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persons/person.xml" ContentType="application/vnd.ms-excel.person+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11"/>
  <workbookPr defaultThemeVersion="166925"/>
  <mc:AlternateContent xmlns:mc="http://schemas.openxmlformats.org/markup-compatibility/2006">
    <mc:Choice Requires="x15">
      <x15ac:absPath xmlns:x15ac="http://schemas.microsoft.com/office/spreadsheetml/2010/11/ac" url="https://unisaludi-my.sharepoint.com/personal/johanacontratacion_unisaludi_onmicrosoft_com/Documents/CONTRATACION 2025/"/>
    </mc:Choice>
  </mc:AlternateContent>
  <xr:revisionPtr revIDLastSave="27358" documentId="13_ncr:1_{5367D00D-4FF6-4ED2-9049-67BE11E79B4D}" xr6:coauthVersionLast="47" xr6:coauthVersionMax="47" xr10:uidLastSave="{F9590360-70CF-48EB-9226-13817921EFF0}"/>
  <bookViews>
    <workbookView xWindow="-120" yWindow="-120" windowWidth="21840" windowHeight="13140" xr2:uid="{9C7217AD-D766-4C2B-8B9F-CCCD60E20D2F}"/>
  </bookViews>
  <sheets>
    <sheet name="PRINCIPAL" sheetId="1" r:id="rId1"/>
    <sheet name="EQUIPO BASICO JUNIO 6" sheetId="8" r:id="rId2"/>
    <sheet name="MAITE 2024 A 2025" sheetId="7" r:id="rId3"/>
    <sheet name="DIRECTORIO DE 300" sheetId="6" r:id="rId4"/>
    <sheet name="ESTADOS FINANCIEROS USI" sheetId="5" r:id="rId5"/>
    <sheet name="ENERO 2025 2024" sheetId="3" r:id="rId6"/>
    <sheet name="CARLOS CONTRALORIA 2025" sheetId="2" r:id="rId7"/>
    <sheet name="Hoja1" sheetId="9" r:id="rId8"/>
    <sheet name="INFORME A 10 DE MARZO  2025" sheetId="4" r:id="rId9"/>
    <sheet name="Hoja2" sheetId="10" r:id="rId10"/>
  </sheets>
  <definedNames>
    <definedName name="_xlnm._FilterDatabase" localSheetId="1" hidden="1">'EQUIPO BASICO JUNIO 6'!$B$1:$B$727</definedName>
    <definedName name="_xlnm._FilterDatabase" localSheetId="8" hidden="1">'INFORME A 10 DE MARZO  2025'!$C$1:$C$187</definedName>
    <definedName name="_xlnm._FilterDatabase" localSheetId="0" hidden="1">PRINCIPAL!$A$1:$AH$1205</definedName>
    <definedName name="_Hlk106700228">PRINCIPAL!#REF!</definedName>
    <definedName name="_Hlk124844952">PRINCIPAL!#REF!</definedName>
    <definedName name="_Hlk139873315">PRINCIPAL!#REF!</definedName>
    <definedName name="_Hlk146790839">PRINCIPAL!#REF!</definedName>
    <definedName name="_Hlk165357491">#REF!</definedName>
    <definedName name="_Hlk176958422">PRINCIPAL!#REF!</definedName>
    <definedName name="_Hlk191619779">PRINCIPAL!$D$211</definedName>
    <definedName name="_Hlk30515702">PRINCIPAL!#REF!</definedName>
    <definedName name="_Hlk85538020">PRINCIPAL!#REF!</definedName>
    <definedName name="_Hlk92354922">PRINCIPAL!#REF!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246" i="1" l="1"/>
  <c r="S1246" i="1"/>
  <c r="M1246" i="1"/>
  <c r="Z1245" i="1"/>
  <c r="S1245" i="1"/>
  <c r="Z1244" i="1"/>
  <c r="M1244" i="1"/>
  <c r="M1243" i="1"/>
  <c r="S1243" i="1" s="1"/>
  <c r="Z1243" i="1" s="1"/>
  <c r="M1222" i="1"/>
  <c r="S1222" i="1" s="1"/>
  <c r="M1221" i="1"/>
  <c r="S1221" i="1" s="1"/>
  <c r="S1241" i="1"/>
  <c r="Z1241" i="1" s="1"/>
  <c r="M1241" i="1"/>
  <c r="Z1242" i="1"/>
  <c r="Z1240" i="1"/>
  <c r="M1240" i="1"/>
  <c r="S1239" i="1"/>
  <c r="Z1239" i="1" s="1"/>
  <c r="M1239" i="1"/>
  <c r="S1238" i="1"/>
  <c r="Z1238" i="1" s="1"/>
  <c r="M1238" i="1"/>
  <c r="M1237" i="1"/>
  <c r="S1237" i="1" s="1"/>
  <c r="Z1237" i="1" s="1"/>
  <c r="M1236" i="1"/>
  <c r="S1236" i="1" s="1"/>
  <c r="Z1236" i="1" s="1"/>
  <c r="M1235" i="1"/>
  <c r="S1235" i="1" s="1"/>
  <c r="Z1235" i="1" s="1"/>
  <c r="S1234" i="1"/>
  <c r="M1234" i="1"/>
  <c r="M1232" i="1"/>
  <c r="Z1232" i="1"/>
  <c r="M1231" i="1"/>
  <c r="S1231" i="1" s="1"/>
  <c r="Z1231" i="1" s="1"/>
  <c r="M1233" i="1"/>
  <c r="S1233" i="1" s="1"/>
  <c r="Z1233" i="1" s="1"/>
  <c r="M1230" i="1"/>
  <c r="S1230" i="1" s="1"/>
  <c r="Z1230" i="1" s="1"/>
  <c r="Z1229" i="1"/>
  <c r="M1229" i="1"/>
  <c r="S1229" i="1" s="1"/>
  <c r="M1228" i="1"/>
  <c r="S1228" i="1" s="1"/>
  <c r="Z1228" i="1" s="1"/>
  <c r="S1227" i="1"/>
  <c r="Z1227" i="1" s="1"/>
  <c r="M1227" i="1"/>
  <c r="S1226" i="1"/>
  <c r="Z1226" i="1" s="1"/>
  <c r="M1225" i="1"/>
  <c r="S1225" i="1" s="1"/>
  <c r="Z1225" i="1" s="1"/>
  <c r="M1224" i="1"/>
  <c r="S1224" i="1" s="1"/>
  <c r="Z1224" i="1" s="1"/>
  <c r="M1223" i="1"/>
  <c r="S1223" i="1" s="1"/>
  <c r="Z1223" i="1" s="1"/>
  <c r="M1220" i="1"/>
  <c r="S1220" i="1" s="1"/>
  <c r="Z1220" i="1" s="1"/>
  <c r="S1219" i="1"/>
  <c r="Z1219" i="1" s="1"/>
  <c r="M1219" i="1"/>
  <c r="M1218" i="1"/>
  <c r="S1218" i="1"/>
  <c r="Z1218" i="1" s="1"/>
  <c r="Z1217" i="1"/>
  <c r="M1216" i="1"/>
  <c r="S1216" i="1" s="1"/>
  <c r="Z1216" i="1" s="1"/>
  <c r="S1215" i="1"/>
  <c r="Z1215" i="1" s="1"/>
  <c r="M1214" i="1"/>
  <c r="S1214" i="1" s="1"/>
  <c r="Z1214" i="1" s="1"/>
  <c r="M1213" i="1"/>
  <c r="S1213" i="1" s="1"/>
  <c r="Z1213" i="1" s="1"/>
  <c r="S1212" i="1"/>
  <c r="Z1212" i="1" s="1"/>
  <c r="M1212" i="1"/>
  <c r="S1211" i="1"/>
  <c r="Z1211" i="1" s="1"/>
  <c r="M1211" i="1"/>
  <c r="S1210" i="1"/>
  <c r="Z1210" i="1" s="1"/>
  <c r="M1210" i="1"/>
  <c r="S1209" i="1"/>
  <c r="Z1209" i="1" s="1"/>
  <c r="M1209" i="1"/>
  <c r="M1208" i="1"/>
  <c r="S1208" i="1"/>
  <c r="Z1208" i="1"/>
  <c r="M1207" i="1"/>
  <c r="S1207" i="1" s="1"/>
  <c r="Z1207" i="1" s="1"/>
  <c r="Z1206" i="1"/>
  <c r="Z1205" i="1"/>
  <c r="Z1204" i="1"/>
  <c r="M1204" i="1"/>
  <c r="M1203" i="1"/>
  <c r="S1203" i="1"/>
  <c r="Z1203" i="1" s="1"/>
  <c r="M1202" i="1"/>
  <c r="S1202" i="1" s="1"/>
  <c r="Z1202" i="1" s="1"/>
  <c r="M1201" i="1"/>
  <c r="S1201" i="1" s="1"/>
  <c r="Z1201" i="1" s="1"/>
  <c r="M1200" i="1"/>
  <c r="S1200" i="1" s="1"/>
  <c r="Z1200" i="1" s="1"/>
  <c r="M1199" i="1"/>
  <c r="S1199" i="1" s="1"/>
  <c r="Z1199" i="1" s="1"/>
  <c r="M1198" i="1"/>
  <c r="S1198" i="1" s="1"/>
  <c r="Z1198" i="1" s="1"/>
  <c r="M1197" i="1"/>
  <c r="S1197" i="1" s="1"/>
  <c r="Z1197" i="1" s="1"/>
  <c r="M1196" i="1"/>
  <c r="S1196" i="1" s="1"/>
  <c r="Z1196" i="1" s="1"/>
  <c r="M1195" i="1"/>
  <c r="S1195" i="1" s="1"/>
  <c r="Z1195" i="1" s="1"/>
  <c r="M1194" i="1"/>
  <c r="S1194" i="1" s="1"/>
  <c r="Z1194" i="1" s="1"/>
  <c r="M1193" i="1"/>
  <c r="S1193" i="1" s="1"/>
  <c r="Z1193" i="1" s="1"/>
  <c r="M1192" i="1"/>
  <c r="S1192" i="1" s="1"/>
  <c r="Z1192" i="1" s="1"/>
  <c r="M1191" i="1"/>
  <c r="S1191" i="1" s="1"/>
  <c r="Z1191" i="1" s="1"/>
  <c r="M1190" i="1"/>
  <c r="S1190" i="1" s="1"/>
  <c r="Z1190" i="1" s="1"/>
  <c r="Z1189" i="1"/>
  <c r="M1189" i="1"/>
  <c r="M1188" i="1"/>
  <c r="S1188" i="1" s="1"/>
  <c r="Z1188" i="1" s="1"/>
  <c r="M1187" i="1"/>
  <c r="S1187" i="1" s="1"/>
  <c r="Z1187" i="1" s="1"/>
  <c r="M1186" i="1"/>
  <c r="S1186" i="1" s="1"/>
  <c r="M1185" i="1"/>
  <c r="S1185" i="1"/>
  <c r="Z1185" i="1" s="1"/>
  <c r="M1184" i="1"/>
  <c r="S1184" i="1" s="1"/>
  <c r="Z1184" i="1" s="1"/>
  <c r="Z1183" i="1"/>
  <c r="M1183" i="1"/>
  <c r="Z1182" i="1"/>
  <c r="M1182" i="1"/>
  <c r="Z1181" i="1"/>
  <c r="M1181" i="1"/>
  <c r="S1180" i="1"/>
  <c r="Z1180" i="1" s="1"/>
  <c r="M1180" i="1"/>
  <c r="M1179" i="1"/>
  <c r="S1179" i="1" s="1"/>
  <c r="Z1179" i="1" s="1"/>
  <c r="M1178" i="1"/>
  <c r="S1178" i="1" s="1"/>
  <c r="Z1178" i="1" s="1"/>
  <c r="M1177" i="1"/>
  <c r="S1177" i="1" s="1"/>
  <c r="Z1177" i="1" s="1"/>
  <c r="M1176" i="1"/>
  <c r="S1176" i="1" s="1"/>
  <c r="M1175" i="1"/>
  <c r="S1175" i="1" s="1"/>
  <c r="Z1175" i="1" s="1"/>
  <c r="M1174" i="1"/>
  <c r="S1174" i="1" s="1"/>
  <c r="Z1174" i="1" s="1"/>
  <c r="M1173" i="1"/>
  <c r="S1173" i="1" s="1"/>
  <c r="Z1173" i="1" s="1"/>
  <c r="Z1172" i="1"/>
  <c r="M1172" i="1"/>
  <c r="M1171" i="1"/>
  <c r="S1171" i="1" s="1"/>
  <c r="Z1171" i="1" s="1"/>
  <c r="M1170" i="1"/>
  <c r="S1170" i="1" s="1"/>
  <c r="Z1170" i="1" s="1"/>
  <c r="Z1169" i="1"/>
  <c r="M1169" i="1"/>
  <c r="M1168" i="1"/>
  <c r="S1168" i="1" s="1"/>
  <c r="Z1168" i="1" s="1"/>
  <c r="Z1167" i="1"/>
  <c r="Z1166" i="1"/>
  <c r="M1166" i="1"/>
  <c r="M1165" i="1"/>
  <c r="S1165" i="1" s="1"/>
  <c r="Z1165" i="1" s="1"/>
  <c r="M1164" i="1"/>
  <c r="S1164" i="1" s="1"/>
  <c r="Z1164" i="1" s="1"/>
  <c r="Z1163" i="1"/>
  <c r="M1163" i="1"/>
  <c r="S1162" i="1"/>
  <c r="Z1162" i="1" s="1"/>
  <c r="M1162" i="1"/>
  <c r="M1161" i="1"/>
  <c r="S1161" i="1" s="1"/>
  <c r="Z1161" i="1" s="1"/>
  <c r="M1160" i="1"/>
  <c r="S1160" i="1" s="1"/>
  <c r="Z1160" i="1" s="1"/>
  <c r="M1159" i="1"/>
  <c r="S1159" i="1" s="1"/>
  <c r="Z1159" i="1" s="1"/>
  <c r="M1158" i="1"/>
  <c r="S1158" i="1" s="1"/>
  <c r="Z1158" i="1" s="1"/>
  <c r="M1157" i="1"/>
  <c r="S1157" i="1" s="1"/>
  <c r="Z1157" i="1" s="1"/>
  <c r="M1156" i="1"/>
  <c r="S1156" i="1" s="1"/>
  <c r="Z1156" i="1" s="1"/>
  <c r="Z1155" i="1"/>
  <c r="M1155" i="1"/>
  <c r="S1155" i="1"/>
  <c r="M1154" i="1"/>
  <c r="S1154" i="1" s="1"/>
  <c r="Z1154" i="1" s="1"/>
  <c r="M1153" i="1"/>
  <c r="S1153" i="1" s="1"/>
  <c r="Z1153" i="1" s="1"/>
  <c r="Z1152" i="1"/>
  <c r="M1152" i="1"/>
  <c r="S1152" i="1" s="1"/>
  <c r="M1151" i="1"/>
  <c r="S1151" i="1" s="1"/>
  <c r="Z1151" i="1" s="1"/>
  <c r="M1150" i="1"/>
  <c r="S1150" i="1" s="1"/>
  <c r="Z1150" i="1" s="1"/>
  <c r="Z1149" i="1"/>
  <c r="M1149" i="1"/>
  <c r="S1149" i="1" s="1"/>
  <c r="Z1148" i="1"/>
  <c r="M1148" i="1"/>
  <c r="S1148" i="1" s="1"/>
  <c r="Z1147" i="1"/>
  <c r="Z1146" i="1"/>
  <c r="Z1134" i="1"/>
  <c r="M1134" i="1"/>
  <c r="S1134" i="1" s="1"/>
  <c r="Z1145" i="1"/>
  <c r="S1144" i="1"/>
  <c r="Z1144" i="1"/>
  <c r="Z1143" i="1"/>
  <c r="M1143" i="1"/>
  <c r="S1143" i="1" s="1"/>
  <c r="Z1142" i="1"/>
  <c r="M1142" i="1"/>
  <c r="S1142" i="1" s="1"/>
  <c r="Z1141" i="1"/>
  <c r="M1141" i="1"/>
  <c r="S1141" i="1" s="1"/>
  <c r="Z1140" i="1"/>
  <c r="M1138" i="1"/>
  <c r="S1138" i="1" s="1"/>
  <c r="Z1138" i="1" s="1"/>
  <c r="M1137" i="1"/>
  <c r="S1137" i="1" s="1"/>
  <c r="Z1137" i="1" s="1"/>
  <c r="M1136" i="1"/>
  <c r="S1136" i="1" s="1"/>
  <c r="Z1136" i="1" s="1"/>
  <c r="Z1135" i="1"/>
  <c r="M1133" i="1"/>
  <c r="S1133" i="1" s="1"/>
  <c r="Z1133" i="1" s="1"/>
  <c r="M1132" i="1"/>
  <c r="S1132" i="1" s="1"/>
  <c r="Z1132" i="1" s="1"/>
  <c r="M1131" i="1"/>
  <c r="S1131" i="1" s="1"/>
  <c r="Z1131" i="1" s="1"/>
  <c r="M1130" i="1"/>
  <c r="S1130" i="1" s="1"/>
  <c r="Z1130" i="1" s="1"/>
  <c r="M1129" i="1"/>
  <c r="S1129" i="1" s="1"/>
  <c r="Z1129" i="1" s="1"/>
  <c r="M1128" i="1"/>
  <c r="S1128" i="1" s="1"/>
  <c r="Z1128" i="1" s="1"/>
  <c r="M1127" i="1"/>
  <c r="S1127" i="1" s="1"/>
  <c r="Z1127" i="1" s="1"/>
  <c r="M1139" i="1"/>
  <c r="S1139" i="1" s="1"/>
  <c r="Z1139" i="1" s="1"/>
  <c r="M1126" i="1"/>
  <c r="S1126" i="1" s="1"/>
  <c r="Z1126" i="1" s="1"/>
  <c r="S1125" i="1"/>
  <c r="M1125" i="1"/>
  <c r="S1124" i="1"/>
  <c r="Z1124" i="1" s="1"/>
  <c r="M1124" i="1"/>
  <c r="S1123" i="1"/>
  <c r="Z1123" i="1" s="1"/>
  <c r="M1123" i="1"/>
  <c r="S1122" i="1"/>
  <c r="Z1122" i="1" s="1"/>
  <c r="M1122" i="1"/>
  <c r="M1121" i="1"/>
  <c r="S1121" i="1" s="1"/>
  <c r="Z1121" i="1" s="1"/>
  <c r="M1120" i="1"/>
  <c r="S1120" i="1" s="1"/>
  <c r="Z1120" i="1" s="1"/>
  <c r="M1119" i="1"/>
  <c r="S1119" i="1" s="1"/>
  <c r="Z1119" i="1" s="1"/>
  <c r="M1118" i="1"/>
  <c r="S1118" i="1" s="1"/>
  <c r="Z1118" i="1" s="1"/>
  <c r="M1117" i="1"/>
  <c r="S1117" i="1" s="1"/>
  <c r="Z1117" i="1" s="1"/>
  <c r="M1116" i="1"/>
  <c r="S1115" i="1"/>
  <c r="Z1115" i="1" s="1"/>
  <c r="M1115" i="1"/>
  <c r="M1114" i="1"/>
  <c r="S1114" i="1" s="1"/>
  <c r="Z1114" i="1" s="1"/>
  <c r="M1113" i="1"/>
  <c r="S1113" i="1" s="1"/>
  <c r="Z1113" i="1" s="1"/>
  <c r="M1112" i="1"/>
  <c r="S1112" i="1" s="1"/>
  <c r="Z1112" i="1" s="1"/>
  <c r="M1111" i="1"/>
  <c r="S1111" i="1" s="1"/>
  <c r="Z1111" i="1" s="1"/>
  <c r="M1108" i="1"/>
  <c r="S1108" i="1" s="1"/>
  <c r="Z1108" i="1" s="1"/>
  <c r="Z1107" i="1"/>
  <c r="M1107" i="1"/>
  <c r="S1107" i="1" s="1"/>
  <c r="S1106" i="1"/>
  <c r="Z1106" i="1" s="1"/>
  <c r="S1105" i="1"/>
  <c r="Z1105" i="1" s="1"/>
  <c r="Z1104" i="1"/>
  <c r="M1104" i="1"/>
  <c r="S1104" i="1" s="1"/>
  <c r="Z1103" i="1"/>
  <c r="M1103" i="1"/>
  <c r="S1103" i="1" s="1"/>
  <c r="Z1102" i="1"/>
  <c r="M1102" i="1"/>
  <c r="S1102" i="1" s="1"/>
  <c r="Z1101" i="1"/>
  <c r="M1101" i="1"/>
  <c r="S1101" i="1" s="1"/>
  <c r="M1100" i="1"/>
  <c r="S1100" i="1" s="1"/>
  <c r="Z1100" i="1" s="1"/>
  <c r="M1099" i="1"/>
  <c r="S1099" i="1" s="1"/>
  <c r="Z1099" i="1" s="1"/>
  <c r="M1098" i="1"/>
  <c r="S1098" i="1" s="1"/>
  <c r="Z1098" i="1" s="1"/>
  <c r="S1097" i="1"/>
  <c r="Z1097" i="1" s="1"/>
  <c r="M1096" i="1"/>
  <c r="S1096" i="1" s="1"/>
  <c r="Z1096" i="1" s="1"/>
  <c r="M1095" i="1"/>
  <c r="S1095" i="1" s="1"/>
  <c r="Z1095" i="1" s="1"/>
  <c r="M1094" i="1"/>
  <c r="S1094" i="1" s="1"/>
  <c r="Z1094" i="1" s="1"/>
  <c r="M1093" i="1"/>
  <c r="S1093" i="1" s="1"/>
  <c r="Z1093" i="1" s="1"/>
  <c r="M1110" i="1"/>
  <c r="S1110" i="1" s="1"/>
  <c r="Z1110" i="1" s="1"/>
  <c r="M1109" i="1"/>
  <c r="S1109" i="1"/>
  <c r="Z1109" i="1" s="1"/>
  <c r="M1092" i="1"/>
  <c r="S1092" i="1" s="1"/>
  <c r="Z1091" i="1"/>
  <c r="Z1090" i="1"/>
  <c r="M1089" i="1"/>
  <c r="S1089" i="1" s="1"/>
  <c r="Z1089" i="1" s="1"/>
  <c r="M1088" i="1"/>
  <c r="S1088" i="1" s="1"/>
  <c r="Z1088" i="1" s="1"/>
  <c r="Z1087" i="1"/>
  <c r="M1087" i="1"/>
  <c r="S1087" i="1" s="1"/>
  <c r="M1086" i="1"/>
  <c r="S1086" i="1" s="1"/>
  <c r="Z1086" i="1" s="1"/>
  <c r="M1085" i="1"/>
  <c r="S1085" i="1" s="1"/>
  <c r="Z1085" i="1" s="1"/>
  <c r="Z1084" i="1"/>
  <c r="S1084" i="1"/>
  <c r="M1084" i="1"/>
  <c r="M1083" i="1"/>
  <c r="S1083" i="1" s="1"/>
  <c r="Z1083" i="1" s="1"/>
  <c r="M1082" i="1"/>
  <c r="S1082" i="1" s="1"/>
  <c r="Z1082" i="1" s="1"/>
  <c r="M1081" i="1"/>
  <c r="S1081" i="1" s="1"/>
  <c r="Z1081" i="1" s="1"/>
  <c r="Z1080" i="1"/>
  <c r="S1080" i="1"/>
  <c r="M1080" i="1"/>
  <c r="M1079" i="1"/>
  <c r="S1079" i="1" s="1"/>
  <c r="Z1078" i="1"/>
  <c r="S1078" i="1"/>
  <c r="M1078" i="1"/>
  <c r="M1077" i="1"/>
  <c r="S1077" i="1" s="1"/>
  <c r="Z1077" i="1" s="1"/>
  <c r="M1076" i="1"/>
  <c r="S1076" i="1" s="1"/>
  <c r="Z1076" i="1" s="1"/>
  <c r="Z1075" i="1"/>
  <c r="Z1074" i="1"/>
  <c r="S1074" i="1"/>
  <c r="M1074" i="1"/>
  <c r="Z1073" i="1"/>
  <c r="S1073" i="1"/>
  <c r="M1073" i="1"/>
  <c r="Z1072" i="1"/>
  <c r="S1072" i="1"/>
  <c r="M1072" i="1"/>
  <c r="M1071" i="1"/>
  <c r="S1071" i="1" s="1"/>
  <c r="Z1071" i="1" s="1"/>
  <c r="M1070" i="1"/>
  <c r="S1070" i="1" s="1"/>
  <c r="Z1070" i="1" s="1"/>
  <c r="M1069" i="1"/>
  <c r="S1069" i="1" s="1"/>
  <c r="Z1069" i="1" s="1"/>
  <c r="M1068" i="1"/>
  <c r="S1068" i="1" s="1"/>
  <c r="Z1068" i="1" s="1"/>
  <c r="S1067" i="1"/>
  <c r="Z1067" i="1" s="1"/>
  <c r="M1066" i="1"/>
  <c r="S1066" i="1" s="1"/>
  <c r="Z1066" i="1" s="1"/>
  <c r="M1065" i="1"/>
  <c r="S1065" i="1" s="1"/>
  <c r="Z1065" i="1" s="1"/>
  <c r="M1064" i="1"/>
  <c r="S1064" i="1" s="1"/>
  <c r="Z1064" i="1" s="1"/>
  <c r="M1063" i="1"/>
  <c r="S1063" i="1" s="1"/>
  <c r="Z1063" i="1" s="1"/>
  <c r="M1062" i="1"/>
  <c r="S1062" i="1" s="1"/>
  <c r="Z1062" i="1" s="1"/>
  <c r="M1061" i="1"/>
  <c r="S1061" i="1" s="1"/>
  <c r="Z1061" i="1" s="1"/>
  <c r="Z1060" i="1"/>
  <c r="M1060" i="1"/>
  <c r="M1059" i="1"/>
  <c r="S1059" i="1" s="1"/>
  <c r="Z1059" i="1" s="1"/>
  <c r="M1058" i="1"/>
  <c r="S1058" i="1" s="1"/>
  <c r="Z1058" i="1" s="1"/>
  <c r="Z1057" i="1"/>
  <c r="M1057" i="1"/>
  <c r="S1057" i="1" s="1"/>
  <c r="M1056" i="1"/>
  <c r="S1056" i="1" s="1"/>
  <c r="Z1056" i="1" s="1"/>
  <c r="Z1054" i="1"/>
  <c r="Z1053" i="1"/>
  <c r="M1053" i="1"/>
  <c r="M1055" i="1"/>
  <c r="S1055" i="1" s="1"/>
  <c r="Z1055" i="1" s="1"/>
  <c r="Z1052" i="1"/>
  <c r="Z1051" i="1"/>
  <c r="Z1050" i="1"/>
  <c r="M1050" i="1"/>
  <c r="M1048" i="1"/>
  <c r="S1048" i="1" s="1"/>
  <c r="Z1048" i="1"/>
  <c r="M1047" i="1"/>
  <c r="S1047" i="1" s="1"/>
  <c r="Z1047" i="1" s="1"/>
  <c r="Z1046" i="1"/>
  <c r="M1045" i="1"/>
  <c r="S1045" i="1" s="1"/>
  <c r="Z1045" i="1" s="1"/>
  <c r="Z1044" i="1"/>
  <c r="Z1043" i="1"/>
  <c r="Z1042" i="1"/>
  <c r="Z1041" i="1"/>
  <c r="M1039" i="1"/>
  <c r="S1039" i="1" s="1"/>
  <c r="Z1039" i="1" s="1"/>
  <c r="M1040" i="1"/>
  <c r="S1040" i="1" s="1"/>
  <c r="Z1040" i="1" s="1"/>
  <c r="Z1038" i="1"/>
  <c r="M1038" i="1"/>
  <c r="S1038" i="1" s="1"/>
  <c r="Z1037" i="1"/>
  <c r="M1037" i="1"/>
  <c r="S1037" i="1" s="1"/>
  <c r="M1036" i="1"/>
  <c r="S1036" i="1" s="1"/>
  <c r="Z1036" i="1" s="1"/>
  <c r="Z1035" i="1"/>
  <c r="M1035" i="1"/>
  <c r="S1035" i="1" s="1"/>
  <c r="Z1034" i="1"/>
  <c r="M1034" i="1"/>
  <c r="S1034" i="1" s="1"/>
  <c r="Z1033" i="1"/>
  <c r="M1033" i="1"/>
  <c r="S1033" i="1" s="1"/>
  <c r="Z1032" i="1"/>
  <c r="S1032" i="1"/>
  <c r="M1032" i="1"/>
  <c r="Z1031" i="1"/>
  <c r="M1031" i="1"/>
  <c r="S1031" i="1" s="1"/>
  <c r="Z1030" i="1"/>
  <c r="M1030" i="1"/>
  <c r="S1030" i="1" s="1"/>
  <c r="M1029" i="1"/>
  <c r="S1029" i="1" s="1"/>
  <c r="Z1029" i="1" s="1"/>
  <c r="M1028" i="1"/>
  <c r="S1028" i="1" s="1"/>
  <c r="Z1028" i="1" s="1"/>
  <c r="M1027" i="1"/>
  <c r="S1027" i="1" s="1"/>
  <c r="Z1027" i="1"/>
  <c r="Z1026" i="1"/>
  <c r="M1026" i="1"/>
  <c r="S1026" i="1" s="1"/>
  <c r="Z1025" i="1"/>
  <c r="M1025" i="1"/>
  <c r="S1025" i="1" s="1"/>
  <c r="Z1024" i="1"/>
  <c r="M1024" i="1"/>
  <c r="S1024" i="1" s="1"/>
  <c r="M1023" i="1"/>
  <c r="S1023" i="1" s="1"/>
  <c r="Z1023" i="1" s="1"/>
  <c r="Z1022" i="1"/>
  <c r="M1018" i="1"/>
  <c r="S1018" i="1" s="1"/>
  <c r="Z1018" i="1" s="1"/>
  <c r="M1017" i="1"/>
  <c r="S1017" i="1" s="1"/>
  <c r="Z1017" i="1" s="1"/>
  <c r="M1016" i="1"/>
  <c r="S1016" i="1" s="1"/>
  <c r="Z1016" i="1" s="1"/>
  <c r="M1015" i="1"/>
  <c r="S1015" i="1" s="1"/>
  <c r="Z1015" i="1" s="1"/>
  <c r="Z1014" i="1"/>
  <c r="M1014" i="1"/>
  <c r="S1014" i="1" s="1"/>
  <c r="Z1013" i="1"/>
  <c r="M1013" i="1"/>
  <c r="S1013" i="1" s="1"/>
  <c r="Z1012" i="1"/>
  <c r="M1012" i="1"/>
  <c r="S1012" i="1"/>
  <c r="M1011" i="1"/>
  <c r="S1011" i="1" s="1"/>
  <c r="Z1011" i="1" s="1"/>
  <c r="Z1010" i="1"/>
  <c r="M1010" i="1"/>
  <c r="S1010" i="1" s="1"/>
  <c r="Z1009" i="1"/>
  <c r="M1009" i="1"/>
  <c r="M1008" i="1"/>
  <c r="Z1006" i="1"/>
  <c r="Z1005" i="1"/>
  <c r="M1004" i="1"/>
  <c r="Z1004" i="1"/>
  <c r="Z1003" i="1"/>
  <c r="M1003" i="1"/>
  <c r="M1002" i="1"/>
  <c r="S1002" i="1" s="1"/>
  <c r="Z1002" i="1" s="1"/>
  <c r="Z1001" i="1"/>
  <c r="M1001" i="1"/>
  <c r="Z1000" i="1"/>
  <c r="Z999" i="1"/>
  <c r="Z998" i="1"/>
  <c r="Z997" i="1"/>
  <c r="M997" i="1"/>
  <c r="Z996" i="1"/>
  <c r="Z995" i="1"/>
  <c r="Z994" i="1"/>
  <c r="Z993" i="1"/>
  <c r="M992" i="1"/>
  <c r="S992" i="1" s="1"/>
  <c r="Z992" i="1" s="1"/>
  <c r="M991" i="1"/>
  <c r="S991" i="1"/>
  <c r="Z991" i="1" s="1"/>
  <c r="M990" i="1"/>
  <c r="S990" i="1" s="1"/>
  <c r="Z990" i="1" s="1"/>
  <c r="M989" i="1"/>
  <c r="S989" i="1" s="1"/>
  <c r="M988" i="1"/>
  <c r="S988" i="1" s="1"/>
  <c r="Z988" i="1" s="1"/>
  <c r="Z987" i="1"/>
  <c r="Z986" i="1"/>
  <c r="Z985" i="1"/>
  <c r="M985" i="1"/>
  <c r="Z984" i="1"/>
  <c r="Z983" i="1"/>
  <c r="Z982" i="1"/>
  <c r="Z981" i="1"/>
  <c r="Z980" i="1"/>
  <c r="Z979" i="1"/>
  <c r="Z978" i="1"/>
  <c r="Z977" i="1"/>
  <c r="S976" i="1"/>
  <c r="M975" i="1"/>
  <c r="S975" i="1" s="1"/>
  <c r="Z975" i="1" s="1"/>
  <c r="M974" i="1"/>
  <c r="S974" i="1" s="1"/>
  <c r="Z974" i="1" s="1"/>
  <c r="M970" i="1"/>
  <c r="S970" i="1" s="1"/>
  <c r="Z973" i="1"/>
  <c r="M973" i="1"/>
  <c r="S973" i="1" s="1"/>
  <c r="M972" i="1"/>
  <c r="S972" i="1" s="1"/>
  <c r="Z972" i="1" s="1"/>
  <c r="M971" i="1"/>
  <c r="S971" i="1" s="1"/>
  <c r="Z968" i="1"/>
  <c r="M967" i="1"/>
  <c r="S967" i="1" s="1"/>
  <c r="Z967" i="1" s="1"/>
  <c r="M966" i="1"/>
  <c r="S966" i="1" s="1"/>
  <c r="Z966" i="1" s="1"/>
  <c r="M965" i="1"/>
  <c r="S965" i="1" s="1"/>
  <c r="Z965" i="1" s="1"/>
  <c r="M964" i="1"/>
  <c r="S964" i="1" s="1"/>
  <c r="Z964" i="1" s="1"/>
  <c r="M963" i="1"/>
  <c r="S963" i="1" s="1"/>
  <c r="Z963" i="1" s="1"/>
  <c r="M962" i="1"/>
  <c r="S962" i="1" s="1"/>
  <c r="Z962" i="1" s="1"/>
  <c r="M961" i="1"/>
  <c r="S961" i="1" s="1"/>
  <c r="Z961" i="1" s="1"/>
  <c r="M960" i="1"/>
  <c r="S960" i="1" s="1"/>
  <c r="Z960" i="1" s="1"/>
  <c r="M959" i="1"/>
  <c r="S959" i="1" s="1"/>
  <c r="Z959" i="1" s="1"/>
  <c r="M958" i="1"/>
  <c r="S958" i="1" s="1"/>
  <c r="Z958" i="1" s="1"/>
  <c r="Z957" i="1"/>
  <c r="M957" i="1"/>
  <c r="S957" i="1" s="1"/>
  <c r="S955" i="1"/>
  <c r="S956" i="1"/>
  <c r="Z955" i="1"/>
  <c r="M954" i="1"/>
  <c r="S954" i="1" s="1"/>
  <c r="Z954" i="1" s="1"/>
  <c r="M953" i="1"/>
  <c r="S953" i="1" s="1"/>
  <c r="Z953" i="1" s="1"/>
  <c r="M952" i="1"/>
  <c r="S952" i="1" s="1"/>
  <c r="Z952" i="1" s="1"/>
  <c r="Z951" i="1"/>
  <c r="Z947" i="1"/>
  <c r="Z950" i="1"/>
  <c r="M950" i="1"/>
  <c r="M949" i="1"/>
  <c r="S949" i="1" s="1"/>
  <c r="Z949" i="1" s="1"/>
  <c r="M948" i="1"/>
  <c r="S948" i="1"/>
  <c r="Z948" i="1" s="1"/>
  <c r="Z946" i="1"/>
  <c r="Z945" i="1"/>
  <c r="M944" i="1"/>
  <c r="S944" i="1" s="1"/>
  <c r="Z944" i="1" s="1"/>
  <c r="Z943" i="1"/>
  <c r="M943" i="1"/>
  <c r="Z942" i="1"/>
  <c r="Z941" i="1"/>
  <c r="M941" i="1"/>
  <c r="M940" i="1"/>
  <c r="S940" i="1" s="1"/>
  <c r="Z940" i="1" s="1"/>
  <c r="M939" i="1"/>
  <c r="S939" i="1" s="1"/>
  <c r="Z939" i="1" s="1"/>
  <c r="M938" i="1"/>
  <c r="S938" i="1" s="1"/>
  <c r="Z938" i="1" s="1"/>
  <c r="M937" i="1"/>
  <c r="S937" i="1" s="1"/>
  <c r="Z937" i="1" s="1"/>
  <c r="M936" i="1"/>
  <c r="S936" i="1" s="1"/>
  <c r="Z936" i="1" s="1"/>
  <c r="M935" i="1"/>
  <c r="S935" i="1" s="1"/>
  <c r="Z935" i="1" s="1"/>
  <c r="M934" i="1"/>
  <c r="S934" i="1" s="1"/>
  <c r="Z934" i="1" s="1"/>
  <c r="M933" i="1"/>
  <c r="S933" i="1" s="1"/>
  <c r="Z933" i="1" s="1"/>
  <c r="M932" i="1"/>
  <c r="S932" i="1" s="1"/>
  <c r="Z932" i="1" s="1"/>
  <c r="M931" i="1"/>
  <c r="S931" i="1" s="1"/>
  <c r="Z931" i="1" s="1"/>
  <c r="M930" i="1"/>
  <c r="S930" i="1" s="1"/>
  <c r="Z930" i="1" s="1"/>
  <c r="M929" i="1"/>
  <c r="S929" i="1" s="1"/>
  <c r="Z929" i="1" s="1"/>
  <c r="Z928" i="1"/>
  <c r="Z927" i="1"/>
  <c r="M926" i="1"/>
  <c r="S926" i="1" s="1"/>
  <c r="Z926" i="1" s="1"/>
  <c r="M925" i="1"/>
  <c r="S925" i="1" s="1"/>
  <c r="Z925" i="1" s="1"/>
  <c r="M924" i="1"/>
  <c r="S924" i="1" s="1"/>
  <c r="Z924" i="1" s="1"/>
  <c r="M923" i="1"/>
  <c r="S923" i="1" s="1"/>
  <c r="Z923" i="1" s="1"/>
  <c r="M922" i="1"/>
  <c r="S922" i="1" s="1"/>
  <c r="Z922" i="1" s="1"/>
  <c r="M921" i="1"/>
  <c r="S921" i="1" s="1"/>
  <c r="Z921" i="1" s="1"/>
  <c r="Z920" i="1"/>
  <c r="Z919" i="1"/>
  <c r="M919" i="1"/>
  <c r="M913" i="1"/>
  <c r="S913" i="1" s="1"/>
  <c r="Z913" i="1" s="1"/>
  <c r="Z910" i="1"/>
  <c r="M910" i="1"/>
  <c r="M917" i="1"/>
  <c r="S917" i="1" s="1"/>
  <c r="Z917" i="1" s="1"/>
  <c r="M916" i="1"/>
  <c r="S916" i="1" s="1"/>
  <c r="Z916" i="1" s="1"/>
  <c r="M915" i="1"/>
  <c r="S915" i="1" s="1"/>
  <c r="Z915" i="1" s="1"/>
  <c r="M914" i="1"/>
  <c r="S914" i="1" s="1"/>
  <c r="Z914" i="1" s="1"/>
  <c r="M912" i="1"/>
  <c r="S912" i="1" s="1"/>
  <c r="Z912" i="1" s="1"/>
  <c r="Z911" i="1"/>
  <c r="M911" i="1"/>
  <c r="Z909" i="1"/>
  <c r="M909" i="1"/>
  <c r="S909" i="1" s="1"/>
  <c r="Z908" i="1"/>
  <c r="M907" i="1"/>
  <c r="S907" i="1" s="1"/>
  <c r="Z907" i="1" s="1"/>
  <c r="Z918" i="1"/>
  <c r="Z906" i="1"/>
  <c r="M905" i="1"/>
  <c r="S905" i="1" s="1"/>
  <c r="Z905" i="1" s="1"/>
  <c r="M904" i="1"/>
  <c r="S904" i="1" s="1"/>
  <c r="Z904" i="1" s="1"/>
  <c r="M903" i="1"/>
  <c r="Z902" i="1"/>
  <c r="M896" i="1"/>
  <c r="S896" i="1" s="1"/>
  <c r="Z896" i="1" s="1"/>
  <c r="M895" i="1"/>
  <c r="S895" i="1" s="1"/>
  <c r="Z895" i="1" s="1"/>
  <c r="M894" i="1"/>
  <c r="S894" i="1" s="1"/>
  <c r="Z894" i="1" s="1"/>
  <c r="M893" i="1"/>
  <c r="S893" i="1" s="1"/>
  <c r="Z893" i="1" s="1"/>
  <c r="M891" i="1"/>
  <c r="S891" i="1" s="1"/>
  <c r="Z891" i="1" s="1"/>
  <c r="M892" i="1"/>
  <c r="S892" i="1" s="1"/>
  <c r="Z892" i="1" s="1"/>
  <c r="Z890" i="1"/>
  <c r="M890" i="1"/>
  <c r="S890" i="1" s="1"/>
  <c r="Z889" i="1"/>
  <c r="M889" i="1"/>
  <c r="S889" i="1" s="1"/>
  <c r="S888" i="1"/>
  <c r="Z888" i="1" s="1"/>
  <c r="M887" i="1"/>
  <c r="S887" i="1" s="1"/>
  <c r="Z887" i="1" s="1"/>
  <c r="Z886" i="1"/>
  <c r="Z885" i="1"/>
  <c r="M884" i="1"/>
  <c r="S884" i="1" s="1"/>
  <c r="Z884" i="1" s="1"/>
  <c r="M883" i="1"/>
  <c r="S883" i="1" s="1"/>
  <c r="Z883" i="1" s="1"/>
  <c r="M882" i="1"/>
  <c r="S882" i="1" s="1"/>
  <c r="Z882" i="1" s="1"/>
  <c r="Z881" i="1"/>
  <c r="M881" i="1"/>
  <c r="S881" i="1" s="1"/>
  <c r="Z880" i="1"/>
  <c r="M880" i="1"/>
  <c r="Z879" i="1"/>
  <c r="Z878" i="1"/>
  <c r="M878" i="1"/>
  <c r="S878" i="1" s="1"/>
  <c r="Z877" i="1"/>
  <c r="M877" i="1"/>
  <c r="S877" i="1" s="1"/>
  <c r="M876" i="1"/>
  <c r="S876" i="1" s="1"/>
  <c r="Z876" i="1" s="1"/>
  <c r="M875" i="1"/>
  <c r="S875" i="1" s="1"/>
  <c r="Z875" i="1" s="1"/>
  <c r="Z874" i="1"/>
  <c r="M874" i="1"/>
  <c r="Z873" i="1"/>
  <c r="Z872" i="1"/>
  <c r="M871" i="1"/>
  <c r="S871" i="1" s="1"/>
  <c r="Z871" i="1" s="1"/>
  <c r="Z870" i="1"/>
  <c r="Z869" i="1"/>
  <c r="Z868" i="1"/>
  <c r="Z867" i="1"/>
  <c r="M867" i="1"/>
  <c r="S867" i="1" s="1"/>
  <c r="M866" i="1"/>
  <c r="S866" i="1" s="1"/>
  <c r="Z866" i="1" s="1"/>
  <c r="M865" i="1"/>
  <c r="Z864" i="1"/>
  <c r="M864" i="1"/>
  <c r="S864" i="1" s="1"/>
  <c r="M863" i="1"/>
  <c r="S863" i="1" s="1"/>
  <c r="Z863" i="1" s="1"/>
  <c r="M862" i="1"/>
  <c r="S862" i="1" s="1"/>
  <c r="Z862" i="1" s="1"/>
  <c r="M861" i="1"/>
  <c r="S861" i="1" s="1"/>
  <c r="Z861" i="1" s="1"/>
  <c r="M860" i="1"/>
  <c r="S860" i="1" s="1"/>
  <c r="Z860" i="1" s="1"/>
  <c r="M859" i="1"/>
  <c r="S859" i="1" s="1"/>
  <c r="Z859" i="1" s="1"/>
  <c r="Z858" i="1"/>
  <c r="M858" i="1"/>
  <c r="S858" i="1" s="1"/>
  <c r="M855" i="1"/>
  <c r="S855" i="1" s="1"/>
  <c r="M854" i="1"/>
  <c r="S854" i="1" s="1"/>
  <c r="Z854" i="1" s="1"/>
  <c r="Z853" i="1"/>
  <c r="M853" i="1"/>
  <c r="S853" i="1" s="1"/>
  <c r="Z856" i="1"/>
  <c r="M856" i="1"/>
  <c r="S856" i="1" s="1"/>
  <c r="Z852" i="1"/>
  <c r="M852" i="1"/>
  <c r="S852" i="1" s="1"/>
  <c r="M851" i="1"/>
  <c r="S851" i="1" s="1"/>
  <c r="Z851" i="1" s="1"/>
  <c r="M850" i="1"/>
  <c r="S850" i="1" s="1"/>
  <c r="Z849" i="1"/>
  <c r="M849" i="1"/>
  <c r="S849" i="1" s="1"/>
  <c r="Z848" i="1"/>
  <c r="M848" i="1"/>
  <c r="S848" i="1" s="1"/>
  <c r="Z847" i="1"/>
  <c r="M847" i="1"/>
  <c r="Z846" i="1"/>
  <c r="S846" i="1"/>
  <c r="M846" i="1"/>
  <c r="Z845" i="1"/>
  <c r="M845" i="1"/>
  <c r="Z844" i="1"/>
  <c r="M844" i="1"/>
  <c r="Z843" i="1"/>
  <c r="M843" i="1"/>
  <c r="Z842" i="1"/>
  <c r="M842" i="1"/>
  <c r="Z841" i="1"/>
  <c r="M841" i="1"/>
  <c r="S841" i="1" s="1"/>
  <c r="Z840" i="1"/>
  <c r="M840" i="1"/>
  <c r="S840" i="1" s="1"/>
  <c r="Z839" i="1"/>
  <c r="M839" i="1"/>
  <c r="S839" i="1" s="1"/>
  <c r="Z838" i="1"/>
  <c r="M838" i="1"/>
  <c r="S838" i="1" s="1"/>
  <c r="Z837" i="1"/>
  <c r="M837" i="1"/>
  <c r="S837" i="1" s="1"/>
  <c r="Z836" i="1"/>
  <c r="M836" i="1"/>
  <c r="S836" i="1" s="1"/>
  <c r="Z835" i="1"/>
  <c r="M835" i="1"/>
  <c r="S835" i="1" s="1"/>
  <c r="Z834" i="1"/>
  <c r="M834" i="1"/>
  <c r="S834" i="1" s="1"/>
  <c r="Z833" i="1"/>
  <c r="S833" i="1"/>
  <c r="M832" i="1"/>
  <c r="S832" i="1" s="1"/>
  <c r="Z832" i="1" s="1"/>
  <c r="M831" i="1"/>
  <c r="S831" i="1" s="1"/>
  <c r="Z831" i="1" s="1"/>
  <c r="M830" i="1"/>
  <c r="S830" i="1" s="1"/>
  <c r="Z830" i="1" s="1"/>
  <c r="Z829" i="1"/>
  <c r="M829" i="1"/>
  <c r="S829" i="1" s="1"/>
  <c r="M828" i="1"/>
  <c r="S828" i="1" s="1"/>
  <c r="Z828" i="1" s="1"/>
  <c r="M827" i="1"/>
  <c r="S827" i="1" s="1"/>
  <c r="Z827" i="1" s="1"/>
  <c r="Z790" i="1"/>
  <c r="Z814" i="1"/>
  <c r="S814" i="1"/>
  <c r="M814" i="1"/>
  <c r="Z815" i="1"/>
  <c r="M815" i="1"/>
  <c r="M822" i="1"/>
  <c r="S822" i="1" s="1"/>
  <c r="Z822" i="1" s="1"/>
  <c r="Z813" i="1"/>
  <c r="S813" i="1"/>
  <c r="M813" i="1"/>
  <c r="M812" i="1"/>
  <c r="S812" i="1" s="1"/>
  <c r="Z812" i="1" s="1"/>
  <c r="M810" i="1"/>
  <c r="S810" i="1" s="1"/>
  <c r="Z810" i="1" s="1"/>
  <c r="M811" i="1"/>
  <c r="S811" i="1" s="1"/>
  <c r="Z811" i="1" s="1"/>
  <c r="M809" i="1"/>
  <c r="S809" i="1" s="1"/>
  <c r="Z809" i="1" s="1"/>
  <c r="M808" i="1"/>
  <c r="S808" i="1" s="1"/>
  <c r="Z808" i="1" s="1"/>
  <c r="Z807" i="1"/>
  <c r="S807" i="1"/>
  <c r="M807" i="1"/>
  <c r="Z806" i="1"/>
  <c r="S806" i="1"/>
  <c r="M806" i="1"/>
  <c r="Z805" i="1"/>
  <c r="S805" i="1"/>
  <c r="M805" i="1"/>
  <c r="Z804" i="1"/>
  <c r="S804" i="1"/>
  <c r="M804" i="1"/>
  <c r="M823" i="1"/>
  <c r="S823" i="1" s="1"/>
  <c r="Z823" i="1" s="1"/>
  <c r="M821" i="1"/>
  <c r="S821" i="1" s="1"/>
  <c r="Z821" i="1" s="1"/>
  <c r="M826" i="1"/>
  <c r="S826" i="1" s="1"/>
  <c r="Z826" i="1" s="1"/>
  <c r="M825" i="1"/>
  <c r="S825" i="1" s="1"/>
  <c r="Z825" i="1" s="1"/>
  <c r="M824" i="1"/>
  <c r="S824" i="1" s="1"/>
  <c r="Z824" i="1" s="1"/>
  <c r="Z803" i="1"/>
  <c r="S803" i="1"/>
  <c r="M803" i="1"/>
  <c r="M819" i="1"/>
  <c r="S819" i="1" s="1"/>
  <c r="Z819" i="1" s="1"/>
  <c r="M818" i="1"/>
  <c r="S818" i="1" s="1"/>
  <c r="M817" i="1"/>
  <c r="S817" i="1" s="1"/>
  <c r="Z817" i="1" s="1"/>
  <c r="M816" i="1"/>
  <c r="S816" i="1" s="1"/>
  <c r="Z816" i="1" s="1"/>
  <c r="M820" i="1"/>
  <c r="S820" i="1" s="1"/>
  <c r="Z820" i="1" s="1"/>
  <c r="Z801" i="1"/>
  <c r="M801" i="1"/>
  <c r="S801" i="1" s="1"/>
  <c r="Z791" i="1"/>
  <c r="M800" i="1"/>
  <c r="S800" i="1" s="1"/>
  <c r="Z800" i="1" s="1"/>
  <c r="Z799" i="1"/>
  <c r="Z798" i="1"/>
  <c r="M798" i="1"/>
  <c r="S798" i="1" s="1"/>
  <c r="Z797" i="1"/>
  <c r="M797" i="1"/>
  <c r="S797" i="1" s="1"/>
  <c r="M796" i="1"/>
  <c r="S796" i="1" s="1"/>
  <c r="Z796" i="1" s="1"/>
  <c r="Z795" i="1"/>
  <c r="M795" i="1"/>
  <c r="S795" i="1" s="1"/>
  <c r="M794" i="1"/>
  <c r="S794" i="1" s="1"/>
  <c r="Z794" i="1" s="1"/>
  <c r="M793" i="1"/>
  <c r="S793" i="1" s="1"/>
  <c r="Z793" i="1" s="1"/>
  <c r="M792" i="1"/>
  <c r="S792" i="1" s="1"/>
  <c r="Z792" i="1" s="1"/>
  <c r="Z789" i="1"/>
  <c r="M789" i="1"/>
  <c r="Z788" i="1"/>
  <c r="M788" i="1"/>
  <c r="M787" i="1"/>
  <c r="S787" i="1" s="1"/>
  <c r="Z787" i="1" s="1"/>
  <c r="M785" i="1"/>
  <c r="S785" i="1" s="1"/>
  <c r="Z785" i="1" s="1"/>
  <c r="M784" i="1"/>
  <c r="S784" i="1" s="1"/>
  <c r="Z784" i="1" s="1"/>
  <c r="M783" i="1"/>
  <c r="S783" i="1" s="1"/>
  <c r="Z783" i="1" s="1"/>
  <c r="M782" i="1"/>
  <c r="S782" i="1" s="1"/>
  <c r="Z782" i="1" s="1"/>
  <c r="M786" i="1"/>
  <c r="S786" i="1" s="1"/>
  <c r="Z786" i="1" s="1"/>
  <c r="Z781" i="1"/>
  <c r="M781" i="1"/>
  <c r="Z780" i="1"/>
  <c r="M780" i="1"/>
  <c r="Z779" i="1"/>
  <c r="M779" i="1"/>
  <c r="Z778" i="1"/>
  <c r="M778" i="1"/>
  <c r="M777" i="1"/>
  <c r="S777" i="1" s="1"/>
  <c r="Z777" i="1" s="1"/>
  <c r="M776" i="1"/>
  <c r="S776" i="1" s="1"/>
  <c r="Z775" i="1"/>
  <c r="M775" i="1"/>
  <c r="S775" i="1" s="1"/>
  <c r="Z774" i="1"/>
  <c r="M774" i="1"/>
  <c r="S774" i="1" s="1"/>
  <c r="Z773" i="1"/>
  <c r="M773" i="1"/>
  <c r="S773" i="1" s="1"/>
  <c r="Z771" i="1"/>
  <c r="Z772" i="1"/>
  <c r="M772" i="1"/>
  <c r="S772" i="1" s="1"/>
  <c r="M771" i="1"/>
  <c r="S771" i="1" s="1"/>
  <c r="Z770" i="1"/>
  <c r="M770" i="1"/>
  <c r="Z769" i="1"/>
  <c r="M769" i="1"/>
  <c r="S769" i="1" s="1"/>
  <c r="Z767" i="1"/>
  <c r="Z768" i="1"/>
  <c r="M768" i="1"/>
  <c r="S768" i="1" s="1"/>
  <c r="M767" i="1"/>
  <c r="S767" i="1" s="1"/>
  <c r="M766" i="1"/>
  <c r="Z766" i="1" s="1"/>
  <c r="Z765" i="1"/>
  <c r="M764" i="1"/>
  <c r="S764" i="1" s="1"/>
  <c r="Z764" i="1" s="1"/>
  <c r="M763" i="1"/>
  <c r="S763" i="1" s="1"/>
  <c r="Z763" i="1" s="1"/>
  <c r="M762" i="1"/>
  <c r="S762" i="1" s="1"/>
  <c r="Z762" i="1" s="1"/>
  <c r="Z761" i="1"/>
  <c r="M761" i="1"/>
  <c r="M760" i="1"/>
  <c r="S760" i="1" s="1"/>
  <c r="Z760" i="1" s="1"/>
  <c r="M759" i="1"/>
  <c r="S759" i="1" s="1"/>
  <c r="Z759" i="1" s="1"/>
  <c r="M758" i="1"/>
  <c r="S758" i="1" s="1"/>
  <c r="Z758" i="1" s="1"/>
  <c r="Z757" i="1"/>
  <c r="M757" i="1"/>
  <c r="Z756" i="1"/>
  <c r="M756" i="1"/>
  <c r="Z755" i="1"/>
  <c r="M755" i="1"/>
  <c r="Z754" i="1"/>
  <c r="M754" i="1"/>
  <c r="Z753" i="1"/>
  <c r="M753" i="1"/>
  <c r="Z752" i="1"/>
  <c r="M752" i="1"/>
  <c r="M726" i="8"/>
  <c r="Z725" i="8"/>
  <c r="M725" i="8"/>
  <c r="S725" i="8" s="1"/>
  <c r="Z724" i="8"/>
  <c r="M724" i="8"/>
  <c r="S724" i="8" s="1"/>
  <c r="M723" i="8"/>
  <c r="S723" i="8" s="1"/>
  <c r="Z723" i="8" s="1"/>
  <c r="Z722" i="8"/>
  <c r="M722" i="8"/>
  <c r="Z721" i="8"/>
  <c r="M721" i="8"/>
  <c r="Z720" i="8"/>
  <c r="M720" i="8"/>
  <c r="Z719" i="8"/>
  <c r="M719" i="8"/>
  <c r="S719" i="8" s="1"/>
  <c r="Z718" i="8"/>
  <c r="S718" i="8"/>
  <c r="M718" i="8"/>
  <c r="Z717" i="8"/>
  <c r="M717" i="8"/>
  <c r="S717" i="8" s="1"/>
  <c r="M716" i="8"/>
  <c r="S716" i="8" s="1"/>
  <c r="Z716" i="8" s="1"/>
  <c r="M715" i="8"/>
  <c r="S715" i="8" s="1"/>
  <c r="Z715" i="8" s="1"/>
  <c r="M714" i="8"/>
  <c r="S714" i="8" s="1"/>
  <c r="Z713" i="8"/>
  <c r="M713" i="8"/>
  <c r="S713" i="8" s="1"/>
  <c r="Z712" i="8"/>
  <c r="M712" i="8"/>
  <c r="S712" i="8" s="1"/>
  <c r="M711" i="8"/>
  <c r="S711" i="8" s="1"/>
  <c r="Z711" i="8" s="1"/>
  <c r="Z710" i="8"/>
  <c r="M710" i="8"/>
  <c r="S710" i="8" s="1"/>
  <c r="Z709" i="8"/>
  <c r="M709" i="8"/>
  <c r="S709" i="8" s="1"/>
  <c r="Z707" i="8"/>
  <c r="M707" i="8"/>
  <c r="S707" i="8" s="1"/>
  <c r="Z706" i="8"/>
  <c r="M706" i="8"/>
  <c r="S706" i="8" s="1"/>
  <c r="M705" i="8"/>
  <c r="S705" i="8" s="1"/>
  <c r="Z705" i="8" s="1"/>
  <c r="M704" i="8"/>
  <c r="S704" i="8" s="1"/>
  <c r="Z704" i="8" s="1"/>
  <c r="M703" i="8"/>
  <c r="S703" i="8" s="1"/>
  <c r="Z703" i="8" s="1"/>
  <c r="M702" i="8"/>
  <c r="S702" i="8" s="1"/>
  <c r="Z702" i="8" s="1"/>
  <c r="Z701" i="8"/>
  <c r="M701" i="8"/>
  <c r="Z700" i="8"/>
  <c r="M700" i="8"/>
  <c r="S700" i="8" s="1"/>
  <c r="M699" i="8"/>
  <c r="S699" i="8" s="1"/>
  <c r="Z698" i="8"/>
  <c r="M698" i="8"/>
  <c r="S698" i="8" s="1"/>
  <c r="Z697" i="8"/>
  <c r="M697" i="8"/>
  <c r="S697" i="8" s="1"/>
  <c r="M696" i="8"/>
  <c r="S696" i="8" s="1"/>
  <c r="M695" i="8"/>
  <c r="S695" i="8" s="1"/>
  <c r="Z695" i="8" s="1"/>
  <c r="M694" i="8"/>
  <c r="S694" i="8" s="1"/>
  <c r="Z694" i="8" s="1"/>
  <c r="M693" i="8"/>
  <c r="S693" i="8" s="1"/>
  <c r="Z693" i="8" s="1"/>
  <c r="M692" i="8"/>
  <c r="S692" i="8" s="1"/>
  <c r="Z692" i="8" s="1"/>
  <c r="M691" i="8"/>
  <c r="S691" i="8" s="1"/>
  <c r="Z691" i="8" s="1"/>
  <c r="Z690" i="8"/>
  <c r="M690" i="8"/>
  <c r="M689" i="8"/>
  <c r="S689" i="8" s="1"/>
  <c r="Z689" i="8" s="1"/>
  <c r="M688" i="8"/>
  <c r="S688" i="8" s="1"/>
  <c r="Z688" i="8" s="1"/>
  <c r="M687" i="8"/>
  <c r="S687" i="8" s="1"/>
  <c r="Z687" i="8" s="1"/>
  <c r="M686" i="8"/>
  <c r="S686" i="8" s="1"/>
  <c r="Z686" i="8" s="1"/>
  <c r="M685" i="8"/>
  <c r="S685" i="8" s="1"/>
  <c r="Z685" i="8" s="1"/>
  <c r="M684" i="8"/>
  <c r="S684" i="8" s="1"/>
  <c r="Z684" i="8" s="1"/>
  <c r="M683" i="8"/>
  <c r="S683" i="8" s="1"/>
  <c r="Z683" i="8" s="1"/>
  <c r="Z682" i="8"/>
  <c r="M682" i="8"/>
  <c r="Z681" i="8"/>
  <c r="Z680" i="8"/>
  <c r="M680" i="8"/>
  <c r="S680" i="8" s="1"/>
  <c r="Z679" i="8"/>
  <c r="M679" i="8"/>
  <c r="Z678" i="8"/>
  <c r="M678" i="8"/>
  <c r="M677" i="8"/>
  <c r="S677" i="8" s="1"/>
  <c r="Z677" i="8" s="1"/>
  <c r="M676" i="8"/>
  <c r="S676" i="8" s="1"/>
  <c r="Z676" i="8" s="1"/>
  <c r="M675" i="8"/>
  <c r="S675" i="8" s="1"/>
  <c r="Z675" i="8" s="1"/>
  <c r="M674" i="8"/>
  <c r="S674" i="8" s="1"/>
  <c r="Z674" i="8" s="1"/>
  <c r="M673" i="8"/>
  <c r="S673" i="8" s="1"/>
  <c r="Z673" i="8" s="1"/>
  <c r="M672" i="8"/>
  <c r="S672" i="8" s="1"/>
  <c r="Z672" i="8" s="1"/>
  <c r="M671" i="8"/>
  <c r="S671" i="8" s="1"/>
  <c r="Z671" i="8" s="1"/>
  <c r="M670" i="8"/>
  <c r="S670" i="8" s="1"/>
  <c r="Z670" i="8" s="1"/>
  <c r="M669" i="8"/>
  <c r="S669" i="8" s="1"/>
  <c r="Z669" i="8" s="1"/>
  <c r="M668" i="8"/>
  <c r="S668" i="8" s="1"/>
  <c r="Z668" i="8" s="1"/>
  <c r="M667" i="8"/>
  <c r="S667" i="8" s="1"/>
  <c r="Z667" i="8" s="1"/>
  <c r="M666" i="8"/>
  <c r="S666" i="8" s="1"/>
  <c r="Z666" i="8" s="1"/>
  <c r="M665" i="8"/>
  <c r="S665" i="8" s="1"/>
  <c r="Z665" i="8" s="1"/>
  <c r="M664" i="8"/>
  <c r="S664" i="8" s="1"/>
  <c r="Z664" i="8" s="1"/>
  <c r="Z663" i="8"/>
  <c r="M663" i="8"/>
  <c r="S663" i="8" s="1"/>
  <c r="Z662" i="8"/>
  <c r="M662" i="8"/>
  <c r="Z661" i="8"/>
  <c r="M661" i="8"/>
  <c r="Z660" i="8"/>
  <c r="M660" i="8"/>
  <c r="Z659" i="8"/>
  <c r="M659" i="8"/>
  <c r="M658" i="8"/>
  <c r="S658" i="8" s="1"/>
  <c r="Z658" i="8" s="1"/>
  <c r="M657" i="8"/>
  <c r="S657" i="8" s="1"/>
  <c r="Z657" i="8" s="1"/>
  <c r="Z656" i="8"/>
  <c r="M656" i="8"/>
  <c r="Z655" i="8"/>
  <c r="M655" i="8"/>
  <c r="Z654" i="8"/>
  <c r="M654" i="8"/>
  <c r="Z653" i="8"/>
  <c r="M653" i="8"/>
  <c r="M652" i="8"/>
  <c r="S652" i="8" s="1"/>
  <c r="Z652" i="8" s="1"/>
  <c r="Z651" i="8"/>
  <c r="M651" i="8"/>
  <c r="Z650" i="8"/>
  <c r="M650" i="8"/>
  <c r="Z649" i="8"/>
  <c r="M649" i="8"/>
  <c r="M648" i="8"/>
  <c r="S648" i="8" s="1"/>
  <c r="Z648" i="8" s="1"/>
  <c r="Z647" i="8"/>
  <c r="M647" i="8"/>
  <c r="M646" i="8"/>
  <c r="S646" i="8" s="1"/>
  <c r="Z646" i="8" s="1"/>
  <c r="M645" i="8"/>
  <c r="S645" i="8" s="1"/>
  <c r="Z645" i="8" s="1"/>
  <c r="M644" i="8"/>
  <c r="S644" i="8" s="1"/>
  <c r="Z644" i="8" s="1"/>
  <c r="M643" i="8"/>
  <c r="S643" i="8" s="1"/>
  <c r="Z643" i="8" s="1"/>
  <c r="M642" i="8"/>
  <c r="S642" i="8" s="1"/>
  <c r="Z642" i="8" s="1"/>
  <c r="Z641" i="8"/>
  <c r="M641" i="8"/>
  <c r="Z640" i="8"/>
  <c r="M640" i="8"/>
  <c r="Z639" i="8"/>
  <c r="M639" i="8"/>
  <c r="Z638" i="8"/>
  <c r="M638" i="8"/>
  <c r="Z637" i="8"/>
  <c r="M637" i="8"/>
  <c r="Z636" i="8"/>
  <c r="M636" i="8"/>
  <c r="Z635" i="8"/>
  <c r="M635" i="8"/>
  <c r="Z634" i="8"/>
  <c r="M634" i="8"/>
  <c r="Z633" i="8"/>
  <c r="M633" i="8"/>
  <c r="Z632" i="8"/>
  <c r="M632" i="8"/>
  <c r="Z631" i="8"/>
  <c r="M631" i="8"/>
  <c r="Z630" i="8"/>
  <c r="M630" i="8"/>
  <c r="Z629" i="8"/>
  <c r="M629" i="8"/>
  <c r="M628" i="8"/>
  <c r="S628" i="8" s="1"/>
  <c r="Z628" i="8" s="1"/>
  <c r="M627" i="8"/>
  <c r="S627" i="8" s="1"/>
  <c r="Z627" i="8" s="1"/>
  <c r="M626" i="8"/>
  <c r="S626" i="8" s="1"/>
  <c r="Z626" i="8" s="1"/>
  <c r="M625" i="8"/>
  <c r="S625" i="8" s="1"/>
  <c r="Z625" i="8" s="1"/>
  <c r="Z624" i="8"/>
  <c r="M624" i="8"/>
  <c r="M623" i="8"/>
  <c r="S623" i="8" s="1"/>
  <c r="Z623" i="8" s="1"/>
  <c r="M622" i="8"/>
  <c r="S622" i="8" s="1"/>
  <c r="Z622" i="8" s="1"/>
  <c r="M621" i="8"/>
  <c r="S621" i="8" s="1"/>
  <c r="Z621" i="8" s="1"/>
  <c r="M620" i="8"/>
  <c r="S620" i="8" s="1"/>
  <c r="Z620" i="8" s="1"/>
  <c r="M619" i="8"/>
  <c r="S619" i="8" s="1"/>
  <c r="Z619" i="8" s="1"/>
  <c r="M618" i="8"/>
  <c r="S618" i="8" s="1"/>
  <c r="Z618" i="8" s="1"/>
  <c r="M617" i="8"/>
  <c r="S617" i="8" s="1"/>
  <c r="Z617" i="8" s="1"/>
  <c r="M616" i="8"/>
  <c r="S616" i="8" s="1"/>
  <c r="Z616" i="8" s="1"/>
  <c r="M615" i="8"/>
  <c r="S615" i="8" s="1"/>
  <c r="Z615" i="8" s="1"/>
  <c r="M614" i="8"/>
  <c r="S614" i="8" s="1"/>
  <c r="Z614" i="8" s="1"/>
  <c r="Z613" i="8"/>
  <c r="Z612" i="8"/>
  <c r="M612" i="8"/>
  <c r="Z611" i="8"/>
  <c r="M611" i="8"/>
  <c r="M610" i="8"/>
  <c r="S610" i="8" s="1"/>
  <c r="Z610" i="8" s="1"/>
  <c r="M609" i="8"/>
  <c r="S609" i="8" s="1"/>
  <c r="Z609" i="8" s="1"/>
  <c r="M608" i="8"/>
  <c r="S608" i="8" s="1"/>
  <c r="Z608" i="8" s="1"/>
  <c r="Z607" i="8"/>
  <c r="M607" i="8"/>
  <c r="Z606" i="8"/>
  <c r="M606" i="8"/>
  <c r="Z605" i="8"/>
  <c r="M605" i="8"/>
  <c r="Z604" i="8"/>
  <c r="M604" i="8"/>
  <c r="Z603" i="8"/>
  <c r="M603" i="8"/>
  <c r="M602" i="8"/>
  <c r="Z601" i="8"/>
  <c r="M601" i="8"/>
  <c r="Z600" i="8"/>
  <c r="M600" i="8"/>
  <c r="M599" i="8"/>
  <c r="S599" i="8" s="1"/>
  <c r="Z599" i="8" s="1"/>
  <c r="M598" i="8"/>
  <c r="S598" i="8" s="1"/>
  <c r="Z598" i="8" s="1"/>
  <c r="Z597" i="8"/>
  <c r="M597" i="8"/>
  <c r="Z596" i="8"/>
  <c r="M596" i="8"/>
  <c r="Z595" i="8"/>
  <c r="M595" i="8"/>
  <c r="Z594" i="8"/>
  <c r="M594" i="8"/>
  <c r="Z593" i="8"/>
  <c r="M593" i="8"/>
  <c r="Z592" i="8"/>
  <c r="M592" i="8"/>
  <c r="M591" i="8"/>
  <c r="S591" i="8" s="1"/>
  <c r="Z591" i="8" s="1"/>
  <c r="M590" i="8"/>
  <c r="S590" i="8" s="1"/>
  <c r="Z590" i="8" s="1"/>
  <c r="Z589" i="8"/>
  <c r="M589" i="8"/>
  <c r="Z588" i="8"/>
  <c r="M588" i="8"/>
  <c r="Z587" i="8"/>
  <c r="M587" i="8"/>
  <c r="Z586" i="8"/>
  <c r="M586" i="8"/>
  <c r="Z585" i="8"/>
  <c r="M585" i="8"/>
  <c r="Z584" i="8"/>
  <c r="M584" i="8"/>
  <c r="Z583" i="8"/>
  <c r="M583" i="8"/>
  <c r="Z582" i="8"/>
  <c r="M582" i="8"/>
  <c r="M581" i="8"/>
  <c r="S581" i="8" s="1"/>
  <c r="Z581" i="8" s="1"/>
  <c r="M580" i="8"/>
  <c r="S580" i="8" s="1"/>
  <c r="Z580" i="8" s="1"/>
  <c r="Z579" i="8"/>
  <c r="M579" i="8"/>
  <c r="Z578" i="8"/>
  <c r="M578" i="8"/>
  <c r="Z577" i="8"/>
  <c r="M577" i="8"/>
  <c r="Z576" i="8"/>
  <c r="M576" i="8"/>
  <c r="Z575" i="8"/>
  <c r="M575" i="8"/>
  <c r="Z574" i="8"/>
  <c r="M574" i="8"/>
  <c r="Z573" i="8"/>
  <c r="M573" i="8"/>
  <c r="M572" i="8"/>
  <c r="S572" i="8" s="1"/>
  <c r="Z572" i="8" s="1"/>
  <c r="Z571" i="8"/>
  <c r="M571" i="8"/>
  <c r="Z570" i="8"/>
  <c r="M570" i="8"/>
  <c r="M569" i="8"/>
  <c r="S569" i="8" s="1"/>
  <c r="Z569" i="8" s="1"/>
  <c r="M568" i="8"/>
  <c r="S568" i="8" s="1"/>
  <c r="Z568" i="8" s="1"/>
  <c r="Z567" i="8"/>
  <c r="M567" i="8"/>
  <c r="Z566" i="8"/>
  <c r="M566" i="8"/>
  <c r="Z565" i="8"/>
  <c r="M565" i="8"/>
  <c r="Z564" i="8"/>
  <c r="M564" i="8"/>
  <c r="Z563" i="8"/>
  <c r="M563" i="8"/>
  <c r="Z562" i="8"/>
  <c r="M562" i="8"/>
  <c r="Z561" i="8"/>
  <c r="M561" i="8"/>
  <c r="Z560" i="8"/>
  <c r="M560" i="8"/>
  <c r="Z559" i="8"/>
  <c r="M559" i="8"/>
  <c r="Z558" i="8"/>
  <c r="M558" i="8"/>
  <c r="Z557" i="8"/>
  <c r="M557" i="8"/>
  <c r="Z556" i="8"/>
  <c r="M556" i="8"/>
  <c r="Z555" i="8"/>
  <c r="M555" i="8"/>
  <c r="Z554" i="8"/>
  <c r="M554" i="8"/>
  <c r="Z553" i="8"/>
  <c r="M553" i="8"/>
  <c r="Z552" i="8"/>
  <c r="M552" i="8"/>
  <c r="S552" i="8" s="1"/>
  <c r="Z551" i="8"/>
  <c r="M551" i="8"/>
  <c r="S551" i="8" s="1"/>
  <c r="Z550" i="8"/>
  <c r="M550" i="8"/>
  <c r="S550" i="8" s="1"/>
  <c r="Z549" i="8"/>
  <c r="M549" i="8"/>
  <c r="S549" i="8" s="1"/>
  <c r="Z548" i="8"/>
  <c r="M548" i="8"/>
  <c r="Z547" i="8"/>
  <c r="M547" i="8"/>
  <c r="Z546" i="8"/>
  <c r="M546" i="8"/>
  <c r="Z545" i="8"/>
  <c r="M545" i="8"/>
  <c r="Z544" i="8"/>
  <c r="M544" i="8"/>
  <c r="Z543" i="8"/>
  <c r="M543" i="8"/>
  <c r="Z542" i="8"/>
  <c r="M542" i="8"/>
  <c r="Z541" i="8"/>
  <c r="M541" i="8"/>
  <c r="Z540" i="8"/>
  <c r="M540" i="8"/>
  <c r="S540" i="8" s="1"/>
  <c r="Z539" i="8"/>
  <c r="M539" i="8"/>
  <c r="M538" i="8"/>
  <c r="S538" i="8" s="1"/>
  <c r="Z538" i="8" s="1"/>
  <c r="M537" i="8"/>
  <c r="S537" i="8" s="1"/>
  <c r="Z537" i="8" s="1"/>
  <c r="M536" i="8"/>
  <c r="S536" i="8" s="1"/>
  <c r="Z536" i="8" s="1"/>
  <c r="M535" i="8"/>
  <c r="S535" i="8" s="1"/>
  <c r="Z535" i="8" s="1"/>
  <c r="M534" i="8"/>
  <c r="S534" i="8" s="1"/>
  <c r="Z534" i="8" s="1"/>
  <c r="M533" i="8"/>
  <c r="S533" i="8" s="1"/>
  <c r="Z533" i="8" s="1"/>
  <c r="Z532" i="8"/>
  <c r="M532" i="8"/>
  <c r="Z531" i="8"/>
  <c r="M531" i="8"/>
  <c r="Z530" i="8"/>
  <c r="M530" i="8"/>
  <c r="Z529" i="8"/>
  <c r="M529" i="8"/>
  <c r="Z528" i="8"/>
  <c r="M528" i="8"/>
  <c r="Z527" i="8"/>
  <c r="M527" i="8"/>
  <c r="M526" i="8"/>
  <c r="S526" i="8" s="1"/>
  <c r="Z526" i="8" s="1"/>
  <c r="Z525" i="8"/>
  <c r="M525" i="8"/>
  <c r="M524" i="8"/>
  <c r="S524" i="8" s="1"/>
  <c r="Z524" i="8" s="1"/>
  <c r="Z523" i="8"/>
  <c r="M523" i="8"/>
  <c r="Z522" i="8"/>
  <c r="M522" i="8"/>
  <c r="M521" i="8"/>
  <c r="S521" i="8" s="1"/>
  <c r="Z521" i="8" s="1"/>
  <c r="Z520" i="8"/>
  <c r="M520" i="8"/>
  <c r="Z519" i="8"/>
  <c r="M519" i="8"/>
  <c r="Z518" i="8"/>
  <c r="M518" i="8"/>
  <c r="S518" i="8" s="1"/>
  <c r="Z517" i="8"/>
  <c r="M517" i="8"/>
  <c r="M516" i="8"/>
  <c r="S516" i="8" s="1"/>
  <c r="Z516" i="8" s="1"/>
  <c r="M515" i="8"/>
  <c r="S515" i="8" s="1"/>
  <c r="Z515" i="8" s="1"/>
  <c r="M514" i="8"/>
  <c r="S514" i="8" s="1"/>
  <c r="Z514" i="8" s="1"/>
  <c r="M513" i="8"/>
  <c r="S513" i="8" s="1"/>
  <c r="Z513" i="8" s="1"/>
  <c r="M512" i="8"/>
  <c r="S512" i="8" s="1"/>
  <c r="Z512" i="8" s="1"/>
  <c r="Z511" i="8"/>
  <c r="M511" i="8"/>
  <c r="Z510" i="8"/>
  <c r="M510" i="8"/>
  <c r="Z509" i="8"/>
  <c r="M509" i="8"/>
  <c r="Z508" i="8"/>
  <c r="M508" i="8"/>
  <c r="Z507" i="8"/>
  <c r="M507" i="8"/>
  <c r="M506" i="8"/>
  <c r="S506" i="8" s="1"/>
  <c r="Z506" i="8" s="1"/>
  <c r="M505" i="8"/>
  <c r="S505" i="8" s="1"/>
  <c r="Z505" i="8" s="1"/>
  <c r="M504" i="8"/>
  <c r="S504" i="8" s="1"/>
  <c r="Z504" i="8" s="1"/>
  <c r="M503" i="8"/>
  <c r="S503" i="8" s="1"/>
  <c r="Z503" i="8" s="1"/>
  <c r="M502" i="8"/>
  <c r="S502" i="8" s="1"/>
  <c r="Z502" i="8" s="1"/>
  <c r="M501" i="8"/>
  <c r="S501" i="8" s="1"/>
  <c r="Z501" i="8" s="1"/>
  <c r="M500" i="8"/>
  <c r="S500" i="8" s="1"/>
  <c r="Z500" i="8" s="1"/>
  <c r="Z499" i="8"/>
  <c r="M499" i="8"/>
  <c r="Z498" i="8"/>
  <c r="M498" i="8"/>
  <c r="S498" i="8" s="1"/>
  <c r="Z497" i="8"/>
  <c r="M497" i="8"/>
  <c r="Z496" i="8"/>
  <c r="M496" i="8"/>
  <c r="Z495" i="8"/>
  <c r="M495" i="8"/>
  <c r="Z494" i="8"/>
  <c r="M494" i="8"/>
  <c r="Z493" i="8"/>
  <c r="M493" i="8"/>
  <c r="Z492" i="8"/>
  <c r="M492" i="8"/>
  <c r="Z491" i="8"/>
  <c r="M491" i="8"/>
  <c r="Z490" i="8"/>
  <c r="M490" i="8"/>
  <c r="Z489" i="8"/>
  <c r="M489" i="8"/>
  <c r="Z488" i="8"/>
  <c r="M488" i="8"/>
  <c r="Z487" i="8"/>
  <c r="M487" i="8"/>
  <c r="Z486" i="8"/>
  <c r="M486" i="8"/>
  <c r="Z485" i="8"/>
  <c r="M485" i="8"/>
  <c r="Z484" i="8"/>
  <c r="M484" i="8"/>
  <c r="Z483" i="8"/>
  <c r="M483" i="8"/>
  <c r="Z482" i="8"/>
  <c r="M482" i="8"/>
  <c r="Z481" i="8"/>
  <c r="M481" i="8"/>
  <c r="Z480" i="8"/>
  <c r="M480" i="8"/>
  <c r="Z479" i="8"/>
  <c r="M479" i="8"/>
  <c r="Z478" i="8"/>
  <c r="M478" i="8"/>
  <c r="Z477" i="8"/>
  <c r="M477" i="8"/>
  <c r="Z476" i="8"/>
  <c r="M476" i="8"/>
  <c r="Z475" i="8"/>
  <c r="M475" i="8"/>
  <c r="Z474" i="8"/>
  <c r="M474" i="8"/>
  <c r="S474" i="8" s="1"/>
  <c r="Z473" i="8"/>
  <c r="M473" i="8"/>
  <c r="Z472" i="8"/>
  <c r="M472" i="8"/>
  <c r="Z471" i="8"/>
  <c r="M471" i="8"/>
  <c r="Z470" i="8"/>
  <c r="M470" i="8"/>
  <c r="Z469" i="8"/>
  <c r="M469" i="8"/>
  <c r="Z468" i="8"/>
  <c r="M468" i="8"/>
  <c r="Z467" i="8"/>
  <c r="M467" i="8"/>
  <c r="Z466" i="8"/>
  <c r="M466" i="8"/>
  <c r="Z465" i="8"/>
  <c r="M465" i="8"/>
  <c r="Z464" i="8"/>
  <c r="M464" i="8"/>
  <c r="Z463" i="8"/>
  <c r="M463" i="8"/>
  <c r="Z462" i="8"/>
  <c r="M462" i="8"/>
  <c r="Z461" i="8"/>
  <c r="M461" i="8"/>
  <c r="Z460" i="8"/>
  <c r="M460" i="8"/>
  <c r="Z459" i="8"/>
  <c r="M459" i="8"/>
  <c r="Z458" i="8"/>
  <c r="M458" i="8"/>
  <c r="Z457" i="8"/>
  <c r="M457" i="8"/>
  <c r="Z456" i="8"/>
  <c r="M456" i="8"/>
  <c r="Z455" i="8"/>
  <c r="Z454" i="8"/>
  <c r="M454" i="8"/>
  <c r="S454" i="8" s="1"/>
  <c r="Z453" i="8"/>
  <c r="M453" i="8"/>
  <c r="M452" i="8"/>
  <c r="S452" i="8" s="1"/>
  <c r="Z452" i="8" s="1"/>
  <c r="M451" i="8"/>
  <c r="S451" i="8" s="1"/>
  <c r="Z451" i="8" s="1"/>
  <c r="Z450" i="8"/>
  <c r="Z449" i="8"/>
  <c r="Z448" i="8"/>
  <c r="Z447" i="8"/>
  <c r="M447" i="8"/>
  <c r="Z446" i="8"/>
  <c r="Z445" i="8"/>
  <c r="Z444" i="8"/>
  <c r="Z443" i="8"/>
  <c r="M443" i="8"/>
  <c r="Z442" i="8"/>
  <c r="M442" i="8"/>
  <c r="Z441" i="8"/>
  <c r="M441" i="8"/>
  <c r="Z440" i="8"/>
  <c r="Z439" i="8"/>
  <c r="Z438" i="8"/>
  <c r="Z437" i="8"/>
  <c r="Z436" i="8"/>
  <c r="Z435" i="8"/>
  <c r="Z434" i="8"/>
  <c r="Z433" i="8"/>
  <c r="Z432" i="8"/>
  <c r="Z431" i="8"/>
  <c r="Z430" i="8"/>
  <c r="Z429" i="8"/>
  <c r="Z428" i="8"/>
  <c r="Z427" i="8"/>
  <c r="Z426" i="8"/>
  <c r="Z425" i="8"/>
  <c r="Z424" i="8"/>
  <c r="Z423" i="8"/>
  <c r="Z422" i="8"/>
  <c r="Z421" i="8"/>
  <c r="Z420" i="8"/>
  <c r="Z419" i="8"/>
  <c r="Z418" i="8"/>
  <c r="Z417" i="8"/>
  <c r="Z416" i="8"/>
  <c r="M415" i="8"/>
  <c r="S415" i="8" s="1"/>
  <c r="Z415" i="8" s="1"/>
  <c r="Z414" i="8"/>
  <c r="M414" i="8"/>
  <c r="Z413" i="8"/>
  <c r="Z412" i="8"/>
  <c r="Z411" i="8"/>
  <c r="Z410" i="8"/>
  <c r="Z409" i="8"/>
  <c r="Z408" i="8"/>
  <c r="Z407" i="8"/>
  <c r="Z406" i="8"/>
  <c r="Z405" i="8"/>
  <c r="Z404" i="8"/>
  <c r="Z403" i="8"/>
  <c r="Z402" i="8"/>
  <c r="M402" i="8"/>
  <c r="Z401" i="8"/>
  <c r="M401" i="8"/>
  <c r="Z400" i="8"/>
  <c r="M400" i="8"/>
  <c r="Z399" i="8"/>
  <c r="M399" i="8"/>
  <c r="Z398" i="8"/>
  <c r="M398" i="8"/>
  <c r="Z397" i="8"/>
  <c r="M397" i="8"/>
  <c r="Z396" i="8"/>
  <c r="M396" i="8"/>
  <c r="Z395" i="8"/>
  <c r="M395" i="8"/>
  <c r="Z394" i="8"/>
  <c r="M394" i="8"/>
  <c r="Z393" i="8"/>
  <c r="M393" i="8"/>
  <c r="Z392" i="8"/>
  <c r="M392" i="8"/>
  <c r="Z391" i="8"/>
  <c r="M391" i="8"/>
  <c r="Z390" i="8"/>
  <c r="M390" i="8"/>
  <c r="Z389" i="8"/>
  <c r="M389" i="8"/>
  <c r="Z388" i="8"/>
  <c r="M388" i="8"/>
  <c r="Z387" i="8"/>
  <c r="Z386" i="8"/>
  <c r="M386" i="8"/>
  <c r="Z385" i="8"/>
  <c r="M385" i="8"/>
  <c r="Z384" i="8"/>
  <c r="M384" i="8"/>
  <c r="Z383" i="8"/>
  <c r="Z382" i="8"/>
  <c r="Z381" i="8"/>
  <c r="Z380" i="8"/>
  <c r="M380" i="8"/>
  <c r="M379" i="8"/>
  <c r="S379" i="8" s="1"/>
  <c r="Z379" i="8" s="1"/>
  <c r="M378" i="8"/>
  <c r="S378" i="8" s="1"/>
  <c r="Z378" i="8" s="1"/>
  <c r="M377" i="8"/>
  <c r="S377" i="8" s="1"/>
  <c r="Z377" i="8" s="1"/>
  <c r="M376" i="8"/>
  <c r="S376" i="8" s="1"/>
  <c r="Z376" i="8" s="1"/>
  <c r="M375" i="8"/>
  <c r="S375" i="8" s="1"/>
  <c r="Z375" i="8" s="1"/>
  <c r="M374" i="8"/>
  <c r="S374" i="8" s="1"/>
  <c r="Z374" i="8" s="1"/>
  <c r="M373" i="8"/>
  <c r="S373" i="8" s="1"/>
  <c r="Z373" i="8" s="1"/>
  <c r="M372" i="8"/>
  <c r="S372" i="8" s="1"/>
  <c r="Z372" i="8" s="1"/>
  <c r="M371" i="8"/>
  <c r="S371" i="8" s="1"/>
  <c r="Z371" i="8" s="1"/>
  <c r="M370" i="8"/>
  <c r="S370" i="8" s="1"/>
  <c r="Z370" i="8" s="1"/>
  <c r="M369" i="8"/>
  <c r="S369" i="8" s="1"/>
  <c r="Z369" i="8" s="1"/>
  <c r="M368" i="8"/>
  <c r="S368" i="8" s="1"/>
  <c r="Z368" i="8" s="1"/>
  <c r="M367" i="8"/>
  <c r="S367" i="8" s="1"/>
  <c r="Z367" i="8" s="1"/>
  <c r="Z366" i="8"/>
  <c r="Z365" i="8"/>
  <c r="Z364" i="8"/>
  <c r="Z363" i="8"/>
  <c r="Z362" i="8"/>
  <c r="Z361" i="8"/>
  <c r="Z360" i="8"/>
  <c r="M360" i="8"/>
  <c r="Z359" i="8"/>
  <c r="M359" i="8"/>
  <c r="Z358" i="8"/>
  <c r="M358" i="8"/>
  <c r="Z357" i="8"/>
  <c r="M357" i="8"/>
  <c r="Z356" i="8"/>
  <c r="Z355" i="8"/>
  <c r="M355" i="8"/>
  <c r="Z354" i="8"/>
  <c r="M354" i="8"/>
  <c r="Z353" i="8"/>
  <c r="M353" i="8"/>
  <c r="Z352" i="8"/>
  <c r="M352" i="8"/>
  <c r="Z351" i="8"/>
  <c r="M351" i="8"/>
  <c r="M350" i="8"/>
  <c r="S350" i="8" s="1"/>
  <c r="Z350" i="8" s="1"/>
  <c r="Z349" i="8"/>
  <c r="Z348" i="8"/>
  <c r="Z346" i="8"/>
  <c r="Z345" i="8"/>
  <c r="Z344" i="8"/>
  <c r="Z343" i="8"/>
  <c r="Z342" i="8"/>
  <c r="Z341" i="8"/>
  <c r="Z340" i="8"/>
  <c r="Z339" i="8"/>
  <c r="M338" i="8"/>
  <c r="S338" i="8" s="1"/>
  <c r="Z338" i="8" s="1"/>
  <c r="M337" i="8"/>
  <c r="S337" i="8" s="1"/>
  <c r="Z337" i="8" s="1"/>
  <c r="Z336" i="8"/>
  <c r="M336" i="8"/>
  <c r="Z335" i="8"/>
  <c r="M335" i="8"/>
  <c r="Z334" i="8"/>
  <c r="M334" i="8"/>
  <c r="Z333" i="8"/>
  <c r="Z332" i="8"/>
  <c r="Z331" i="8"/>
  <c r="Z330" i="8"/>
  <c r="Z329" i="8"/>
  <c r="M328" i="8"/>
  <c r="S328" i="8" s="1"/>
  <c r="Z328" i="8" s="1"/>
  <c r="Z327" i="8"/>
  <c r="M327" i="8"/>
  <c r="S327" i="8" s="1"/>
  <c r="M326" i="8"/>
  <c r="S326" i="8" s="1"/>
  <c r="Z326" i="8" s="1"/>
  <c r="Z325" i="8"/>
  <c r="M324" i="8"/>
  <c r="S324" i="8" s="1"/>
  <c r="Z324" i="8" s="1"/>
  <c r="Z323" i="8"/>
  <c r="M323" i="8"/>
  <c r="Z322" i="8"/>
  <c r="M322" i="8"/>
  <c r="S322" i="8" s="1"/>
  <c r="Z321" i="8"/>
  <c r="Z320" i="8"/>
  <c r="M319" i="8"/>
  <c r="S319" i="8" s="1"/>
  <c r="Z319" i="8" s="1"/>
  <c r="Z318" i="8"/>
  <c r="M318" i="8"/>
  <c r="Z317" i="8"/>
  <c r="M317" i="8"/>
  <c r="M316" i="8"/>
  <c r="S316" i="8" s="1"/>
  <c r="Z316" i="8" s="1"/>
  <c r="M315" i="8"/>
  <c r="S315" i="8" s="1"/>
  <c r="Z315" i="8" s="1"/>
  <c r="Z314" i="8"/>
  <c r="Z313" i="8"/>
  <c r="Z312" i="8"/>
  <c r="M311" i="8"/>
  <c r="S311" i="8" s="1"/>
  <c r="Z311" i="8" s="1"/>
  <c r="Z310" i="8"/>
  <c r="Z309" i="8"/>
  <c r="M308" i="8"/>
  <c r="S308" i="8" s="1"/>
  <c r="Z308" i="8" s="1"/>
  <c r="Z307" i="8"/>
  <c r="Z306" i="8"/>
  <c r="Z305" i="8"/>
  <c r="Z304" i="8"/>
  <c r="Z303" i="8"/>
  <c r="Z302" i="8"/>
  <c r="Z301" i="8"/>
  <c r="M301" i="8"/>
  <c r="Z300" i="8"/>
  <c r="M300" i="8"/>
  <c r="M299" i="8"/>
  <c r="S299" i="8" s="1"/>
  <c r="Z299" i="8" s="1"/>
  <c r="S298" i="8"/>
  <c r="Z298" i="8" s="1"/>
  <c r="M297" i="8"/>
  <c r="S297" i="8" s="1"/>
  <c r="Z297" i="8" s="1"/>
  <c r="M296" i="8"/>
  <c r="S296" i="8" s="1"/>
  <c r="Z296" i="8" s="1"/>
  <c r="Z293" i="8"/>
  <c r="M293" i="8"/>
  <c r="Z292" i="8"/>
  <c r="M291" i="8"/>
  <c r="S291" i="8" s="1"/>
  <c r="Z291" i="8" s="1"/>
  <c r="M288" i="8"/>
  <c r="S288" i="8" s="1"/>
  <c r="Z288" i="8" s="1"/>
  <c r="M284" i="8"/>
  <c r="S284" i="8" s="1"/>
  <c r="Z284" i="8" s="1"/>
  <c r="M283" i="8"/>
  <c r="S283" i="8" s="1"/>
  <c r="Z283" i="8" s="1"/>
  <c r="Z281" i="8"/>
  <c r="M279" i="8"/>
  <c r="S279" i="8" s="1"/>
  <c r="Z279" i="8" s="1"/>
  <c r="Z278" i="8"/>
  <c r="M278" i="8"/>
  <c r="S278" i="8" s="1"/>
  <c r="M277" i="8"/>
  <c r="S277" i="8" s="1"/>
  <c r="Z277" i="8" s="1"/>
  <c r="M276" i="8"/>
  <c r="S276" i="8" s="1"/>
  <c r="Z276" i="8" s="1"/>
  <c r="S275" i="8"/>
  <c r="Z275" i="8" s="1"/>
  <c r="M274" i="8"/>
  <c r="S274" i="8" s="1"/>
  <c r="Z274" i="8" s="1"/>
  <c r="M273" i="8"/>
  <c r="S273" i="8" s="1"/>
  <c r="Z273" i="8" s="1"/>
  <c r="Z272" i="8"/>
  <c r="M272" i="8"/>
  <c r="S272" i="8" s="1"/>
  <c r="Z271" i="8"/>
  <c r="M271" i="8"/>
  <c r="S271" i="8" s="1"/>
  <c r="Z270" i="8"/>
  <c r="M270" i="8"/>
  <c r="S270" i="8" s="1"/>
  <c r="M269" i="8"/>
  <c r="S269" i="8" s="1"/>
  <c r="Z269" i="8" s="1"/>
  <c r="M268" i="8"/>
  <c r="S268" i="8" s="1"/>
  <c r="Z268" i="8" s="1"/>
  <c r="M267" i="8"/>
  <c r="S267" i="8" s="1"/>
  <c r="Z267" i="8" s="1"/>
  <c r="M266" i="8"/>
  <c r="S266" i="8" s="1"/>
  <c r="Z266" i="8" s="1"/>
  <c r="M265" i="8"/>
  <c r="S265" i="8" s="1"/>
  <c r="Z265" i="8" s="1"/>
  <c r="M264" i="8"/>
  <c r="S264" i="8" s="1"/>
  <c r="Z264" i="8" s="1"/>
  <c r="M263" i="8"/>
  <c r="S263" i="8" s="1"/>
  <c r="Z263" i="8" s="1"/>
  <c r="M262" i="8"/>
  <c r="S262" i="8" s="1"/>
  <c r="Z262" i="8" s="1"/>
  <c r="M261" i="8"/>
  <c r="S261" i="8" s="1"/>
  <c r="Z261" i="8" s="1"/>
  <c r="M260" i="8"/>
  <c r="S260" i="8" s="1"/>
  <c r="Z260" i="8" s="1"/>
  <c r="M259" i="8"/>
  <c r="S259" i="8" s="1"/>
  <c r="Z259" i="8" s="1"/>
  <c r="M258" i="8"/>
  <c r="S258" i="8" s="1"/>
  <c r="Z258" i="8" s="1"/>
  <c r="M257" i="8"/>
  <c r="S257" i="8" s="1"/>
  <c r="Z257" i="8" s="1"/>
  <c r="M256" i="8"/>
  <c r="S256" i="8" s="1"/>
  <c r="Z256" i="8" s="1"/>
  <c r="Z255" i="8"/>
  <c r="M255" i="8"/>
  <c r="S255" i="8" s="1"/>
  <c r="M254" i="8"/>
  <c r="S254" i="8" s="1"/>
  <c r="Z254" i="8" s="1"/>
  <c r="M253" i="8"/>
  <c r="S253" i="8" s="1"/>
  <c r="Z253" i="8" s="1"/>
  <c r="M252" i="8"/>
  <c r="S252" i="8" s="1"/>
  <c r="M251" i="8"/>
  <c r="S251" i="8" s="1"/>
  <c r="Z251" i="8" s="1"/>
  <c r="M250" i="8"/>
  <c r="S250" i="8" s="1"/>
  <c r="Z250" i="8" s="1"/>
  <c r="Z249" i="8"/>
  <c r="M249" i="8"/>
  <c r="S249" i="8" s="1"/>
  <c r="Z248" i="8"/>
  <c r="M248" i="8"/>
  <c r="S248" i="8" s="1"/>
  <c r="M247" i="8"/>
  <c r="S247" i="8" s="1"/>
  <c r="Z247" i="8" s="1"/>
  <c r="M246" i="8"/>
  <c r="S246" i="8" s="1"/>
  <c r="Z246" i="8" s="1"/>
  <c r="Z245" i="8"/>
  <c r="S245" i="8"/>
  <c r="M245" i="8"/>
  <c r="Z244" i="8"/>
  <c r="S244" i="8"/>
  <c r="M244" i="8"/>
  <c r="Z243" i="8"/>
  <c r="M242" i="8"/>
  <c r="S242" i="8" s="1"/>
  <c r="Z242" i="8" s="1"/>
  <c r="M241" i="8"/>
  <c r="S241" i="8" s="1"/>
  <c r="Z241" i="8" s="1"/>
  <c r="M240" i="8"/>
  <c r="S240" i="8" s="1"/>
  <c r="Z240" i="8" s="1"/>
  <c r="M239" i="8"/>
  <c r="S239" i="8" s="1"/>
  <c r="Z239" i="8" s="1"/>
  <c r="M238" i="8"/>
  <c r="S238" i="8" s="1"/>
  <c r="Z238" i="8" s="1"/>
  <c r="M237" i="8"/>
  <c r="S237" i="8" s="1"/>
  <c r="Z237" i="8" s="1"/>
  <c r="M236" i="8"/>
  <c r="S236" i="8" s="1"/>
  <c r="Z236" i="8" s="1"/>
  <c r="M235" i="8"/>
  <c r="S235" i="8" s="1"/>
  <c r="Z235" i="8" s="1"/>
  <c r="M234" i="8"/>
  <c r="S234" i="8" s="1"/>
  <c r="Z234" i="8" s="1"/>
  <c r="M233" i="8"/>
  <c r="S233" i="8" s="1"/>
  <c r="Z233" i="8" s="1"/>
  <c r="M232" i="8"/>
  <c r="S232" i="8" s="1"/>
  <c r="Z232" i="8" s="1"/>
  <c r="M231" i="8"/>
  <c r="S231" i="8" s="1"/>
  <c r="Z231" i="8" s="1"/>
  <c r="M230" i="8"/>
  <c r="S230" i="8" s="1"/>
  <c r="Z230" i="8" s="1"/>
  <c r="M229" i="8"/>
  <c r="S229" i="8" s="1"/>
  <c r="Z229" i="8" s="1"/>
  <c r="M228" i="8"/>
  <c r="S228" i="8" s="1"/>
  <c r="Z228" i="8" s="1"/>
  <c r="M227" i="8"/>
  <c r="S227" i="8" s="1"/>
  <c r="Z227" i="8" s="1"/>
  <c r="Z226" i="8"/>
  <c r="M225" i="8"/>
  <c r="S225" i="8" s="1"/>
  <c r="Z225" i="8" s="1"/>
  <c r="M224" i="8"/>
  <c r="S224" i="8" s="1"/>
  <c r="Z224" i="8" s="1"/>
  <c r="M223" i="8"/>
  <c r="S223" i="8" s="1"/>
  <c r="Z223" i="8" s="1"/>
  <c r="M222" i="8"/>
  <c r="S222" i="8" s="1"/>
  <c r="Z222" i="8" s="1"/>
  <c r="M221" i="8"/>
  <c r="S221" i="8" s="1"/>
  <c r="Z221" i="8" s="1"/>
  <c r="M220" i="8"/>
  <c r="S220" i="8" s="1"/>
  <c r="Z220" i="8" s="1"/>
  <c r="M219" i="8"/>
  <c r="S219" i="8" s="1"/>
  <c r="Z219" i="8" s="1"/>
  <c r="Z218" i="8"/>
  <c r="M218" i="8"/>
  <c r="S218" i="8" s="1"/>
  <c r="M217" i="8"/>
  <c r="S217" i="8" s="1"/>
  <c r="Z217" i="8" s="1"/>
  <c r="Z216" i="8"/>
  <c r="M216" i="8"/>
  <c r="M215" i="8"/>
  <c r="S215" i="8" s="1"/>
  <c r="Z215" i="8" s="1"/>
  <c r="M214" i="8"/>
  <c r="S214" i="8" s="1"/>
  <c r="Z214" i="8" s="1"/>
  <c r="M213" i="8"/>
  <c r="S213" i="8" s="1"/>
  <c r="Z213" i="8" s="1"/>
  <c r="Z212" i="8"/>
  <c r="M212" i="8"/>
  <c r="S212" i="8" s="1"/>
  <c r="Z209" i="8"/>
  <c r="M208" i="8"/>
  <c r="S208" i="8" s="1"/>
  <c r="Z208" i="8" s="1"/>
  <c r="M207" i="8"/>
  <c r="S207" i="8" s="1"/>
  <c r="Z207" i="8" s="1"/>
  <c r="M206" i="8"/>
  <c r="S206" i="8" s="1"/>
  <c r="Z206" i="8" s="1"/>
  <c r="M205" i="8"/>
  <c r="S205" i="8" s="1"/>
  <c r="Z205" i="8" s="1"/>
  <c r="M204" i="8"/>
  <c r="S204" i="8" s="1"/>
  <c r="Z204" i="8" s="1"/>
  <c r="M203" i="8"/>
  <c r="S203" i="8" s="1"/>
  <c r="Z203" i="8" s="1"/>
  <c r="M202" i="8"/>
  <c r="S202" i="8" s="1"/>
  <c r="Z202" i="8" s="1"/>
  <c r="M201" i="8"/>
  <c r="S201" i="8" s="1"/>
  <c r="Z201" i="8" s="1"/>
  <c r="M200" i="8"/>
  <c r="S200" i="8" s="1"/>
  <c r="Z200" i="8" s="1"/>
  <c r="M199" i="8"/>
  <c r="S199" i="8" s="1"/>
  <c r="Z199" i="8" s="1"/>
  <c r="M198" i="8"/>
  <c r="S198" i="8" s="1"/>
  <c r="Z198" i="8" s="1"/>
  <c r="M197" i="8"/>
  <c r="S197" i="8" s="1"/>
  <c r="Z197" i="8" s="1"/>
  <c r="M196" i="8"/>
  <c r="S196" i="8" s="1"/>
  <c r="Z196" i="8" s="1"/>
  <c r="Z195" i="8"/>
  <c r="M195" i="8"/>
  <c r="S195" i="8" s="1"/>
  <c r="Z194" i="8"/>
  <c r="M194" i="8"/>
  <c r="S194" i="8" s="1"/>
  <c r="Z193" i="8"/>
  <c r="M193" i="8"/>
  <c r="S193" i="8" s="1"/>
  <c r="M192" i="8"/>
  <c r="S192" i="8" s="1"/>
  <c r="Z192" i="8" s="1"/>
  <c r="M191" i="8"/>
  <c r="S191" i="8" s="1"/>
  <c r="Z191" i="8" s="1"/>
  <c r="M190" i="8"/>
  <c r="S190" i="8" s="1"/>
  <c r="Z190" i="8" s="1"/>
  <c r="M189" i="8"/>
  <c r="S189" i="8" s="1"/>
  <c r="Z189" i="8" s="1"/>
  <c r="Z188" i="8"/>
  <c r="M188" i="8"/>
  <c r="M187" i="8"/>
  <c r="S187" i="8" s="1"/>
  <c r="Z187" i="8" s="1"/>
  <c r="M186" i="8"/>
  <c r="S186" i="8" s="1"/>
  <c r="Z186" i="8" s="1"/>
  <c r="M185" i="8"/>
  <c r="S185" i="8" s="1"/>
  <c r="Z185" i="8" s="1"/>
  <c r="M184" i="8"/>
  <c r="S184" i="8" s="1"/>
  <c r="Z184" i="8" s="1"/>
  <c r="M183" i="8"/>
  <c r="S183" i="8" s="1"/>
  <c r="Z183" i="8" s="1"/>
  <c r="M182" i="8"/>
  <c r="S182" i="8" s="1"/>
  <c r="Z182" i="8" s="1"/>
  <c r="M181" i="8"/>
  <c r="S181" i="8" s="1"/>
  <c r="Z181" i="8" s="1"/>
  <c r="Z180" i="8"/>
  <c r="Z179" i="8"/>
  <c r="M179" i="8"/>
  <c r="S179" i="8" s="1"/>
  <c r="Z178" i="8"/>
  <c r="M178" i="8"/>
  <c r="S178" i="8" s="1"/>
  <c r="Z177" i="8"/>
  <c r="M177" i="8"/>
  <c r="S177" i="8" s="1"/>
  <c r="Z176" i="8"/>
  <c r="M176" i="8"/>
  <c r="S176" i="8" s="1"/>
  <c r="Z175" i="8"/>
  <c r="M175" i="8"/>
  <c r="S175" i="8" s="1"/>
  <c r="M174" i="8"/>
  <c r="M173" i="8"/>
  <c r="Z172" i="8"/>
  <c r="M172" i="8"/>
  <c r="S172" i="8" s="1"/>
  <c r="Z171" i="8"/>
  <c r="S171" i="8"/>
  <c r="M171" i="8"/>
  <c r="Z170" i="8"/>
  <c r="M170" i="8"/>
  <c r="S170" i="8" s="1"/>
  <c r="Z169" i="8"/>
  <c r="M169" i="8"/>
  <c r="S169" i="8" s="1"/>
  <c r="M168" i="8"/>
  <c r="S168" i="8" s="1"/>
  <c r="Z168" i="8" s="1"/>
  <c r="Z167" i="8"/>
  <c r="M167" i="8"/>
  <c r="S167" i="8" s="1"/>
  <c r="Z166" i="8"/>
  <c r="M166" i="8"/>
  <c r="S166" i="8" s="1"/>
  <c r="Z165" i="8"/>
  <c r="M165" i="8"/>
  <c r="S165" i="8" s="1"/>
  <c r="Z164" i="8"/>
  <c r="M164" i="8"/>
  <c r="S164" i="8" s="1"/>
  <c r="Z163" i="8"/>
  <c r="S163" i="8"/>
  <c r="M163" i="8"/>
  <c r="Z162" i="8"/>
  <c r="S162" i="8"/>
  <c r="M162" i="8"/>
  <c r="M161" i="8"/>
  <c r="S161" i="8" s="1"/>
  <c r="Z161" i="8" s="1"/>
  <c r="Z160" i="8"/>
  <c r="S160" i="8"/>
  <c r="M160" i="8"/>
  <c r="Z159" i="8"/>
  <c r="S159" i="8"/>
  <c r="M159" i="8"/>
  <c r="Z158" i="8"/>
  <c r="S158" i="8"/>
  <c r="M158" i="8"/>
  <c r="Z157" i="8"/>
  <c r="M157" i="8"/>
  <c r="S157" i="8" s="1"/>
  <c r="Z156" i="8"/>
  <c r="M156" i="8"/>
  <c r="S156" i="8" s="1"/>
  <c r="M155" i="8"/>
  <c r="S155" i="8" s="1"/>
  <c r="Z155" i="8" s="1"/>
  <c r="M154" i="8"/>
  <c r="S154" i="8" s="1"/>
  <c r="Z154" i="8" s="1"/>
  <c r="Z153" i="8"/>
  <c r="M153" i="8"/>
  <c r="S153" i="8" s="1"/>
  <c r="Z152" i="8"/>
  <c r="M152" i="8"/>
  <c r="S152" i="8" s="1"/>
  <c r="Z151" i="8"/>
  <c r="M151" i="8"/>
  <c r="S151" i="8" s="1"/>
  <c r="Z150" i="8"/>
  <c r="M150" i="8"/>
  <c r="S150" i="8" s="1"/>
  <c r="Z149" i="8"/>
  <c r="M149" i="8"/>
  <c r="S149" i="8" s="1"/>
  <c r="Z148" i="8"/>
  <c r="M148" i="8"/>
  <c r="S148" i="8" s="1"/>
  <c r="Z147" i="8"/>
  <c r="M147" i="8"/>
  <c r="S147" i="8" s="1"/>
  <c r="Z146" i="8"/>
  <c r="M146" i="8"/>
  <c r="S146" i="8" s="1"/>
  <c r="Z145" i="8"/>
  <c r="M145" i="8"/>
  <c r="S145" i="8" s="1"/>
  <c r="Z144" i="8"/>
  <c r="S144" i="8"/>
  <c r="M144" i="8"/>
  <c r="Z143" i="8"/>
  <c r="M143" i="8"/>
  <c r="S143" i="8" s="1"/>
  <c r="Z142" i="8"/>
  <c r="M142" i="8"/>
  <c r="S142" i="8" s="1"/>
  <c r="Z141" i="8"/>
  <c r="M141" i="8"/>
  <c r="S141" i="8" s="1"/>
  <c r="M140" i="8"/>
  <c r="S140" i="8" s="1"/>
  <c r="Z140" i="8" s="1"/>
  <c r="Z139" i="8"/>
  <c r="M139" i="8"/>
  <c r="S139" i="8" s="1"/>
  <c r="Z138" i="8"/>
  <c r="M138" i="8"/>
  <c r="S138" i="8" s="1"/>
  <c r="Z137" i="8"/>
  <c r="M137" i="8"/>
  <c r="S137" i="8" s="1"/>
  <c r="M136" i="8"/>
  <c r="S136" i="8" s="1"/>
  <c r="Z136" i="8" s="1"/>
  <c r="Z135" i="8"/>
  <c r="M135" i="8"/>
  <c r="S135" i="8" s="1"/>
  <c r="M134" i="8"/>
  <c r="S134" i="8" s="1"/>
  <c r="Z134" i="8" s="1"/>
  <c r="M133" i="8"/>
  <c r="S133" i="8" s="1"/>
  <c r="Z133" i="8" s="1"/>
  <c r="M132" i="8"/>
  <c r="S132" i="8" s="1"/>
  <c r="Z132" i="8" s="1"/>
  <c r="M131" i="8"/>
  <c r="S131" i="8" s="1"/>
  <c r="Z131" i="8" s="1"/>
  <c r="M130" i="8"/>
  <c r="S130" i="8" s="1"/>
  <c r="Z130" i="8" s="1"/>
  <c r="M129" i="8"/>
  <c r="S129" i="8" s="1"/>
  <c r="Z129" i="8" s="1"/>
  <c r="M128" i="8"/>
  <c r="S128" i="8" s="1"/>
  <c r="Z128" i="8" s="1"/>
  <c r="M127" i="8"/>
  <c r="S127" i="8" s="1"/>
  <c r="Z127" i="8" s="1"/>
  <c r="M126" i="8"/>
  <c r="S126" i="8" s="1"/>
  <c r="Z126" i="8" s="1"/>
  <c r="M125" i="8"/>
  <c r="S125" i="8" s="1"/>
  <c r="Z125" i="8" s="1"/>
  <c r="M124" i="8"/>
  <c r="S124" i="8" s="1"/>
  <c r="Z124" i="8" s="1"/>
  <c r="M123" i="8"/>
  <c r="S123" i="8" s="1"/>
  <c r="Z123" i="8" s="1"/>
  <c r="M122" i="8"/>
  <c r="S122" i="8" s="1"/>
  <c r="Z122" i="8" s="1"/>
  <c r="M121" i="8"/>
  <c r="S121" i="8" s="1"/>
  <c r="Z121" i="8" s="1"/>
  <c r="M120" i="8"/>
  <c r="S120" i="8" s="1"/>
  <c r="Z120" i="8" s="1"/>
  <c r="M119" i="8"/>
  <c r="S119" i="8" s="1"/>
  <c r="Z119" i="8" s="1"/>
  <c r="M118" i="8"/>
  <c r="S118" i="8" s="1"/>
  <c r="Z118" i="8" s="1"/>
  <c r="Z117" i="8"/>
  <c r="M117" i="8"/>
  <c r="S117" i="8" s="1"/>
  <c r="Z116" i="8"/>
  <c r="M116" i="8"/>
  <c r="S116" i="8" s="1"/>
  <c r="Z115" i="8"/>
  <c r="M115" i="8"/>
  <c r="S115" i="8" s="1"/>
  <c r="M114" i="8"/>
  <c r="S114" i="8" s="1"/>
  <c r="Z114" i="8" s="1"/>
  <c r="Z113" i="8"/>
  <c r="M113" i="8"/>
  <c r="S113" i="8" s="1"/>
  <c r="Z112" i="8"/>
  <c r="M112" i="8"/>
  <c r="S112" i="8" s="1"/>
  <c r="Z111" i="8"/>
  <c r="S111" i="8"/>
  <c r="M111" i="8"/>
  <c r="Z110" i="8"/>
  <c r="M110" i="8"/>
  <c r="S110" i="8" s="1"/>
  <c r="Z109" i="8"/>
  <c r="M109" i="8"/>
  <c r="S109" i="8" s="1"/>
  <c r="Z108" i="8"/>
  <c r="M108" i="8"/>
  <c r="S108" i="8" s="1"/>
  <c r="Z107" i="8"/>
  <c r="M107" i="8"/>
  <c r="S107" i="8" s="1"/>
  <c r="M106" i="8"/>
  <c r="S106" i="8" s="1"/>
  <c r="Z106" i="8" s="1"/>
  <c r="Z105" i="8"/>
  <c r="M105" i="8"/>
  <c r="S105" i="8" s="1"/>
  <c r="M104" i="8"/>
  <c r="S104" i="8" s="1"/>
  <c r="Z104" i="8" s="1"/>
  <c r="S103" i="8"/>
  <c r="Z103" i="8" s="1"/>
  <c r="M103" i="8"/>
  <c r="M102" i="8"/>
  <c r="S102" i="8" s="1"/>
  <c r="Z102" i="8" s="1"/>
  <c r="M101" i="8"/>
  <c r="S101" i="8" s="1"/>
  <c r="Z101" i="8" s="1"/>
  <c r="M99" i="8"/>
  <c r="S99" i="8" s="1"/>
  <c r="Z99" i="8" s="1"/>
  <c r="Z98" i="8"/>
  <c r="M98" i="8"/>
  <c r="S98" i="8" s="1"/>
  <c r="Z97" i="8"/>
  <c r="S97" i="8"/>
  <c r="M97" i="8"/>
  <c r="M96" i="8"/>
  <c r="S96" i="8" s="1"/>
  <c r="Z96" i="8" s="1"/>
  <c r="M94" i="8"/>
  <c r="Z94" i="8" s="1"/>
  <c r="M93" i="8"/>
  <c r="Z93" i="8" s="1"/>
  <c r="Z92" i="8"/>
  <c r="M92" i="8"/>
  <c r="S92" i="8" s="1"/>
  <c r="M91" i="8"/>
  <c r="S91" i="8" s="1"/>
  <c r="Z91" i="8" s="1"/>
  <c r="M90" i="8"/>
  <c r="S90" i="8" s="1"/>
  <c r="Z90" i="8" s="1"/>
  <c r="M89" i="8"/>
  <c r="S89" i="8" s="1"/>
  <c r="Z89" i="8" s="1"/>
  <c r="M86" i="8"/>
  <c r="S86" i="8" s="1"/>
  <c r="Z86" i="8" s="1"/>
  <c r="Z85" i="8"/>
  <c r="M85" i="8"/>
  <c r="S85" i="8" s="1"/>
  <c r="M84" i="8"/>
  <c r="S84" i="8" s="1"/>
  <c r="Z83" i="8"/>
  <c r="M83" i="8"/>
  <c r="S83" i="8" s="1"/>
  <c r="M82" i="8"/>
  <c r="S82" i="8" s="1"/>
  <c r="Z82" i="8" s="1"/>
  <c r="M80" i="8"/>
  <c r="S80" i="8" s="1"/>
  <c r="Z79" i="8"/>
  <c r="M79" i="8"/>
  <c r="S79" i="8" s="1"/>
  <c r="Z78" i="8"/>
  <c r="M78" i="8"/>
  <c r="S78" i="8" s="1"/>
  <c r="Z77" i="8"/>
  <c r="M77" i="8"/>
  <c r="S77" i="8" s="1"/>
  <c r="Z76" i="8"/>
  <c r="Z75" i="8"/>
  <c r="Z74" i="8"/>
  <c r="Z73" i="8"/>
  <c r="M72" i="8"/>
  <c r="S72" i="8" s="1"/>
  <c r="Z71" i="8"/>
  <c r="M71" i="8"/>
  <c r="S71" i="8" s="1"/>
  <c r="Z70" i="8"/>
  <c r="M70" i="8"/>
  <c r="S70" i="8" s="1"/>
  <c r="Z69" i="8"/>
  <c r="M69" i="8"/>
  <c r="S69" i="8" s="1"/>
  <c r="Z68" i="8"/>
  <c r="M68" i="8"/>
  <c r="S68" i="8" s="1"/>
  <c r="Z67" i="8"/>
  <c r="M67" i="8"/>
  <c r="S67" i="8" s="1"/>
  <c r="Z66" i="8"/>
  <c r="Z65" i="8"/>
  <c r="Z64" i="8"/>
  <c r="M64" i="8"/>
  <c r="S64" i="8" s="1"/>
  <c r="Z63" i="8"/>
  <c r="M63" i="8"/>
  <c r="S63" i="8" s="1"/>
  <c r="Z62" i="8"/>
  <c r="M62" i="8"/>
  <c r="S62" i="8" s="1"/>
  <c r="Z61" i="8"/>
  <c r="M61" i="8"/>
  <c r="S61" i="8" s="1"/>
  <c r="M60" i="8"/>
  <c r="S60" i="8" s="1"/>
  <c r="Z60" i="8" s="1"/>
  <c r="M59" i="8"/>
  <c r="S59" i="8" s="1"/>
  <c r="Z59" i="8" s="1"/>
  <c r="M58" i="8"/>
  <c r="S58" i="8" s="1"/>
  <c r="Z58" i="8" s="1"/>
  <c r="M57" i="8"/>
  <c r="S57" i="8" s="1"/>
  <c r="Z57" i="8" s="1"/>
  <c r="M56" i="8"/>
  <c r="S56" i="8" s="1"/>
  <c r="Z56" i="8" s="1"/>
  <c r="Z55" i="8"/>
  <c r="M55" i="8"/>
  <c r="S55" i="8" s="1"/>
  <c r="M52" i="8"/>
  <c r="S52" i="8" s="1"/>
  <c r="Z52" i="8" s="1"/>
  <c r="M50" i="8"/>
  <c r="S50" i="8" s="1"/>
  <c r="Z49" i="8"/>
  <c r="M49" i="8"/>
  <c r="S49" i="8" s="1"/>
  <c r="Z48" i="8"/>
  <c r="M48" i="8"/>
  <c r="S48" i="8" s="1"/>
  <c r="Z47" i="8"/>
  <c r="M47" i="8"/>
  <c r="S47" i="8" s="1"/>
  <c r="Z46" i="8"/>
  <c r="M46" i="8"/>
  <c r="S46" i="8" s="1"/>
  <c r="Z45" i="8"/>
  <c r="M45" i="8"/>
  <c r="S45" i="8" s="1"/>
  <c r="Z44" i="8"/>
  <c r="M43" i="8"/>
  <c r="S43" i="8" s="1"/>
  <c r="Z42" i="8"/>
  <c r="M42" i="8"/>
  <c r="S42" i="8" s="1"/>
  <c r="Z41" i="8"/>
  <c r="M41" i="8"/>
  <c r="S41" i="8" s="1"/>
  <c r="Z40" i="8"/>
  <c r="S40" i="8"/>
  <c r="Z39" i="8"/>
  <c r="M39" i="8"/>
  <c r="S39" i="8" s="1"/>
  <c r="Z38" i="8"/>
  <c r="M38" i="8"/>
  <c r="S38" i="8" s="1"/>
  <c r="Z37" i="8"/>
  <c r="M37" i="8"/>
  <c r="S37" i="8" s="1"/>
  <c r="Z36" i="8"/>
  <c r="M36" i="8"/>
  <c r="S36" i="8" s="1"/>
  <c r="Z35" i="8"/>
  <c r="M35" i="8"/>
  <c r="S35" i="8" s="1"/>
  <c r="M34" i="8"/>
  <c r="S34" i="8" s="1"/>
  <c r="Z34" i="8" s="1"/>
  <c r="M33" i="8"/>
  <c r="S33" i="8" s="1"/>
  <c r="Z33" i="8" s="1"/>
  <c r="M32" i="8"/>
  <c r="S32" i="8" s="1"/>
  <c r="Z32" i="8" s="1"/>
  <c r="Z31" i="8"/>
  <c r="S31" i="8"/>
  <c r="M31" i="8"/>
  <c r="Z30" i="8"/>
  <c r="S30" i="8"/>
  <c r="M30" i="8"/>
  <c r="Z29" i="8"/>
  <c r="S29" i="8"/>
  <c r="M29" i="8"/>
  <c r="Z28" i="8"/>
  <c r="S28" i="8"/>
  <c r="M28" i="8"/>
  <c r="Z27" i="8"/>
  <c r="M27" i="8"/>
  <c r="S27" i="8" s="1"/>
  <c r="Z26" i="8"/>
  <c r="M26" i="8"/>
  <c r="S26" i="8" s="1"/>
  <c r="Z25" i="8"/>
  <c r="M25" i="8"/>
  <c r="S25" i="8" s="1"/>
  <c r="Z24" i="8"/>
  <c r="M24" i="8"/>
  <c r="S24" i="8" s="1"/>
  <c r="Z23" i="8"/>
  <c r="M23" i="8"/>
  <c r="S23" i="8" s="1"/>
  <c r="Z22" i="8"/>
  <c r="M22" i="8"/>
  <c r="S22" i="8" s="1"/>
  <c r="Z21" i="8"/>
  <c r="M21" i="8"/>
  <c r="S21" i="8" s="1"/>
  <c r="M20" i="8"/>
  <c r="S20" i="8" s="1"/>
  <c r="Z20" i="8" s="1"/>
  <c r="Z19" i="8"/>
  <c r="M19" i="8"/>
  <c r="S19" i="8" s="1"/>
  <c r="Z18" i="8"/>
  <c r="M18" i="8"/>
  <c r="S18" i="8" s="1"/>
  <c r="Z17" i="8"/>
  <c r="M17" i="8"/>
  <c r="S17" i="8" s="1"/>
  <c r="Z16" i="8"/>
  <c r="M16" i="8"/>
  <c r="S16" i="8" s="1"/>
  <c r="Z15" i="8"/>
  <c r="M15" i="8"/>
  <c r="S15" i="8" s="1"/>
  <c r="Z14" i="8"/>
  <c r="M14" i="8"/>
  <c r="S14" i="8" s="1"/>
  <c r="Z13" i="8"/>
  <c r="M13" i="8"/>
  <c r="S13" i="8" s="1"/>
  <c r="Z12" i="8"/>
  <c r="M12" i="8"/>
  <c r="S12" i="8" s="1"/>
  <c r="Z11" i="8"/>
  <c r="M11" i="8"/>
  <c r="S11" i="8" s="1"/>
  <c r="Z10" i="8"/>
  <c r="M10" i="8"/>
  <c r="S10" i="8" s="1"/>
  <c r="Z9" i="8"/>
  <c r="M9" i="8"/>
  <c r="S9" i="8" s="1"/>
  <c r="Z8" i="8"/>
  <c r="M8" i="8"/>
  <c r="S8" i="8" s="1"/>
  <c r="Z7" i="8"/>
  <c r="M7" i="8"/>
  <c r="S7" i="8" s="1"/>
  <c r="Z6" i="8"/>
  <c r="M6" i="8"/>
  <c r="S6" i="8" s="1"/>
  <c r="Z5" i="8"/>
  <c r="M5" i="8"/>
  <c r="S5" i="8" s="1"/>
  <c r="Z4" i="8"/>
  <c r="M4" i="8"/>
  <c r="S4" i="8" s="1"/>
  <c r="Z3" i="8"/>
  <c r="S3" i="8"/>
  <c r="M3" i="8"/>
  <c r="Z2" i="8"/>
  <c r="S2" i="8"/>
  <c r="M2" i="8"/>
  <c r="M751" i="1"/>
  <c r="Z751" i="1" s="1"/>
  <c r="Z750" i="1"/>
  <c r="M750" i="1"/>
  <c r="S750" i="1" s="1"/>
  <c r="Z749" i="1"/>
  <c r="M749" i="1"/>
  <c r="S749" i="1" s="1"/>
  <c r="M748" i="1"/>
  <c r="S748" i="1" s="1"/>
  <c r="Z748" i="1" s="1"/>
  <c r="Z747" i="1"/>
  <c r="M747" i="1"/>
  <c r="Z746" i="1"/>
  <c r="M746" i="1"/>
  <c r="Z745" i="1"/>
  <c r="M745" i="1"/>
  <c r="Z744" i="1"/>
  <c r="M744" i="1"/>
  <c r="S744" i="1" s="1"/>
  <c r="Z743" i="1"/>
  <c r="S743" i="1"/>
  <c r="M743" i="1"/>
  <c r="Z742" i="1"/>
  <c r="M742" i="1"/>
  <c r="S742" i="1" s="1"/>
  <c r="M741" i="1"/>
  <c r="S741" i="1" s="1"/>
  <c r="Z741" i="1" s="1"/>
  <c r="Z706" i="1"/>
  <c r="M739" i="1"/>
  <c r="S739" i="1" s="1"/>
  <c r="M740" i="1"/>
  <c r="S740" i="1" s="1"/>
  <c r="Z740" i="1" s="1"/>
  <c r="Z738" i="1"/>
  <c r="M738" i="1"/>
  <c r="S738" i="1" s="1"/>
  <c r="Z737" i="1"/>
  <c r="M737" i="1"/>
  <c r="S737" i="1" s="1"/>
  <c r="M736" i="1"/>
  <c r="S736" i="1" s="1"/>
  <c r="Z736" i="1" s="1"/>
  <c r="Z735" i="1"/>
  <c r="M735" i="1"/>
  <c r="S735" i="1" s="1"/>
  <c r="Z732" i="1"/>
  <c r="M732" i="1"/>
  <c r="S732" i="1" s="1"/>
  <c r="Z731" i="1"/>
  <c r="M731" i="1"/>
  <c r="S731" i="1" s="1"/>
  <c r="M730" i="1"/>
  <c r="S730" i="1" s="1"/>
  <c r="Z730" i="1" s="1"/>
  <c r="M729" i="1"/>
  <c r="S729" i="1" s="1"/>
  <c r="Z729" i="1" s="1"/>
  <c r="M728" i="1"/>
  <c r="S728" i="1" s="1"/>
  <c r="Z728" i="1" s="1"/>
  <c r="M727" i="1"/>
  <c r="S727" i="1" s="1"/>
  <c r="Z727" i="1" s="1"/>
  <c r="Z726" i="1"/>
  <c r="M726" i="1"/>
  <c r="Z725" i="1"/>
  <c r="M725" i="1"/>
  <c r="S725" i="1" s="1"/>
  <c r="M724" i="1"/>
  <c r="S724" i="1" s="1"/>
  <c r="Z723" i="1"/>
  <c r="M723" i="1"/>
  <c r="S723" i="1" s="1"/>
  <c r="Z722" i="1"/>
  <c r="M722" i="1"/>
  <c r="S722" i="1" s="1"/>
  <c r="M721" i="1"/>
  <c r="S721" i="1" s="1"/>
  <c r="Z734" i="1"/>
  <c r="M734" i="1"/>
  <c r="S734" i="1" s="1"/>
  <c r="M720" i="1"/>
  <c r="S720" i="1" s="1"/>
  <c r="Z720" i="1" s="1"/>
  <c r="M719" i="1"/>
  <c r="S719" i="1" s="1"/>
  <c r="Z719" i="1" s="1"/>
  <c r="M718" i="1"/>
  <c r="S718" i="1" s="1"/>
  <c r="Z718" i="1" s="1"/>
  <c r="M717" i="1"/>
  <c r="S717" i="1" s="1"/>
  <c r="Z717" i="1" s="1"/>
  <c r="M716" i="1"/>
  <c r="S716" i="1" s="1"/>
  <c r="Z716" i="1" s="1"/>
  <c r="Z715" i="1"/>
  <c r="M715" i="1"/>
  <c r="M714" i="1"/>
  <c r="S714" i="1" s="1"/>
  <c r="Z714" i="1" s="1"/>
  <c r="M713" i="1"/>
  <c r="S713" i="1" s="1"/>
  <c r="Z713" i="1" s="1"/>
  <c r="M712" i="1"/>
  <c r="S712" i="1" s="1"/>
  <c r="Z712" i="1" s="1"/>
  <c r="M711" i="1"/>
  <c r="S711" i="1" s="1"/>
  <c r="Z711" i="1" s="1"/>
  <c r="M710" i="1"/>
  <c r="S710" i="1" s="1"/>
  <c r="Z710" i="1" s="1"/>
  <c r="M709" i="1"/>
  <c r="S709" i="1" s="1"/>
  <c r="Z709" i="1" s="1"/>
  <c r="M708" i="1"/>
  <c r="S708" i="1" s="1"/>
  <c r="Z708" i="1" s="1"/>
  <c r="Z707" i="1"/>
  <c r="M707" i="1"/>
  <c r="Z705" i="1"/>
  <c r="M705" i="1"/>
  <c r="S705" i="1" s="1"/>
  <c r="Z704" i="1"/>
  <c r="M704" i="1"/>
  <c r="Z703" i="1"/>
  <c r="M703" i="1"/>
  <c r="M702" i="1"/>
  <c r="S702" i="1" s="1"/>
  <c r="Z702" i="1" s="1"/>
  <c r="M701" i="1"/>
  <c r="S701" i="1" s="1"/>
  <c r="Z701" i="1" s="1"/>
  <c r="M700" i="1"/>
  <c r="S700" i="1" s="1"/>
  <c r="Z700" i="1" s="1"/>
  <c r="M699" i="1"/>
  <c r="S699" i="1" s="1"/>
  <c r="Z699" i="1" s="1"/>
  <c r="M698" i="1"/>
  <c r="S698" i="1" s="1"/>
  <c r="Z698" i="1" s="1"/>
  <c r="M697" i="1"/>
  <c r="S697" i="1" s="1"/>
  <c r="Z697" i="1" s="1"/>
  <c r="M696" i="1"/>
  <c r="S696" i="1" s="1"/>
  <c r="Z696" i="1" s="1"/>
  <c r="M695" i="1"/>
  <c r="S695" i="1" s="1"/>
  <c r="Z695" i="1" s="1"/>
  <c r="M694" i="1"/>
  <c r="S694" i="1" s="1"/>
  <c r="Z694" i="1" s="1"/>
  <c r="M693" i="1"/>
  <c r="S693" i="1" s="1"/>
  <c r="Z693" i="1" s="1"/>
  <c r="M692" i="1"/>
  <c r="S692" i="1" s="1"/>
  <c r="Z692" i="1" s="1"/>
  <c r="M691" i="1"/>
  <c r="S691" i="1" s="1"/>
  <c r="Z691" i="1" s="1"/>
  <c r="M690" i="1"/>
  <c r="S690" i="1" s="1"/>
  <c r="Z690" i="1" s="1"/>
  <c r="M689" i="1"/>
  <c r="S689" i="1" s="1"/>
  <c r="Z689" i="1" s="1"/>
  <c r="Z688" i="1"/>
  <c r="M688" i="1"/>
  <c r="S688" i="1" s="1"/>
  <c r="Z687" i="1"/>
  <c r="M687" i="1"/>
  <c r="Z686" i="1"/>
  <c r="M686" i="1"/>
  <c r="Z685" i="1"/>
  <c r="M685" i="1"/>
  <c r="Z684" i="1"/>
  <c r="M684" i="1"/>
  <c r="M683" i="1"/>
  <c r="S683" i="1" s="1"/>
  <c r="Z683" i="1" s="1"/>
  <c r="M682" i="1"/>
  <c r="S682" i="1" s="1"/>
  <c r="Z682" i="1" s="1"/>
  <c r="Z681" i="1"/>
  <c r="M681" i="1"/>
  <c r="Z680" i="1"/>
  <c r="M680" i="1"/>
  <c r="Z679" i="1"/>
  <c r="M679" i="1"/>
  <c r="Z678" i="1"/>
  <c r="M678" i="1"/>
  <c r="M677" i="1"/>
  <c r="S677" i="1" s="1"/>
  <c r="Z677" i="1" s="1"/>
  <c r="Z676" i="1"/>
  <c r="M676" i="1"/>
  <c r="Z675" i="1"/>
  <c r="M675" i="1"/>
  <c r="Z674" i="1"/>
  <c r="M674" i="1"/>
  <c r="M673" i="1"/>
  <c r="S673" i="1" s="1"/>
  <c r="Z673" i="1" s="1"/>
  <c r="Z672" i="1"/>
  <c r="M672" i="1"/>
  <c r="M671" i="1"/>
  <c r="S671" i="1" s="1"/>
  <c r="Z671" i="1" s="1"/>
  <c r="M670" i="1"/>
  <c r="S670" i="1" s="1"/>
  <c r="Z670" i="1" s="1"/>
  <c r="M669" i="1"/>
  <c r="S669" i="1" s="1"/>
  <c r="Z669" i="1" s="1"/>
  <c r="M668" i="1"/>
  <c r="S668" i="1" s="1"/>
  <c r="Z668" i="1" s="1"/>
  <c r="M667" i="1"/>
  <c r="S667" i="1" s="1"/>
  <c r="Z667" i="1" s="1"/>
  <c r="Z666" i="1"/>
  <c r="M666" i="1"/>
  <c r="Z665" i="1"/>
  <c r="M665" i="1"/>
  <c r="Z664" i="1"/>
  <c r="M664" i="1"/>
  <c r="Z663" i="1"/>
  <c r="M663" i="1"/>
  <c r="Z662" i="1"/>
  <c r="M662" i="1"/>
  <c r="Z661" i="1"/>
  <c r="M661" i="1"/>
  <c r="Z660" i="1"/>
  <c r="M660" i="1"/>
  <c r="Z659" i="1"/>
  <c r="M659" i="1"/>
  <c r="Z658" i="1"/>
  <c r="M658" i="1"/>
  <c r="Z657" i="1"/>
  <c r="M657" i="1"/>
  <c r="Z656" i="1"/>
  <c r="M656" i="1"/>
  <c r="Z655" i="1"/>
  <c r="M655" i="1"/>
  <c r="Z654" i="1"/>
  <c r="M654" i="1"/>
  <c r="M653" i="1"/>
  <c r="S653" i="1" s="1"/>
  <c r="Z653" i="1" s="1"/>
  <c r="M652" i="1"/>
  <c r="S652" i="1" s="1"/>
  <c r="Z652" i="1" s="1"/>
  <c r="M651" i="1"/>
  <c r="S651" i="1" s="1"/>
  <c r="Z651" i="1" s="1"/>
  <c r="M650" i="1"/>
  <c r="S650" i="1" s="1"/>
  <c r="Z650" i="1" s="1"/>
  <c r="Z649" i="1"/>
  <c r="M649" i="1"/>
  <c r="M648" i="1"/>
  <c r="S648" i="1" s="1"/>
  <c r="Z648" i="1" s="1"/>
  <c r="M647" i="1"/>
  <c r="S647" i="1" s="1"/>
  <c r="Z647" i="1" s="1"/>
  <c r="M646" i="1"/>
  <c r="S646" i="1" s="1"/>
  <c r="Z646" i="1" s="1"/>
  <c r="M645" i="1"/>
  <c r="S645" i="1" s="1"/>
  <c r="Z645" i="1" s="1"/>
  <c r="M644" i="1"/>
  <c r="S644" i="1" s="1"/>
  <c r="Z644" i="1" s="1"/>
  <c r="M643" i="1"/>
  <c r="S643" i="1" s="1"/>
  <c r="Z643" i="1" s="1"/>
  <c r="M642" i="1"/>
  <c r="S642" i="1" s="1"/>
  <c r="Z642" i="1" s="1"/>
  <c r="M641" i="1"/>
  <c r="S641" i="1" s="1"/>
  <c r="Z641" i="1" s="1"/>
  <c r="M640" i="1"/>
  <c r="S640" i="1" s="1"/>
  <c r="Z640" i="1" s="1"/>
  <c r="M639" i="1"/>
  <c r="S639" i="1" s="1"/>
  <c r="Z639" i="1" s="1"/>
  <c r="Z638" i="1"/>
  <c r="Z637" i="1"/>
  <c r="M637" i="1"/>
  <c r="Z636" i="1"/>
  <c r="M636" i="1"/>
  <c r="M635" i="1"/>
  <c r="S635" i="1" s="1"/>
  <c r="Z635" i="1" s="1"/>
  <c r="M634" i="1"/>
  <c r="S634" i="1" s="1"/>
  <c r="Z634" i="1" s="1"/>
  <c r="M633" i="1"/>
  <c r="S633" i="1" s="1"/>
  <c r="Z633" i="1" s="1"/>
  <c r="Z632" i="1"/>
  <c r="M632" i="1"/>
  <c r="Z631" i="1"/>
  <c r="M631" i="1"/>
  <c r="Z630" i="1"/>
  <c r="M630" i="1"/>
  <c r="Z629" i="1"/>
  <c r="M629" i="1"/>
  <c r="Z628" i="1"/>
  <c r="M628" i="1"/>
  <c r="M615" i="1"/>
  <c r="S615" i="1" s="1"/>
  <c r="Z615" i="1" s="1"/>
  <c r="M627" i="1"/>
  <c r="Z626" i="1"/>
  <c r="M626" i="1"/>
  <c r="Z625" i="1"/>
  <c r="M625" i="1"/>
  <c r="M624" i="1"/>
  <c r="S624" i="1" s="1"/>
  <c r="Z624" i="1" s="1"/>
  <c r="M623" i="1"/>
  <c r="S623" i="1" s="1"/>
  <c r="Z623" i="1" s="1"/>
  <c r="Z622" i="1"/>
  <c r="M622" i="1"/>
  <c r="Z621" i="1"/>
  <c r="M621" i="1"/>
  <c r="Z620" i="1"/>
  <c r="M620" i="1"/>
  <c r="Z619" i="1"/>
  <c r="M619" i="1"/>
  <c r="Z618" i="1"/>
  <c r="M618" i="1"/>
  <c r="Z617" i="1"/>
  <c r="M617" i="1"/>
  <c r="M616" i="1"/>
  <c r="S616" i="1" s="1"/>
  <c r="Z616" i="1" s="1"/>
  <c r="Z614" i="1"/>
  <c r="M614" i="1"/>
  <c r="M612" i="1"/>
  <c r="M613" i="1"/>
  <c r="Z613" i="1"/>
  <c r="Z612" i="1"/>
  <c r="M606" i="1"/>
  <c r="S606" i="1" s="1"/>
  <c r="Z606" i="1" s="1"/>
  <c r="M605" i="1"/>
  <c r="S605" i="1" s="1"/>
  <c r="Z605" i="1" s="1"/>
  <c r="Z611" i="1"/>
  <c r="M611" i="1"/>
  <c r="Z610" i="1"/>
  <c r="M610" i="1"/>
  <c r="Z609" i="1"/>
  <c r="M609" i="1"/>
  <c r="Z608" i="1"/>
  <c r="M608" i="1"/>
  <c r="Z607" i="1"/>
  <c r="M607" i="1"/>
  <c r="Z576" i="1"/>
  <c r="M576" i="1"/>
  <c r="S576" i="1" s="1"/>
  <c r="Z575" i="1"/>
  <c r="M575" i="1"/>
  <c r="S575" i="1" s="1"/>
  <c r="M594" i="1"/>
  <c r="S594" i="1" s="1"/>
  <c r="Z594" i="1" s="1"/>
  <c r="M593" i="1"/>
  <c r="S593" i="1" s="1"/>
  <c r="Z593" i="1" s="1"/>
  <c r="Z604" i="1"/>
  <c r="M604" i="1"/>
  <c r="Z603" i="1"/>
  <c r="M603" i="1"/>
  <c r="Z602" i="1"/>
  <c r="M602" i="1"/>
  <c r="Z601" i="1"/>
  <c r="M601" i="1"/>
  <c r="Z600" i="1"/>
  <c r="M600" i="1"/>
  <c r="Z599" i="1"/>
  <c r="M599" i="1"/>
  <c r="Z598" i="1"/>
  <c r="M598" i="1"/>
  <c r="M597" i="1"/>
  <c r="S597" i="1" s="1"/>
  <c r="Z597" i="1" s="1"/>
  <c r="Z596" i="1"/>
  <c r="M596" i="1"/>
  <c r="Z595" i="1"/>
  <c r="M595" i="1"/>
  <c r="Z592" i="1"/>
  <c r="M592" i="1"/>
  <c r="Z591" i="1"/>
  <c r="M591" i="1"/>
  <c r="Z590" i="1"/>
  <c r="M590" i="1"/>
  <c r="Z578" i="1"/>
  <c r="M578" i="1"/>
  <c r="Z589" i="1"/>
  <c r="M589" i="1"/>
  <c r="Z588" i="1"/>
  <c r="M588" i="1"/>
  <c r="Z587" i="1"/>
  <c r="M587" i="1"/>
  <c r="Z577" i="1"/>
  <c r="M577" i="1"/>
  <c r="S577" i="1" s="1"/>
  <c r="Z574" i="1"/>
  <c r="M574" i="1"/>
  <c r="S574" i="1" s="1"/>
  <c r="Z586" i="1"/>
  <c r="M586" i="1"/>
  <c r="Z585" i="1"/>
  <c r="M585" i="1"/>
  <c r="Z584" i="1"/>
  <c r="M584" i="1"/>
  <c r="Z583" i="1"/>
  <c r="M583" i="1"/>
  <c r="Z582" i="1"/>
  <c r="M582" i="1"/>
  <c r="Z581" i="1"/>
  <c r="M581" i="1"/>
  <c r="Z580" i="1"/>
  <c r="M580" i="1"/>
  <c r="Z579" i="1"/>
  <c r="M579" i="1"/>
  <c r="Z573" i="1"/>
  <c r="M573" i="1"/>
  <c r="Z572" i="1"/>
  <c r="M572" i="1"/>
  <c r="Z571" i="1"/>
  <c r="M571" i="1"/>
  <c r="Z570" i="1"/>
  <c r="M570" i="1"/>
  <c r="Z569" i="1"/>
  <c r="M569" i="1"/>
  <c r="Z568" i="1"/>
  <c r="M568" i="1"/>
  <c r="Z567" i="1"/>
  <c r="M567" i="1"/>
  <c r="Z566" i="1"/>
  <c r="M566" i="1"/>
  <c r="Z565" i="1"/>
  <c r="M565" i="1"/>
  <c r="S565" i="1" s="1"/>
  <c r="M551" i="1"/>
  <c r="S551" i="1" s="1"/>
  <c r="Z551" i="1" s="1"/>
  <c r="Z564" i="1"/>
  <c r="M564" i="1"/>
  <c r="M563" i="1"/>
  <c r="S563" i="1" s="1"/>
  <c r="Z563" i="1" s="1"/>
  <c r="M562" i="1"/>
  <c r="S562" i="1" s="1"/>
  <c r="Z562" i="1" s="1"/>
  <c r="M561" i="1"/>
  <c r="S561" i="1" s="1"/>
  <c r="Z561" i="1" s="1"/>
  <c r="M560" i="1"/>
  <c r="S560" i="1" s="1"/>
  <c r="Z560" i="1" s="1"/>
  <c r="M559" i="1"/>
  <c r="S559" i="1" s="1"/>
  <c r="Z559" i="1" s="1"/>
  <c r="M558" i="1"/>
  <c r="S558" i="1" s="1"/>
  <c r="Z558" i="1" s="1"/>
  <c r="Z557" i="1"/>
  <c r="M557" i="1"/>
  <c r="Z556" i="1"/>
  <c r="M556" i="1"/>
  <c r="Z550" i="1"/>
  <c r="M550" i="1"/>
  <c r="Z555" i="1"/>
  <c r="M555" i="1"/>
  <c r="Z554" i="1"/>
  <c r="M554" i="1"/>
  <c r="Z553" i="1"/>
  <c r="M553" i="1"/>
  <c r="Z552" i="1"/>
  <c r="M552" i="1"/>
  <c r="M549" i="1"/>
  <c r="S549" i="1" s="1"/>
  <c r="Z549" i="1" s="1"/>
  <c r="Z548" i="1"/>
  <c r="M548" i="1"/>
  <c r="Z547" i="1"/>
  <c r="M547" i="1"/>
  <c r="M546" i="1"/>
  <c r="S546" i="1" s="1"/>
  <c r="Z546" i="1" s="1"/>
  <c r="Z545" i="1"/>
  <c r="M545" i="1"/>
  <c r="Z544" i="1"/>
  <c r="M544" i="1"/>
  <c r="Z543" i="1"/>
  <c r="M543" i="1"/>
  <c r="S543" i="1" s="1"/>
  <c r="M540" i="1"/>
  <c r="S540" i="1" s="1"/>
  <c r="Z540" i="1" s="1"/>
  <c r="Z542" i="1"/>
  <c r="M542" i="1"/>
  <c r="M541" i="1"/>
  <c r="S541" i="1" s="1"/>
  <c r="Z541" i="1" s="1"/>
  <c r="M539" i="1"/>
  <c r="S539" i="1" s="1"/>
  <c r="Z539" i="1" s="1"/>
  <c r="M538" i="1"/>
  <c r="S538" i="1" s="1"/>
  <c r="Z538" i="1" s="1"/>
  <c r="M537" i="1"/>
  <c r="S537" i="1" s="1"/>
  <c r="Z537" i="1" s="1"/>
  <c r="Z536" i="1"/>
  <c r="M536" i="1"/>
  <c r="Z535" i="1"/>
  <c r="M535" i="1"/>
  <c r="Z534" i="1"/>
  <c r="M534" i="1"/>
  <c r="Z533" i="1"/>
  <c r="M533" i="1"/>
  <c r="Z532" i="1"/>
  <c r="M532" i="1"/>
  <c r="M531" i="1"/>
  <c r="S531" i="1" s="1"/>
  <c r="Z531" i="1" s="1"/>
  <c r="M530" i="1"/>
  <c r="S530" i="1" s="1"/>
  <c r="Z530" i="1" s="1"/>
  <c r="M529" i="1"/>
  <c r="S529" i="1" s="1"/>
  <c r="Z529" i="1" s="1"/>
  <c r="M528" i="1"/>
  <c r="S528" i="1" s="1"/>
  <c r="Z528" i="1" s="1"/>
  <c r="M527" i="1"/>
  <c r="S527" i="1" s="1"/>
  <c r="Z527" i="1" s="1"/>
  <c r="M526" i="1"/>
  <c r="S526" i="1" s="1"/>
  <c r="Z526" i="1" s="1"/>
  <c r="M525" i="1"/>
  <c r="S525" i="1" s="1"/>
  <c r="Z525" i="1" s="1"/>
  <c r="Z524" i="1"/>
  <c r="M524" i="1"/>
  <c r="Z523" i="1"/>
  <c r="M523" i="1"/>
  <c r="S523" i="1" s="1"/>
  <c r="Z522" i="1"/>
  <c r="M522" i="1"/>
  <c r="Z521" i="1"/>
  <c r="M521" i="1"/>
  <c r="Z520" i="1"/>
  <c r="M520" i="1"/>
  <c r="Z519" i="1"/>
  <c r="M519" i="1"/>
  <c r="Z518" i="1"/>
  <c r="M518" i="1"/>
  <c r="Z517" i="1"/>
  <c r="M517" i="1"/>
  <c r="Z516" i="1"/>
  <c r="M516" i="1"/>
  <c r="Z515" i="1"/>
  <c r="M515" i="1"/>
  <c r="Z514" i="1"/>
  <c r="M514" i="1"/>
  <c r="Z513" i="1"/>
  <c r="M513" i="1"/>
  <c r="Z512" i="1"/>
  <c r="M512" i="1"/>
  <c r="Z511" i="1"/>
  <c r="M511" i="1"/>
  <c r="Z510" i="1"/>
  <c r="M510" i="1"/>
  <c r="Z509" i="1"/>
  <c r="M509" i="1"/>
  <c r="Z508" i="1"/>
  <c r="M508" i="1"/>
  <c r="Z507" i="1"/>
  <c r="M507" i="1"/>
  <c r="Z506" i="1"/>
  <c r="M506" i="1"/>
  <c r="Z505" i="1"/>
  <c r="M505" i="1"/>
  <c r="Z504" i="1"/>
  <c r="M504" i="1"/>
  <c r="Z503" i="1"/>
  <c r="M503" i="1"/>
  <c r="Z502" i="1"/>
  <c r="M502" i="1"/>
  <c r="Z501" i="1"/>
  <c r="M501" i="1"/>
  <c r="Z500" i="1"/>
  <c r="M500" i="1"/>
  <c r="Z499" i="1"/>
  <c r="M499" i="1"/>
  <c r="S499" i="1" s="1"/>
  <c r="Z498" i="1"/>
  <c r="M498" i="1"/>
  <c r="Z497" i="1"/>
  <c r="M497" i="1"/>
  <c r="Z496" i="1"/>
  <c r="M496" i="1"/>
  <c r="Z495" i="1"/>
  <c r="M495" i="1"/>
  <c r="Z494" i="1"/>
  <c r="M494" i="1"/>
  <c r="Z493" i="1"/>
  <c r="M493" i="1"/>
  <c r="Z492" i="1"/>
  <c r="M492" i="1"/>
  <c r="Z491" i="1"/>
  <c r="M491" i="1"/>
  <c r="Z490" i="1"/>
  <c r="M490" i="1"/>
  <c r="Z489" i="1"/>
  <c r="M489" i="1"/>
  <c r="Z488" i="1"/>
  <c r="M488" i="1"/>
  <c r="Z487" i="1"/>
  <c r="M487" i="1"/>
  <c r="Z486" i="1"/>
  <c r="M486" i="1"/>
  <c r="Z485" i="1"/>
  <c r="M485" i="1"/>
  <c r="Z484" i="1"/>
  <c r="M484" i="1"/>
  <c r="Z483" i="1"/>
  <c r="M483" i="1"/>
  <c r="Z482" i="1"/>
  <c r="M482" i="1"/>
  <c r="M481" i="1"/>
  <c r="Z481" i="1"/>
  <c r="Z480" i="1"/>
  <c r="Z479" i="1"/>
  <c r="M478" i="1"/>
  <c r="M479" i="1"/>
  <c r="S479" i="1" s="1"/>
  <c r="Z478" i="1"/>
  <c r="M477" i="1"/>
  <c r="S477" i="1" s="1"/>
  <c r="Z477" i="1" s="1"/>
  <c r="M476" i="1"/>
  <c r="S476" i="1" s="1"/>
  <c r="Z476" i="1" s="1"/>
  <c r="Z475" i="1"/>
  <c r="Z474" i="1"/>
  <c r="Z473" i="1"/>
  <c r="Z472" i="1"/>
  <c r="M472" i="1"/>
  <c r="Z471" i="1"/>
  <c r="Z470" i="1"/>
  <c r="Z465" i="1"/>
  <c r="Z466" i="1"/>
  <c r="M466" i="1"/>
  <c r="Z462" i="1"/>
  <c r="Z463" i="1"/>
  <c r="Z464" i="1"/>
  <c r="Z454" i="1"/>
  <c r="Z456" i="1"/>
  <c r="Z457" i="1"/>
  <c r="Z455" i="1"/>
  <c r="Z458" i="1"/>
  <c r="Z460" i="1"/>
  <c r="Z461" i="1"/>
  <c r="Z459" i="1"/>
  <c r="Z469" i="1"/>
  <c r="Z468" i="1"/>
  <c r="M468" i="1"/>
  <c r="Z467" i="1"/>
  <c r="M467" i="1"/>
  <c r="Z453" i="1"/>
  <c r="Z452" i="1"/>
  <c r="Z451" i="1"/>
  <c r="Z450" i="1"/>
  <c r="Z449" i="1"/>
  <c r="Z448" i="1"/>
  <c r="Z447" i="1"/>
  <c r="Z446" i="1"/>
  <c r="Z445" i="1"/>
  <c r="Z444" i="1"/>
  <c r="Z443" i="1"/>
  <c r="Z442" i="1"/>
  <c r="Z441" i="1"/>
  <c r="M440" i="1"/>
  <c r="S440" i="1" s="1"/>
  <c r="Z440" i="1" s="1"/>
  <c r="Z439" i="1"/>
  <c r="M439" i="1"/>
  <c r="M404" i="1"/>
  <c r="S404" i="1" s="1"/>
  <c r="Z404" i="1" s="1"/>
  <c r="M403" i="1"/>
  <c r="S403" i="1" s="1"/>
  <c r="Z403" i="1" s="1"/>
  <c r="M402" i="1"/>
  <c r="S402" i="1" s="1"/>
  <c r="Z402" i="1" s="1"/>
  <c r="M398" i="1"/>
  <c r="S398" i="1" s="1"/>
  <c r="Z398" i="1" s="1"/>
  <c r="Z391" i="1"/>
  <c r="M401" i="1"/>
  <c r="S401" i="1" s="1"/>
  <c r="Z401" i="1" s="1"/>
  <c r="M399" i="1"/>
  <c r="S399" i="1" s="1"/>
  <c r="Z399" i="1" s="1"/>
  <c r="M400" i="1"/>
  <c r="S400" i="1" s="1"/>
  <c r="Z400" i="1" s="1"/>
  <c r="M397" i="1"/>
  <c r="S397" i="1" s="1"/>
  <c r="Z397" i="1" s="1"/>
  <c r="M394" i="1"/>
  <c r="S394" i="1" s="1"/>
  <c r="Z394" i="1" s="1"/>
  <c r="M396" i="1"/>
  <c r="S396" i="1" s="1"/>
  <c r="Z396" i="1" s="1"/>
  <c r="Z389" i="1"/>
  <c r="Z388" i="1"/>
  <c r="Z387" i="1"/>
  <c r="Z390" i="1"/>
  <c r="M392" i="1"/>
  <c r="S392" i="1" s="1"/>
  <c r="Z392" i="1" s="1"/>
  <c r="M393" i="1"/>
  <c r="S393" i="1" s="1"/>
  <c r="Z393" i="1" s="1"/>
  <c r="M395" i="1"/>
  <c r="S395" i="1" s="1"/>
  <c r="Z395" i="1" s="1"/>
  <c r="Z438" i="1"/>
  <c r="Z437" i="1"/>
  <c r="Z436" i="1"/>
  <c r="Z435" i="1"/>
  <c r="Z434" i="1"/>
  <c r="Z433" i="1"/>
  <c r="Z432" i="1"/>
  <c r="Z431" i="1"/>
  <c r="Z430" i="1"/>
  <c r="Z429" i="1"/>
  <c r="Z428" i="1"/>
  <c r="Z427" i="1"/>
  <c r="M427" i="1"/>
  <c r="Z426" i="1"/>
  <c r="M426" i="1"/>
  <c r="Z425" i="1"/>
  <c r="M425" i="1"/>
  <c r="Z424" i="1"/>
  <c r="M424" i="1"/>
  <c r="Z423" i="1"/>
  <c r="M423" i="1"/>
  <c r="Z422" i="1"/>
  <c r="M422" i="1"/>
  <c r="Z421" i="1"/>
  <c r="M421" i="1"/>
  <c r="Z420" i="1"/>
  <c r="M420" i="1"/>
  <c r="Z419" i="1"/>
  <c r="M419" i="1"/>
  <c r="Z418" i="1"/>
  <c r="M418" i="1"/>
  <c r="Z417" i="1"/>
  <c r="M417" i="1"/>
  <c r="Z416" i="1"/>
  <c r="M416" i="1"/>
  <c r="Z415" i="1"/>
  <c r="M415" i="1"/>
  <c r="Z414" i="1"/>
  <c r="M414" i="1"/>
  <c r="Z413" i="1"/>
  <c r="M413" i="1"/>
  <c r="Z412" i="1"/>
  <c r="Z411" i="1"/>
  <c r="M411" i="1"/>
  <c r="Z410" i="1"/>
  <c r="M410" i="1"/>
  <c r="Z409" i="1"/>
  <c r="M409" i="1"/>
  <c r="Z408" i="1"/>
  <c r="Z407" i="1"/>
  <c r="Z406" i="1"/>
  <c r="Z405" i="1"/>
  <c r="M405" i="1"/>
  <c r="Z386" i="1"/>
  <c r="Z385" i="1"/>
  <c r="M385" i="1"/>
  <c r="Z384" i="1"/>
  <c r="M384" i="1"/>
  <c r="Z383" i="1"/>
  <c r="M383" i="1"/>
  <c r="Z382" i="1"/>
  <c r="M382" i="1"/>
  <c r="Z381" i="1"/>
  <c r="Z380" i="1"/>
  <c r="M380" i="1"/>
  <c r="Z379" i="1"/>
  <c r="M379" i="1"/>
  <c r="Z378" i="1"/>
  <c r="M378" i="1"/>
  <c r="Z377" i="1"/>
  <c r="M377" i="1"/>
  <c r="Z376" i="1"/>
  <c r="M376" i="1"/>
  <c r="M375" i="1"/>
  <c r="S375" i="1" s="1"/>
  <c r="Z375" i="1" s="1"/>
  <c r="Z374" i="1"/>
  <c r="Z373" i="1"/>
  <c r="Z371" i="1"/>
  <c r="Z370" i="1"/>
  <c r="Z369" i="1"/>
  <c r="Z368" i="1"/>
  <c r="Z367" i="1"/>
  <c r="Z366" i="1"/>
  <c r="Z365" i="1"/>
  <c r="Z364" i="1"/>
  <c r="M363" i="1"/>
  <c r="S363" i="1" s="1"/>
  <c r="Z363" i="1" s="1"/>
  <c r="M362" i="1"/>
  <c r="S362" i="1" s="1"/>
  <c r="Z362" i="1" s="1"/>
  <c r="Z360" i="1"/>
  <c r="M360" i="1"/>
  <c r="Z361" i="1"/>
  <c r="M361" i="1"/>
  <c r="Z359" i="1"/>
  <c r="M359" i="1"/>
  <c r="Z358" i="1"/>
  <c r="Z357" i="1"/>
  <c r="Z356" i="1"/>
  <c r="Z355" i="1"/>
  <c r="Z354" i="1"/>
  <c r="M353" i="1"/>
  <c r="S353" i="1" s="1"/>
  <c r="Z353" i="1" s="1"/>
  <c r="Z352" i="1"/>
  <c r="M352" i="1"/>
  <c r="S352" i="1" s="1"/>
  <c r="M351" i="1"/>
  <c r="S351" i="1" s="1"/>
  <c r="Z351" i="1" s="1"/>
  <c r="Z350" i="1"/>
  <c r="M349" i="1"/>
  <c r="S349" i="1" s="1"/>
  <c r="Z349" i="1" s="1"/>
  <c r="Z348" i="1"/>
  <c r="M348" i="1"/>
  <c r="Z347" i="1"/>
  <c r="M347" i="1"/>
  <c r="S347" i="1" s="1"/>
  <c r="Z346" i="1"/>
  <c r="Z345" i="1"/>
  <c r="M344" i="1"/>
  <c r="S344" i="1" s="1"/>
  <c r="Z344" i="1" s="1"/>
  <c r="Z343" i="1"/>
  <c r="M343" i="1"/>
  <c r="Z342" i="1"/>
  <c r="M342" i="1"/>
  <c r="M341" i="1"/>
  <c r="S341" i="1" s="1"/>
  <c r="Z341" i="1" s="1"/>
  <c r="Z332" i="1"/>
  <c r="Z306" i="1"/>
  <c r="Z327" i="1"/>
  <c r="Z328" i="1"/>
  <c r="Z329" i="1"/>
  <c r="Z330" i="1"/>
  <c r="Z331" i="1"/>
  <c r="Z334" i="1"/>
  <c r="Z335" i="1"/>
  <c r="Z337" i="1"/>
  <c r="Z338" i="1"/>
  <c r="Z339" i="1"/>
  <c r="M340" i="1"/>
  <c r="S340" i="1" s="1"/>
  <c r="Z340" i="1" s="1"/>
  <c r="M336" i="1"/>
  <c r="S336" i="1" s="1"/>
  <c r="Z336" i="1" s="1"/>
  <c r="M333" i="1"/>
  <c r="S333" i="1" s="1"/>
  <c r="Z333" i="1" s="1"/>
  <c r="M147" i="7"/>
  <c r="S147" i="7" s="1"/>
  <c r="Z147" i="7" s="1"/>
  <c r="M145" i="7"/>
  <c r="S145" i="7" s="1"/>
  <c r="Z145" i="7" s="1"/>
  <c r="M144" i="7"/>
  <c r="S144" i="7" s="1"/>
  <c r="Z144" i="7" s="1"/>
  <c r="M143" i="7"/>
  <c r="S143" i="7" s="1"/>
  <c r="Z143" i="7" s="1"/>
  <c r="M142" i="7"/>
  <c r="S142" i="7" s="1"/>
  <c r="Z142" i="7" s="1"/>
  <c r="M141" i="7"/>
  <c r="S141" i="7" s="1"/>
  <c r="Z141" i="7" s="1"/>
  <c r="M140" i="7"/>
  <c r="S140" i="7" s="1"/>
  <c r="Z140" i="7" s="1"/>
  <c r="M139" i="7"/>
  <c r="S139" i="7" s="1"/>
  <c r="Z139" i="7" s="1"/>
  <c r="M138" i="7"/>
  <c r="S138" i="7" s="1"/>
  <c r="Z138" i="7" s="1"/>
  <c r="Z137" i="7"/>
  <c r="M137" i="7"/>
  <c r="S137" i="7" s="1"/>
  <c r="M136" i="7"/>
  <c r="S136" i="7" s="1"/>
  <c r="Z136" i="7" s="1"/>
  <c r="Z135" i="7"/>
  <c r="S135" i="7"/>
  <c r="M135" i="7"/>
  <c r="Z134" i="7"/>
  <c r="S134" i="7"/>
  <c r="M134" i="7"/>
  <c r="M133" i="7"/>
  <c r="S133" i="7" s="1"/>
  <c r="Z133" i="7" s="1"/>
  <c r="M132" i="7"/>
  <c r="S132" i="7" s="1"/>
  <c r="Z132" i="7" s="1"/>
  <c r="M131" i="7"/>
  <c r="S131" i="7" s="1"/>
  <c r="Z131" i="7" s="1"/>
  <c r="M130" i="7"/>
  <c r="S130" i="7" s="1"/>
  <c r="Z130" i="7" s="1"/>
  <c r="M129" i="7"/>
  <c r="S129" i="7" s="1"/>
  <c r="Z129" i="7" s="1"/>
  <c r="M128" i="7"/>
  <c r="S128" i="7" s="1"/>
  <c r="Z128" i="7" s="1"/>
  <c r="M127" i="7"/>
  <c r="S127" i="7" s="1"/>
  <c r="Z127" i="7" s="1"/>
  <c r="M126" i="7"/>
  <c r="S126" i="7" s="1"/>
  <c r="Z126" i="7" s="1"/>
  <c r="M125" i="7"/>
  <c r="S125" i="7" s="1"/>
  <c r="Z125" i="7" s="1"/>
  <c r="M124" i="7"/>
  <c r="S124" i="7" s="1"/>
  <c r="Z124" i="7" s="1"/>
  <c r="M123" i="7"/>
  <c r="S123" i="7" s="1"/>
  <c r="Z123" i="7" s="1"/>
  <c r="M122" i="7"/>
  <c r="S122" i="7" s="1"/>
  <c r="Z122" i="7" s="1"/>
  <c r="M121" i="7"/>
  <c r="S121" i="7" s="1"/>
  <c r="Z121" i="7" s="1"/>
  <c r="M120" i="7"/>
  <c r="S120" i="7" s="1"/>
  <c r="Z120" i="7" s="1"/>
  <c r="M119" i="7"/>
  <c r="S119" i="7" s="1"/>
  <c r="Z119" i="7" s="1"/>
  <c r="Z118" i="7"/>
  <c r="M118" i="7"/>
  <c r="S118" i="7" s="1"/>
  <c r="M117" i="7"/>
  <c r="S117" i="7" s="1"/>
  <c r="Z117" i="7" s="1"/>
  <c r="Z116" i="7"/>
  <c r="M116" i="7"/>
  <c r="S116" i="7" s="1"/>
  <c r="M114" i="7"/>
  <c r="S114" i="7" s="1"/>
  <c r="Z114" i="7" s="1"/>
  <c r="M113" i="7"/>
  <c r="S113" i="7" s="1"/>
  <c r="Z113" i="7" s="1"/>
  <c r="M112" i="7"/>
  <c r="S112" i="7" s="1"/>
  <c r="Z112" i="7" s="1"/>
  <c r="M111" i="7"/>
  <c r="S111" i="7" s="1"/>
  <c r="Z111" i="7" s="1"/>
  <c r="M110" i="7"/>
  <c r="S110" i="7" s="1"/>
  <c r="Z110" i="7" s="1"/>
  <c r="M109" i="7"/>
  <c r="S109" i="7" s="1"/>
  <c r="Z109" i="7" s="1"/>
  <c r="M108" i="7"/>
  <c r="S108" i="7" s="1"/>
  <c r="Z108" i="7" s="1"/>
  <c r="M107" i="7"/>
  <c r="S107" i="7" s="1"/>
  <c r="Z107" i="7" s="1"/>
  <c r="M106" i="7"/>
  <c r="S106" i="7" s="1"/>
  <c r="Z106" i="7" s="1"/>
  <c r="M105" i="7"/>
  <c r="S105" i="7" s="1"/>
  <c r="Z105" i="7" s="1"/>
  <c r="M104" i="7"/>
  <c r="S104" i="7" s="1"/>
  <c r="Z104" i="7" s="1"/>
  <c r="M103" i="7"/>
  <c r="S103" i="7" s="1"/>
  <c r="Z103" i="7" s="1"/>
  <c r="M102" i="7"/>
  <c r="S102" i="7" s="1"/>
  <c r="Z102" i="7" s="1"/>
  <c r="M101" i="7"/>
  <c r="S101" i="7" s="1"/>
  <c r="Z101" i="7" s="1"/>
  <c r="Z100" i="7"/>
  <c r="M100" i="7"/>
  <c r="S100" i="7" s="1"/>
  <c r="M99" i="7"/>
  <c r="M98" i="7"/>
  <c r="Z97" i="7"/>
  <c r="M97" i="7"/>
  <c r="S97" i="7" s="1"/>
  <c r="Z96" i="7"/>
  <c r="S96" i="7"/>
  <c r="M96" i="7"/>
  <c r="Z95" i="7"/>
  <c r="M95" i="7"/>
  <c r="S95" i="7" s="1"/>
  <c r="Z94" i="7"/>
  <c r="M94" i="7"/>
  <c r="S94" i="7" s="1"/>
  <c r="Z93" i="7"/>
  <c r="M93" i="7"/>
  <c r="S93" i="7" s="1"/>
  <c r="Z92" i="7"/>
  <c r="M92" i="7"/>
  <c r="S92" i="7" s="1"/>
  <c r="Z91" i="7"/>
  <c r="M91" i="7"/>
  <c r="S91" i="7" s="1"/>
  <c r="Z90" i="7"/>
  <c r="S90" i="7"/>
  <c r="M90" i="7"/>
  <c r="Z89" i="7"/>
  <c r="S89" i="7"/>
  <c r="M89" i="7"/>
  <c r="Z88" i="7"/>
  <c r="S88" i="7"/>
  <c r="M88" i="7"/>
  <c r="Z87" i="7"/>
  <c r="S87" i="7"/>
  <c r="M87" i="7"/>
  <c r="Z86" i="7"/>
  <c r="S86" i="7"/>
  <c r="M86" i="7"/>
  <c r="Z85" i="7"/>
  <c r="S85" i="7"/>
  <c r="M85" i="7"/>
  <c r="Z84" i="7"/>
  <c r="M84" i="7"/>
  <c r="S84" i="7" s="1"/>
  <c r="Z83" i="7"/>
  <c r="M83" i="7"/>
  <c r="S83" i="7" s="1"/>
  <c r="Z82" i="7"/>
  <c r="M82" i="7"/>
  <c r="S82" i="7" s="1"/>
  <c r="Z81" i="7"/>
  <c r="M81" i="7"/>
  <c r="S81" i="7" s="1"/>
  <c r="Z80" i="7"/>
  <c r="M80" i="7"/>
  <c r="S80" i="7" s="1"/>
  <c r="M79" i="7"/>
  <c r="S79" i="7" s="1"/>
  <c r="Z79" i="7" s="1"/>
  <c r="M78" i="7"/>
  <c r="S78" i="7" s="1"/>
  <c r="Z78" i="7" s="1"/>
  <c r="Z77" i="7"/>
  <c r="M77" i="7"/>
  <c r="S77" i="7" s="1"/>
  <c r="Z76" i="7"/>
  <c r="M76" i="7"/>
  <c r="S76" i="7" s="1"/>
  <c r="Z75" i="7"/>
  <c r="M75" i="7"/>
  <c r="S75" i="7" s="1"/>
  <c r="Z74" i="7"/>
  <c r="M74" i="7"/>
  <c r="S74" i="7" s="1"/>
  <c r="Z73" i="7"/>
  <c r="M73" i="7"/>
  <c r="S73" i="7" s="1"/>
  <c r="Z72" i="7"/>
  <c r="M72" i="7"/>
  <c r="S72" i="7" s="1"/>
  <c r="Z71" i="7"/>
  <c r="M71" i="7"/>
  <c r="S71" i="7" s="1"/>
  <c r="Z70" i="7"/>
  <c r="M70" i="7"/>
  <c r="S70" i="7" s="1"/>
  <c r="M69" i="7"/>
  <c r="S69" i="7" s="1"/>
  <c r="Z69" i="7" s="1"/>
  <c r="Z67" i="7"/>
  <c r="M67" i="7"/>
  <c r="S67" i="7" s="1"/>
  <c r="Z66" i="7"/>
  <c r="S66" i="7"/>
  <c r="M66" i="7"/>
  <c r="M64" i="7"/>
  <c r="Z64" i="7" s="1"/>
  <c r="M63" i="7"/>
  <c r="Z63" i="7" s="1"/>
  <c r="Z62" i="7"/>
  <c r="M62" i="7"/>
  <c r="S62" i="7" s="1"/>
  <c r="M61" i="7"/>
  <c r="S61" i="7" s="1"/>
  <c r="Z61" i="7" s="1"/>
  <c r="Z58" i="7"/>
  <c r="M58" i="7"/>
  <c r="S58" i="7" s="1"/>
  <c r="M57" i="7"/>
  <c r="S57" i="7" s="1"/>
  <c r="M55" i="7"/>
  <c r="S55" i="7" s="1"/>
  <c r="Z54" i="7"/>
  <c r="M54" i="7"/>
  <c r="S54" i="7" s="1"/>
  <c r="Z53" i="7"/>
  <c r="M53" i="7"/>
  <c r="S53" i="7" s="1"/>
  <c r="Z52" i="7"/>
  <c r="M52" i="7"/>
  <c r="S52" i="7" s="1"/>
  <c r="Z51" i="7"/>
  <c r="Z50" i="7"/>
  <c r="M49" i="7"/>
  <c r="S49" i="7" s="1"/>
  <c r="Z48" i="7"/>
  <c r="M48" i="7"/>
  <c r="S48" i="7" s="1"/>
  <c r="Z47" i="7"/>
  <c r="Z46" i="7"/>
  <c r="Z45" i="7"/>
  <c r="M45" i="7"/>
  <c r="S45" i="7" s="1"/>
  <c r="M44" i="7"/>
  <c r="S44" i="7" s="1"/>
  <c r="Z44" i="7" s="1"/>
  <c r="M43" i="7"/>
  <c r="S43" i="7" s="1"/>
  <c r="Z43" i="7" s="1"/>
  <c r="M42" i="7"/>
  <c r="S42" i="7" s="1"/>
  <c r="Z42" i="7" s="1"/>
  <c r="M41" i="7"/>
  <c r="S41" i="7" s="1"/>
  <c r="Z41" i="7" s="1"/>
  <c r="M40" i="7"/>
  <c r="S40" i="7" s="1"/>
  <c r="Z40" i="7" s="1"/>
  <c r="M37" i="7"/>
  <c r="S37" i="7" s="1"/>
  <c r="Z37" i="7" s="1"/>
  <c r="M35" i="7"/>
  <c r="S35" i="7" s="1"/>
  <c r="Z34" i="7"/>
  <c r="M34" i="7"/>
  <c r="S34" i="7" s="1"/>
  <c r="Z33" i="7"/>
  <c r="M33" i="7"/>
  <c r="S33" i="7" s="1"/>
  <c r="Z32" i="7"/>
  <c r="M32" i="7"/>
  <c r="S32" i="7" s="1"/>
  <c r="Z31" i="7"/>
  <c r="M31" i="7"/>
  <c r="S31" i="7" s="1"/>
  <c r="Z30" i="7"/>
  <c r="M30" i="7"/>
  <c r="S30" i="7" s="1"/>
  <c r="Z29" i="7"/>
  <c r="M29" i="7"/>
  <c r="S29" i="7" s="1"/>
  <c r="Z28" i="7"/>
  <c r="M28" i="7"/>
  <c r="S28" i="7" s="1"/>
  <c r="Z27" i="7"/>
  <c r="M27" i="7"/>
  <c r="S27" i="7" s="1"/>
  <c r="M26" i="7"/>
  <c r="S26" i="7" s="1"/>
  <c r="Z26" i="7" s="1"/>
  <c r="M25" i="7"/>
  <c r="S25" i="7" s="1"/>
  <c r="Z25" i="7" s="1"/>
  <c r="M24" i="7"/>
  <c r="S24" i="7" s="1"/>
  <c r="Z24" i="7" s="1"/>
  <c r="Z23" i="7"/>
  <c r="S23" i="7"/>
  <c r="M23" i="7"/>
  <c r="Z22" i="7"/>
  <c r="S22" i="7"/>
  <c r="M22" i="7"/>
  <c r="Z21" i="7"/>
  <c r="M21" i="7"/>
  <c r="S21" i="7" s="1"/>
  <c r="Z20" i="7"/>
  <c r="S20" i="7"/>
  <c r="M20" i="7"/>
  <c r="Z19" i="7"/>
  <c r="S19" i="7"/>
  <c r="M19" i="7"/>
  <c r="Z18" i="7"/>
  <c r="M18" i="7"/>
  <c r="S18" i="7" s="1"/>
  <c r="Z17" i="7"/>
  <c r="M17" i="7"/>
  <c r="S17" i="7" s="1"/>
  <c r="Z16" i="7"/>
  <c r="M16" i="7"/>
  <c r="S16" i="7" s="1"/>
  <c r="Z15" i="7"/>
  <c r="M15" i="7"/>
  <c r="S15" i="7" s="1"/>
  <c r="Z14" i="7"/>
  <c r="M14" i="7"/>
  <c r="S14" i="7" s="1"/>
  <c r="Z13" i="7"/>
  <c r="M13" i="7"/>
  <c r="S13" i="7" s="1"/>
  <c r="Z12" i="7"/>
  <c r="M12" i="7"/>
  <c r="S12" i="7" s="1"/>
  <c r="Z11" i="7"/>
  <c r="M11" i="7"/>
  <c r="S11" i="7" s="1"/>
  <c r="Z10" i="7"/>
  <c r="M10" i="7"/>
  <c r="S10" i="7" s="1"/>
  <c r="Z9" i="7"/>
  <c r="M9" i="7"/>
  <c r="S9" i="7" s="1"/>
  <c r="Z8" i="7"/>
  <c r="M8" i="7"/>
  <c r="S8" i="7" s="1"/>
  <c r="Z7" i="7"/>
  <c r="M7" i="7"/>
  <c r="S7" i="7" s="1"/>
  <c r="Z6" i="7"/>
  <c r="M6" i="7"/>
  <c r="S6" i="7" s="1"/>
  <c r="Z5" i="7"/>
  <c r="M5" i="7"/>
  <c r="S5" i="7" s="1"/>
  <c r="Z4" i="7"/>
  <c r="M4" i="7"/>
  <c r="S4" i="7" s="1"/>
  <c r="Z3" i="7"/>
  <c r="M3" i="7"/>
  <c r="S3" i="7" s="1"/>
  <c r="Z2" i="7"/>
  <c r="S2" i="7"/>
  <c r="M2" i="7"/>
  <c r="Z326" i="1"/>
  <c r="M326" i="1"/>
  <c r="Z325" i="1"/>
  <c r="M325" i="1"/>
  <c r="M324" i="1"/>
  <c r="S324" i="1" s="1"/>
  <c r="Z324" i="1" s="1"/>
  <c r="M316" i="1"/>
  <c r="S316" i="1" s="1"/>
  <c r="Z316" i="1" s="1"/>
  <c r="M313" i="1"/>
  <c r="S313" i="1" s="1"/>
  <c r="Z313" i="1" s="1"/>
  <c r="M309" i="1"/>
  <c r="S309" i="1" s="1"/>
  <c r="Z309" i="1" s="1"/>
  <c r="M308" i="1"/>
  <c r="S308" i="1" s="1"/>
  <c r="Z308" i="1" s="1"/>
  <c r="S323" i="1"/>
  <c r="Z323" i="1" s="1"/>
  <c r="M322" i="1"/>
  <c r="S322" i="1" s="1"/>
  <c r="Z322" i="1" s="1"/>
  <c r="M321" i="1"/>
  <c r="S321" i="1" s="1"/>
  <c r="Z321" i="1" s="1"/>
  <c r="Z318" i="1"/>
  <c r="M318" i="1"/>
  <c r="Z317" i="1"/>
  <c r="M304" i="1"/>
  <c r="S304" i="1" s="1"/>
  <c r="Z304" i="1" s="1"/>
  <c r="Z303" i="1"/>
  <c r="M303" i="1"/>
  <c r="S303" i="1" s="1"/>
  <c r="M302" i="1"/>
  <c r="S302" i="1" s="1"/>
  <c r="Z302" i="1" s="1"/>
  <c r="M301" i="1"/>
  <c r="S301" i="1" s="1"/>
  <c r="Z301" i="1" s="1"/>
  <c r="S300" i="1"/>
  <c r="Z300" i="1" s="1"/>
  <c r="M299" i="1"/>
  <c r="S299" i="1" s="1"/>
  <c r="Z299" i="1" s="1"/>
  <c r="M298" i="1"/>
  <c r="S298" i="1" s="1"/>
  <c r="Z298" i="1" s="1"/>
  <c r="Z297" i="1"/>
  <c r="M297" i="1"/>
  <c r="S297" i="1" s="1"/>
  <c r="Z296" i="1"/>
  <c r="M296" i="1"/>
  <c r="S296" i="1" s="1"/>
  <c r="Z295" i="1"/>
  <c r="M295" i="1"/>
  <c r="S295" i="1" s="1"/>
  <c r="M294" i="1"/>
  <c r="S294" i="1" s="1"/>
  <c r="Z294" i="1" s="1"/>
  <c r="M293" i="1"/>
  <c r="S293" i="1" s="1"/>
  <c r="Z293" i="1" s="1"/>
  <c r="M292" i="1"/>
  <c r="S292" i="1" s="1"/>
  <c r="Z292" i="1" s="1"/>
  <c r="M291" i="1"/>
  <c r="S291" i="1" s="1"/>
  <c r="Z291" i="1" s="1"/>
  <c r="M290" i="1"/>
  <c r="S290" i="1" s="1"/>
  <c r="Z290" i="1" s="1"/>
  <c r="M289" i="1"/>
  <c r="S289" i="1" s="1"/>
  <c r="Z289" i="1" s="1"/>
  <c r="M288" i="1"/>
  <c r="S288" i="1" s="1"/>
  <c r="Z288" i="1" s="1"/>
  <c r="M287" i="1"/>
  <c r="S287" i="1" s="1"/>
  <c r="Z287" i="1" s="1"/>
  <c r="M285" i="1"/>
  <c r="S285" i="1" s="1"/>
  <c r="Z285" i="1" s="1"/>
  <c r="M284" i="1"/>
  <c r="S284" i="1" s="1"/>
  <c r="Z284" i="1" s="1"/>
  <c r="M286" i="1"/>
  <c r="S286" i="1" s="1"/>
  <c r="Z286" i="1" s="1"/>
  <c r="M283" i="1"/>
  <c r="S283" i="1" s="1"/>
  <c r="Z283" i="1" s="1"/>
  <c r="M282" i="1"/>
  <c r="S282" i="1" s="1"/>
  <c r="Z282" i="1" s="1"/>
  <c r="M281" i="1"/>
  <c r="S281" i="1" s="1"/>
  <c r="Z281" i="1" s="1"/>
  <c r="Z280" i="1"/>
  <c r="M280" i="1"/>
  <c r="S280" i="1" s="1"/>
  <c r="M279" i="1"/>
  <c r="S279" i="1" s="1"/>
  <c r="Z279" i="1" s="1"/>
  <c r="M278" i="1"/>
  <c r="S278" i="1" s="1"/>
  <c r="Z278" i="1" s="1"/>
  <c r="M277" i="1"/>
  <c r="S277" i="1" s="1"/>
  <c r="M276" i="1"/>
  <c r="S276" i="1" s="1"/>
  <c r="Z276" i="1" s="1"/>
  <c r="Z274" i="1"/>
  <c r="M274" i="1"/>
  <c r="S274" i="1" s="1"/>
  <c r="Z273" i="1"/>
  <c r="M273" i="1"/>
  <c r="S273" i="1" s="1"/>
  <c r="M272" i="1"/>
  <c r="S272" i="1" s="1"/>
  <c r="Z272" i="1" s="1"/>
  <c r="M275" i="1"/>
  <c r="S275" i="1" s="1"/>
  <c r="Z275" i="1" s="1"/>
  <c r="M271" i="1"/>
  <c r="S271" i="1" s="1"/>
  <c r="Z271" i="1" s="1"/>
  <c r="Z270" i="1"/>
  <c r="S270" i="1"/>
  <c r="M270" i="1"/>
  <c r="Z269" i="1"/>
  <c r="S269" i="1"/>
  <c r="M269" i="1"/>
  <c r="Z268" i="1"/>
  <c r="M267" i="1"/>
  <c r="S267" i="1" s="1"/>
  <c r="Z267" i="1" s="1"/>
  <c r="M266" i="1"/>
  <c r="S266" i="1" s="1"/>
  <c r="Z266" i="1" s="1"/>
  <c r="M265" i="1"/>
  <c r="S265" i="1" s="1"/>
  <c r="Z265" i="1" s="1"/>
  <c r="M264" i="1"/>
  <c r="S264" i="1" s="1"/>
  <c r="Z264" i="1" s="1"/>
  <c r="M263" i="1"/>
  <c r="S263" i="1" s="1"/>
  <c r="Z263" i="1" s="1"/>
  <c r="M262" i="1"/>
  <c r="S262" i="1" s="1"/>
  <c r="Z262" i="1" s="1"/>
  <c r="M261" i="1"/>
  <c r="S261" i="1" s="1"/>
  <c r="Z261" i="1" s="1"/>
  <c r="M260" i="1"/>
  <c r="S260" i="1" s="1"/>
  <c r="Z260" i="1" s="1"/>
  <c r="M259" i="1"/>
  <c r="S259" i="1" s="1"/>
  <c r="Z259" i="1" s="1"/>
  <c r="M258" i="1"/>
  <c r="S258" i="1" s="1"/>
  <c r="Z258" i="1" s="1"/>
  <c r="M257" i="1"/>
  <c r="S257" i="1" s="1"/>
  <c r="Z257" i="1" s="1"/>
  <c r="M256" i="1"/>
  <c r="S256" i="1" s="1"/>
  <c r="Z256" i="1" s="1"/>
  <c r="M255" i="1"/>
  <c r="S255" i="1" s="1"/>
  <c r="Z255" i="1" s="1"/>
  <c r="Z251" i="1"/>
  <c r="M248" i="1"/>
  <c r="S248" i="1" s="1"/>
  <c r="Z248" i="1" s="1"/>
  <c r="M253" i="1"/>
  <c r="S253" i="1" s="1"/>
  <c r="Z253" i="1" s="1"/>
  <c r="M254" i="1"/>
  <c r="S254" i="1" s="1"/>
  <c r="Z254" i="1" s="1"/>
  <c r="M252" i="1"/>
  <c r="S252" i="1" s="1"/>
  <c r="Z252" i="1" s="1"/>
  <c r="M250" i="1"/>
  <c r="S250" i="1" s="1"/>
  <c r="Z250" i="1" s="1"/>
  <c r="M249" i="1"/>
  <c r="S249" i="1" s="1"/>
  <c r="Z249" i="1" s="1"/>
  <c r="M247" i="1"/>
  <c r="S247" i="1" s="1"/>
  <c r="Z247" i="1" s="1"/>
  <c r="M246" i="1"/>
  <c r="S246" i="1" s="1"/>
  <c r="Z246" i="1" s="1"/>
  <c r="M245" i="1"/>
  <c r="S245" i="1" s="1"/>
  <c r="Z245" i="1" s="1"/>
  <c r="M244" i="1"/>
  <c r="S244" i="1" s="1"/>
  <c r="Z244" i="1" s="1"/>
  <c r="M243" i="1"/>
  <c r="S243" i="1" s="1"/>
  <c r="Z243" i="1" s="1"/>
  <c r="Z242" i="1"/>
  <c r="M242" i="1"/>
  <c r="S242" i="1" s="1"/>
  <c r="Z241" i="1"/>
  <c r="M241" i="1"/>
  <c r="S241" i="1" s="1"/>
  <c r="M240" i="1"/>
  <c r="S240" i="1" s="1"/>
  <c r="Z240" i="1" s="1"/>
  <c r="Z239" i="1"/>
  <c r="M239" i="1"/>
  <c r="M238" i="1"/>
  <c r="S238" i="1" s="1"/>
  <c r="Z238" i="1" s="1"/>
  <c r="M237" i="1"/>
  <c r="S237" i="1" s="1"/>
  <c r="Z237" i="1" s="1"/>
  <c r="M236" i="1"/>
  <c r="S236" i="1" s="1"/>
  <c r="Z236" i="1" s="1"/>
  <c r="Z235" i="1"/>
  <c r="M235" i="1"/>
  <c r="S235" i="1" s="1"/>
  <c r="Z232" i="1"/>
  <c r="M231" i="1"/>
  <c r="S231" i="1" s="1"/>
  <c r="Z231" i="1" s="1"/>
  <c r="M230" i="1"/>
  <c r="S230" i="1" s="1"/>
  <c r="Z230" i="1" s="1"/>
  <c r="M229" i="1"/>
  <c r="S229" i="1" s="1"/>
  <c r="Z229" i="1" s="1"/>
  <c r="M228" i="1"/>
  <c r="S228" i="1" s="1"/>
  <c r="Z228" i="1" s="1"/>
  <c r="M227" i="1"/>
  <c r="S227" i="1" s="1"/>
  <c r="Z227" i="1" s="1"/>
  <c r="M226" i="1"/>
  <c r="S226" i="1" s="1"/>
  <c r="Z226" i="1" s="1"/>
  <c r="M225" i="1"/>
  <c r="S225" i="1" s="1"/>
  <c r="Z225" i="1" s="1"/>
  <c r="M224" i="1"/>
  <c r="S224" i="1" s="1"/>
  <c r="Z224" i="1" s="1"/>
  <c r="M223" i="1"/>
  <c r="S223" i="1" s="1"/>
  <c r="Z223" i="1" s="1"/>
  <c r="M222" i="1"/>
  <c r="S222" i="1" s="1"/>
  <c r="Z222" i="1" s="1"/>
  <c r="M220" i="1"/>
  <c r="S220" i="1" s="1"/>
  <c r="Z220" i="1" s="1"/>
  <c r="M221" i="1"/>
  <c r="S221" i="1" s="1"/>
  <c r="Z221" i="1" s="1"/>
  <c r="M219" i="1"/>
  <c r="S219" i="1" s="1"/>
  <c r="Z219" i="1" s="1"/>
  <c r="Z218" i="1"/>
  <c r="M218" i="1"/>
  <c r="S218" i="1" s="1"/>
  <c r="Z217" i="1"/>
  <c r="M217" i="1"/>
  <c r="S217" i="1" s="1"/>
  <c r="Z216" i="1"/>
  <c r="M216" i="1"/>
  <c r="S216" i="1" s="1"/>
  <c r="M215" i="1"/>
  <c r="S215" i="1" s="1"/>
  <c r="Z215" i="1" s="1"/>
  <c r="M213" i="1"/>
  <c r="S213" i="1" s="1"/>
  <c r="Z213" i="1" s="1"/>
  <c r="M214" i="1"/>
  <c r="S214" i="1" s="1"/>
  <c r="Z214" i="1" s="1"/>
  <c r="M212" i="1"/>
  <c r="S212" i="1" s="1"/>
  <c r="Z212" i="1" s="1"/>
  <c r="Z211" i="1"/>
  <c r="M209" i="1"/>
  <c r="S209" i="1" s="1"/>
  <c r="Z209" i="1" s="1"/>
  <c r="M210" i="1"/>
  <c r="S210" i="1" s="1"/>
  <c r="Z210" i="1" s="1"/>
  <c r="M211" i="1"/>
  <c r="M208" i="1"/>
  <c r="S208" i="1" s="1"/>
  <c r="Z208" i="1" s="1"/>
  <c r="F360" i="4"/>
  <c r="F185" i="4"/>
  <c r="F405" i="4"/>
  <c r="F234" i="4"/>
  <c r="G253" i="4"/>
  <c r="M207" i="1"/>
  <c r="S207" i="1" s="1"/>
  <c r="Z207" i="1" s="1"/>
  <c r="M206" i="1"/>
  <c r="S206" i="1" s="1"/>
  <c r="Z206" i="1" s="1"/>
  <c r="M205" i="1"/>
  <c r="S205" i="1" s="1"/>
  <c r="Z205" i="1" s="1"/>
  <c r="Z203" i="1"/>
  <c r="Z202" i="1"/>
  <c r="M202" i="1"/>
  <c r="S202" i="1" s="1"/>
  <c r="M204" i="1"/>
  <c r="S204" i="1" s="1"/>
  <c r="Z204" i="1" s="1"/>
  <c r="Z201" i="1"/>
  <c r="M201" i="1"/>
  <c r="S201" i="1" s="1"/>
  <c r="Z200" i="1"/>
  <c r="M200" i="1"/>
  <c r="S200" i="1" s="1"/>
  <c r="Z190" i="1"/>
  <c r="M190" i="1"/>
  <c r="S190" i="1" s="1"/>
  <c r="M191" i="1"/>
  <c r="S191" i="1" s="1"/>
  <c r="Z191" i="1" s="1"/>
  <c r="Z188" i="1"/>
  <c r="M188" i="1"/>
  <c r="S188" i="1" s="1"/>
  <c r="Z192" i="1"/>
  <c r="M192" i="1"/>
  <c r="S192" i="1" s="1"/>
  <c r="Z189" i="1"/>
  <c r="M189" i="1"/>
  <c r="S189" i="1" s="1"/>
  <c r="Z199" i="1"/>
  <c r="M199" i="1"/>
  <c r="S199" i="1" s="1"/>
  <c r="Z198" i="1"/>
  <c r="M198" i="1"/>
  <c r="S198" i="1" s="1"/>
  <c r="M197" i="1"/>
  <c r="M196" i="1"/>
  <c r="Z195" i="1"/>
  <c r="M195" i="1"/>
  <c r="S195" i="1" s="1"/>
  <c r="Z194" i="1"/>
  <c r="S194" i="1"/>
  <c r="M194" i="1"/>
  <c r="Z193" i="1"/>
  <c r="M193" i="1"/>
  <c r="S193" i="1" s="1"/>
  <c r="Z187" i="1"/>
  <c r="M187" i="1"/>
  <c r="S187" i="1" s="1"/>
  <c r="Z186" i="1"/>
  <c r="S186" i="1"/>
  <c r="M186" i="1"/>
  <c r="Z185" i="1"/>
  <c r="S185" i="1"/>
  <c r="M185" i="1"/>
  <c r="M184" i="1"/>
  <c r="S184" i="1" s="1"/>
  <c r="Z184" i="1" s="1"/>
  <c r="Z183" i="1"/>
  <c r="S183" i="1"/>
  <c r="M183" i="1"/>
  <c r="Z182" i="1"/>
  <c r="S182" i="1"/>
  <c r="M182" i="1"/>
  <c r="Z181" i="1"/>
  <c r="S181" i="1"/>
  <c r="M181" i="1"/>
  <c r="Z172" i="1"/>
  <c r="Z173" i="1"/>
  <c r="Z174" i="1"/>
  <c r="Z175" i="1"/>
  <c r="Z180" i="1"/>
  <c r="M180" i="1"/>
  <c r="S180" i="1" s="1"/>
  <c r="Z179" i="1"/>
  <c r="M179" i="1"/>
  <c r="S179" i="1" s="1"/>
  <c r="M178" i="1"/>
  <c r="S178" i="1" s="1"/>
  <c r="Z178" i="1" s="1"/>
  <c r="M177" i="1"/>
  <c r="S177" i="1" s="1"/>
  <c r="Z177" i="1" s="1"/>
  <c r="Z176" i="1"/>
  <c r="M176" i="1"/>
  <c r="S176" i="1" s="1"/>
  <c r="M175" i="1"/>
  <c r="S175" i="1" s="1"/>
  <c r="M174" i="1"/>
  <c r="S174" i="1" s="1"/>
  <c r="M173" i="1"/>
  <c r="S173" i="1" s="1"/>
  <c r="M172" i="1"/>
  <c r="S172" i="1" s="1"/>
  <c r="Z171" i="1"/>
  <c r="M171" i="1"/>
  <c r="S171" i="1" s="1"/>
  <c r="Z170" i="1"/>
  <c r="M170" i="1"/>
  <c r="S170" i="1" s="1"/>
  <c r="Z169" i="1"/>
  <c r="M169" i="1"/>
  <c r="S169" i="1" s="1"/>
  <c r="Z168" i="1"/>
  <c r="M168" i="1"/>
  <c r="S168" i="1" s="1"/>
  <c r="Z167" i="1"/>
  <c r="S167" i="1"/>
  <c r="M167" i="1"/>
  <c r="Z166" i="1"/>
  <c r="M166" i="1"/>
  <c r="S166" i="1" s="1"/>
  <c r="Z165" i="1"/>
  <c r="M165" i="1"/>
  <c r="S165" i="1" s="1"/>
  <c r="M159" i="1"/>
  <c r="S159" i="1" s="1"/>
  <c r="Z159" i="1" s="1"/>
  <c r="Z164" i="1"/>
  <c r="M164" i="1"/>
  <c r="S164" i="1" s="1"/>
  <c r="M163" i="1"/>
  <c r="S163" i="1" s="1"/>
  <c r="Z163" i="1" s="1"/>
  <c r="Z162" i="1"/>
  <c r="M162" i="1"/>
  <c r="S162" i="1" s="1"/>
  <c r="Z161" i="1"/>
  <c r="M161" i="1"/>
  <c r="S161" i="1" s="1"/>
  <c r="Z160" i="1"/>
  <c r="M160" i="1"/>
  <c r="S160" i="1" s="1"/>
  <c r="Z158" i="1"/>
  <c r="M158" i="1"/>
  <c r="S158" i="1" s="1"/>
  <c r="M156" i="1"/>
  <c r="S156" i="1" s="1"/>
  <c r="Z156" i="1" s="1"/>
  <c r="M155" i="1"/>
  <c r="S155" i="1" s="1"/>
  <c r="Z155" i="1" s="1"/>
  <c r="M157" i="1"/>
  <c r="S157" i="1" s="1"/>
  <c r="Z157" i="1" s="1"/>
  <c r="M154" i="1"/>
  <c r="S154" i="1" s="1"/>
  <c r="Z154" i="1" s="1"/>
  <c r="M153" i="1"/>
  <c r="S153" i="1" s="1"/>
  <c r="Z153" i="1" s="1"/>
  <c r="M152" i="1"/>
  <c r="S152" i="1" s="1"/>
  <c r="Z152" i="1" s="1"/>
  <c r="M151" i="1"/>
  <c r="S151" i="1" s="1"/>
  <c r="Z151" i="1" s="1"/>
  <c r="M146" i="1"/>
  <c r="S146" i="1" s="1"/>
  <c r="Z146" i="1" s="1"/>
  <c r="M147" i="1"/>
  <c r="S147" i="1" s="1"/>
  <c r="Z147" i="1" s="1"/>
  <c r="M148" i="1"/>
  <c r="S148" i="1" s="1"/>
  <c r="Z148" i="1" s="1"/>
  <c r="M149" i="1"/>
  <c r="S149" i="1" s="1"/>
  <c r="Z149" i="1" s="1"/>
  <c r="M150" i="1"/>
  <c r="S150" i="1" s="1"/>
  <c r="Z150" i="1" s="1"/>
  <c r="M142" i="1"/>
  <c r="S142" i="1" s="1"/>
  <c r="Z142" i="1" s="1"/>
  <c r="M143" i="1"/>
  <c r="S143" i="1" s="1"/>
  <c r="Z143" i="1" s="1"/>
  <c r="M144" i="1"/>
  <c r="S144" i="1" s="1"/>
  <c r="Z144" i="1" s="1"/>
  <c r="M145" i="1"/>
  <c r="S145" i="1" s="1"/>
  <c r="Z145" i="1" s="1"/>
  <c r="Z136" i="1"/>
  <c r="M136" i="1"/>
  <c r="S136" i="1" s="1"/>
  <c r="Z135" i="1"/>
  <c r="M135" i="1"/>
  <c r="S135" i="1" s="1"/>
  <c r="M137" i="1"/>
  <c r="S137" i="1" s="1"/>
  <c r="Z137" i="1" s="1"/>
  <c r="M141" i="1"/>
  <c r="S141" i="1" s="1"/>
  <c r="Z141" i="1" s="1"/>
  <c r="Z140" i="1"/>
  <c r="M140" i="1"/>
  <c r="S140" i="1" s="1"/>
  <c r="Z139" i="1"/>
  <c r="M139" i="1"/>
  <c r="S139" i="1" s="1"/>
  <c r="Z138" i="1"/>
  <c r="M138" i="1"/>
  <c r="S138" i="1" s="1"/>
  <c r="M125" i="1"/>
  <c r="S125" i="1" s="1"/>
  <c r="Z125" i="1" s="1"/>
  <c r="S126" i="1"/>
  <c r="Z126" i="1" s="1"/>
  <c r="M126" i="1"/>
  <c r="M127" i="1"/>
  <c r="S127" i="1" s="1"/>
  <c r="Z127" i="1" s="1"/>
  <c r="Z134" i="1"/>
  <c r="S134" i="1"/>
  <c r="M134" i="1"/>
  <c r="Z133" i="1"/>
  <c r="M133" i="1"/>
  <c r="S133" i="1" s="1"/>
  <c r="Z132" i="1"/>
  <c r="M132" i="1"/>
  <c r="S132" i="1" s="1"/>
  <c r="Z131" i="1"/>
  <c r="M131" i="1"/>
  <c r="S131" i="1" s="1"/>
  <c r="Z130" i="1"/>
  <c r="M130" i="1"/>
  <c r="S130" i="1" s="1"/>
  <c r="M129" i="1"/>
  <c r="S129" i="1" s="1"/>
  <c r="Z129" i="1" s="1"/>
  <c r="Z128" i="1"/>
  <c r="M128" i="1"/>
  <c r="S128" i="1" s="1"/>
  <c r="M124" i="1"/>
  <c r="S124" i="1" s="1"/>
  <c r="Z124" i="1" s="1"/>
  <c r="S120" i="1"/>
  <c r="M122" i="1"/>
  <c r="S122" i="1" s="1"/>
  <c r="Z122" i="1" s="1"/>
  <c r="Z121" i="1"/>
  <c r="M121" i="1"/>
  <c r="S121" i="1" s="1"/>
  <c r="Z120" i="1"/>
  <c r="M120" i="1"/>
  <c r="Z115" i="1"/>
  <c r="M115" i="1"/>
  <c r="S115" i="1" s="1"/>
  <c r="M119" i="1"/>
  <c r="S119" i="1" s="1"/>
  <c r="Z119" i="1" s="1"/>
  <c r="M117" i="1"/>
  <c r="Z117" i="1" s="1"/>
  <c r="M116" i="1"/>
  <c r="Z116" i="1" s="1"/>
  <c r="F152" i="3"/>
  <c r="F73" i="3"/>
  <c r="Z151" i="3"/>
  <c r="M151" i="3"/>
  <c r="S151" i="3" s="1"/>
  <c r="Z150" i="3"/>
  <c r="M150" i="3"/>
  <c r="S150" i="3" s="1"/>
  <c r="Z149" i="3"/>
  <c r="M149" i="3"/>
  <c r="S149" i="3" s="1"/>
  <c r="Z148" i="3"/>
  <c r="M148" i="3"/>
  <c r="S148" i="3" s="1"/>
  <c r="Z147" i="3"/>
  <c r="M147" i="3"/>
  <c r="S147" i="3" s="1"/>
  <c r="Z146" i="3"/>
  <c r="M146" i="3"/>
  <c r="S146" i="3" s="1"/>
  <c r="Z145" i="3"/>
  <c r="M145" i="3"/>
  <c r="S145" i="3" s="1"/>
  <c r="Z144" i="3"/>
  <c r="M144" i="3"/>
  <c r="S144" i="3" s="1"/>
  <c r="Z143" i="3"/>
  <c r="M143" i="3"/>
  <c r="S143" i="3" s="1"/>
  <c r="Z142" i="3"/>
  <c r="M142" i="3"/>
  <c r="S142" i="3" s="1"/>
  <c r="Z141" i="3"/>
  <c r="M141" i="3"/>
  <c r="S141" i="3" s="1"/>
  <c r="Z140" i="3"/>
  <c r="M140" i="3"/>
  <c r="S140" i="3" s="1"/>
  <c r="Z139" i="3"/>
  <c r="M139" i="3"/>
  <c r="S139" i="3" s="1"/>
  <c r="Z138" i="3"/>
  <c r="M138" i="3"/>
  <c r="S138" i="3" s="1"/>
  <c r="Z137" i="3"/>
  <c r="M137" i="3"/>
  <c r="S137" i="3" s="1"/>
  <c r="Z136" i="3"/>
  <c r="M136" i="3"/>
  <c r="S136" i="3" s="1"/>
  <c r="Z135" i="3"/>
  <c r="M135" i="3"/>
  <c r="S135" i="3" s="1"/>
  <c r="Z134" i="3"/>
  <c r="M134" i="3"/>
  <c r="S134" i="3" s="1"/>
  <c r="M133" i="3"/>
  <c r="S133" i="3" s="1"/>
  <c r="Z132" i="3"/>
  <c r="M132" i="3"/>
  <c r="S132" i="3" s="1"/>
  <c r="Z131" i="3"/>
  <c r="M131" i="3"/>
  <c r="S131" i="3" s="1"/>
  <c r="Z130" i="3"/>
  <c r="M130" i="3"/>
  <c r="S130" i="3" s="1"/>
  <c r="Z129" i="3"/>
  <c r="M129" i="3"/>
  <c r="S129" i="3" s="1"/>
  <c r="Z128" i="3"/>
  <c r="M128" i="3"/>
  <c r="S128" i="3" s="1"/>
  <c r="Z127" i="3"/>
  <c r="M127" i="3"/>
  <c r="S127" i="3" s="1"/>
  <c r="Z126" i="3"/>
  <c r="M126" i="3"/>
  <c r="S126" i="3" s="1"/>
  <c r="Z125" i="3"/>
  <c r="M125" i="3"/>
  <c r="S125" i="3" s="1"/>
  <c r="Z124" i="3"/>
  <c r="M124" i="3"/>
  <c r="S124" i="3" s="1"/>
  <c r="Z123" i="3"/>
  <c r="M123" i="3"/>
  <c r="S123" i="3" s="1"/>
  <c r="Z122" i="3"/>
  <c r="M122" i="3"/>
  <c r="S122" i="3" s="1"/>
  <c r="Z121" i="3"/>
  <c r="M121" i="3"/>
  <c r="S121" i="3" s="1"/>
  <c r="Z120" i="3"/>
  <c r="M120" i="3"/>
  <c r="S120" i="3" s="1"/>
  <c r="Z119" i="3"/>
  <c r="M119" i="3"/>
  <c r="S119" i="3" s="1"/>
  <c r="Z118" i="3"/>
  <c r="M118" i="3"/>
  <c r="S118" i="3" s="1"/>
  <c r="Z117" i="3"/>
  <c r="M117" i="3"/>
  <c r="S117" i="3" s="1"/>
  <c r="Z116" i="3"/>
  <c r="M116" i="3"/>
  <c r="S116" i="3" s="1"/>
  <c r="Z115" i="3"/>
  <c r="M115" i="3"/>
  <c r="S115" i="3" s="1"/>
  <c r="Z114" i="3"/>
  <c r="M114" i="3"/>
  <c r="S114" i="3" s="1"/>
  <c r="M113" i="3"/>
  <c r="S113" i="3" s="1"/>
  <c r="M112" i="3"/>
  <c r="S112" i="3" s="1"/>
  <c r="Z111" i="3"/>
  <c r="M111" i="3"/>
  <c r="S111" i="3" s="1"/>
  <c r="Z110" i="3"/>
  <c r="M110" i="3"/>
  <c r="S110" i="3" s="1"/>
  <c r="Z109" i="3"/>
  <c r="M109" i="3"/>
  <c r="S109" i="3" s="1"/>
  <c r="Z108" i="3"/>
  <c r="M108" i="3"/>
  <c r="S108" i="3" s="1"/>
  <c r="Z107" i="3"/>
  <c r="M107" i="3"/>
  <c r="S107" i="3" s="1"/>
  <c r="Z106" i="3"/>
  <c r="M106" i="3"/>
  <c r="S106" i="3" s="1"/>
  <c r="M105" i="3"/>
  <c r="S105" i="3" s="1"/>
  <c r="M104" i="3"/>
  <c r="S104" i="3" s="1"/>
  <c r="M103" i="3"/>
  <c r="S103" i="3" s="1"/>
  <c r="M102" i="3"/>
  <c r="S102" i="3" s="1"/>
  <c r="Z101" i="3"/>
  <c r="M101" i="3"/>
  <c r="S101" i="3" s="1"/>
  <c r="M100" i="3"/>
  <c r="S100" i="3" s="1"/>
  <c r="M99" i="3"/>
  <c r="S99" i="3" s="1"/>
  <c r="Z98" i="3"/>
  <c r="M98" i="3"/>
  <c r="S98" i="3" s="1"/>
  <c r="Z97" i="3"/>
  <c r="M97" i="3"/>
  <c r="S97" i="3" s="1"/>
  <c r="M96" i="3"/>
  <c r="S96" i="3" s="1"/>
  <c r="Z95" i="3"/>
  <c r="M95" i="3"/>
  <c r="S95" i="3" s="1"/>
  <c r="Z94" i="3"/>
  <c r="M94" i="3"/>
  <c r="S94" i="3" s="1"/>
  <c r="Z93" i="3"/>
  <c r="M93" i="3"/>
  <c r="S93" i="3" s="1"/>
  <c r="Z92" i="3"/>
  <c r="M92" i="3"/>
  <c r="S92" i="3" s="1"/>
  <c r="Z91" i="3"/>
  <c r="M91" i="3"/>
  <c r="S91" i="3" s="1"/>
  <c r="Z90" i="3"/>
  <c r="M90" i="3"/>
  <c r="S90" i="3" s="1"/>
  <c r="Z89" i="3"/>
  <c r="M89" i="3"/>
  <c r="S89" i="3" s="1"/>
  <c r="Z88" i="3"/>
  <c r="M88" i="3"/>
  <c r="S88" i="3" s="1"/>
  <c r="Z87" i="3"/>
  <c r="M87" i="3"/>
  <c r="S87" i="3" s="1"/>
  <c r="Z86" i="3"/>
  <c r="S86" i="3"/>
  <c r="Z85" i="3"/>
  <c r="S85" i="3"/>
  <c r="Z84" i="3"/>
  <c r="S84" i="3"/>
  <c r="Z83" i="3"/>
  <c r="S83" i="3"/>
  <c r="Z82" i="3"/>
  <c r="S82" i="3"/>
  <c r="Z81" i="3"/>
  <c r="S81" i="3"/>
  <c r="Z80" i="3"/>
  <c r="S80" i="3"/>
  <c r="Z79" i="3"/>
  <c r="S79" i="3"/>
  <c r="Z78" i="3"/>
  <c r="S78" i="3"/>
  <c r="Z77" i="3"/>
  <c r="M114" i="1"/>
  <c r="S114" i="1" s="1"/>
  <c r="Z114" i="1" s="1"/>
  <c r="M113" i="1"/>
  <c r="S113" i="1" s="1"/>
  <c r="Z113" i="1" s="1"/>
  <c r="M112" i="1"/>
  <c r="S112" i="1" s="1"/>
  <c r="Z112" i="1" s="1"/>
  <c r="M109" i="1"/>
  <c r="S109" i="1" s="1"/>
  <c r="Z109" i="1" s="1"/>
  <c r="Z108" i="1"/>
  <c r="M108" i="1"/>
  <c r="S108" i="1" s="1"/>
  <c r="M107" i="1"/>
  <c r="S107" i="1" s="1"/>
  <c r="Z106" i="1"/>
  <c r="M106" i="1"/>
  <c r="S106" i="1" s="1"/>
  <c r="M105" i="1"/>
  <c r="S105" i="1" s="1"/>
  <c r="Z105" i="1" s="1"/>
  <c r="M103" i="1"/>
  <c r="S103" i="1" s="1"/>
  <c r="Z102" i="1"/>
  <c r="M102" i="1"/>
  <c r="S102" i="1" s="1"/>
  <c r="Z101" i="1"/>
  <c r="M101" i="1"/>
  <c r="S101" i="1" s="1"/>
  <c r="Z100" i="1"/>
  <c r="M100" i="1"/>
  <c r="S100" i="1" s="1"/>
  <c r="Z99" i="1"/>
  <c r="Z98" i="1"/>
  <c r="Z72" i="3"/>
  <c r="M71" i="3"/>
  <c r="S71" i="3" s="1"/>
  <c r="Z70" i="3"/>
  <c r="M70" i="3"/>
  <c r="S70" i="3" s="1"/>
  <c r="Z69" i="3"/>
  <c r="M69" i="3"/>
  <c r="S69" i="3" s="1"/>
  <c r="Z68" i="3"/>
  <c r="S68" i="3"/>
  <c r="Z67" i="3"/>
  <c r="M67" i="3"/>
  <c r="S67" i="3" s="1"/>
  <c r="Z66" i="3"/>
  <c r="M66" i="3"/>
  <c r="S66" i="3" s="1"/>
  <c r="Z65" i="3"/>
  <c r="M65" i="3"/>
  <c r="S65" i="3" s="1"/>
  <c r="Z64" i="3"/>
  <c r="M64" i="3"/>
  <c r="S64" i="3" s="1"/>
  <c r="Z63" i="3"/>
  <c r="M63" i="3"/>
  <c r="S63" i="3" s="1"/>
  <c r="M62" i="3"/>
  <c r="S62" i="3" s="1"/>
  <c r="Z62" i="3" s="1"/>
  <c r="M61" i="3"/>
  <c r="S61" i="3" s="1"/>
  <c r="Z61" i="3" s="1"/>
  <c r="M60" i="3"/>
  <c r="S60" i="3" s="1"/>
  <c r="Z60" i="3" s="1"/>
  <c r="Z59" i="3"/>
  <c r="S59" i="3"/>
  <c r="M59" i="3"/>
  <c r="Z58" i="3"/>
  <c r="S58" i="3"/>
  <c r="M58" i="3"/>
  <c r="Z57" i="3"/>
  <c r="M57" i="3"/>
  <c r="S57" i="3" s="1"/>
  <c r="Z56" i="3"/>
  <c r="S56" i="3"/>
  <c r="M56" i="3"/>
  <c r="Z55" i="3"/>
  <c r="S55" i="3"/>
  <c r="M55" i="3"/>
  <c r="Z54" i="3"/>
  <c r="M54" i="3"/>
  <c r="S54" i="3" s="1"/>
  <c r="Z53" i="3"/>
  <c r="M53" i="3"/>
  <c r="S53" i="3" s="1"/>
  <c r="Z52" i="3"/>
  <c r="M52" i="3"/>
  <c r="S52" i="3" s="1"/>
  <c r="Z51" i="3"/>
  <c r="M51" i="3"/>
  <c r="S51" i="3" s="1"/>
  <c r="Z50" i="3"/>
  <c r="M50" i="3"/>
  <c r="S50" i="3" s="1"/>
  <c r="Z49" i="3"/>
  <c r="M49" i="3"/>
  <c r="S49" i="3" s="1"/>
  <c r="Z48" i="3"/>
  <c r="M48" i="3"/>
  <c r="S48" i="3" s="1"/>
  <c r="Z47" i="3"/>
  <c r="M47" i="3"/>
  <c r="S47" i="3" s="1"/>
  <c r="Z46" i="3"/>
  <c r="M46" i="3"/>
  <c r="S46" i="3" s="1"/>
  <c r="Z45" i="3"/>
  <c r="M45" i="3"/>
  <c r="S45" i="3" s="1"/>
  <c r="Z44" i="3"/>
  <c r="M44" i="3"/>
  <c r="S44" i="3" s="1"/>
  <c r="Z43" i="3"/>
  <c r="M43" i="3"/>
  <c r="S43" i="3" s="1"/>
  <c r="Z42" i="3"/>
  <c r="M42" i="3"/>
  <c r="S42" i="3" s="1"/>
  <c r="Z41" i="3"/>
  <c r="M41" i="3"/>
  <c r="S41" i="3" s="1"/>
  <c r="Z40" i="3"/>
  <c r="M40" i="3"/>
  <c r="S40" i="3" s="1"/>
  <c r="Z39" i="3"/>
  <c r="M39" i="3"/>
  <c r="S39" i="3" s="1"/>
  <c r="Z38" i="3"/>
  <c r="M38" i="3"/>
  <c r="S38" i="3" s="1"/>
  <c r="M37" i="3"/>
  <c r="M36" i="3"/>
  <c r="M35" i="3"/>
  <c r="S35" i="3" s="1"/>
  <c r="Z34" i="3"/>
  <c r="M34" i="3"/>
  <c r="S34" i="3" s="1"/>
  <c r="Z33" i="3"/>
  <c r="M33" i="3"/>
  <c r="S33" i="3" s="1"/>
  <c r="Z32" i="3"/>
  <c r="M32" i="3"/>
  <c r="S32" i="3" s="1"/>
  <c r="Z31" i="3"/>
  <c r="M31" i="3"/>
  <c r="S31" i="3" s="1"/>
  <c r="Z30" i="3"/>
  <c r="M30" i="3"/>
  <c r="S30" i="3" s="1"/>
  <c r="Z29" i="3"/>
  <c r="M29" i="3"/>
  <c r="S29" i="3" s="1"/>
  <c r="Z28" i="3"/>
  <c r="M28" i="3"/>
  <c r="S28" i="3" s="1"/>
  <c r="Z27" i="3"/>
  <c r="M27" i="3"/>
  <c r="S27" i="3" s="1"/>
  <c r="Z26" i="3"/>
  <c r="M26" i="3"/>
  <c r="S26" i="3" s="1"/>
  <c r="M25" i="3"/>
  <c r="S25" i="3" s="1"/>
  <c r="Z25" i="3" s="1"/>
  <c r="Z24" i="3"/>
  <c r="M24" i="3"/>
  <c r="S24" i="3" s="1"/>
  <c r="Z23" i="3"/>
  <c r="M23" i="3"/>
  <c r="S23" i="3" s="1"/>
  <c r="Z22" i="3"/>
  <c r="M22" i="3"/>
  <c r="S22" i="3" s="1"/>
  <c r="Z21" i="3"/>
  <c r="M21" i="3"/>
  <c r="S21" i="3" s="1"/>
  <c r="Z20" i="3"/>
  <c r="M20" i="3"/>
  <c r="S20" i="3" s="1"/>
  <c r="Z19" i="3"/>
  <c r="M19" i="3"/>
  <c r="S19" i="3" s="1"/>
  <c r="Z18" i="3"/>
  <c r="M18" i="3"/>
  <c r="S18" i="3" s="1"/>
  <c r="Z17" i="3"/>
  <c r="M17" i="3"/>
  <c r="S17" i="3" s="1"/>
  <c r="Z16" i="3"/>
  <c r="M16" i="3"/>
  <c r="S16" i="3" s="1"/>
  <c r="Z15" i="3"/>
  <c r="M15" i="3"/>
  <c r="S15" i="3" s="1"/>
  <c r="Z14" i="3"/>
  <c r="M14" i="3"/>
  <c r="S14" i="3" s="1"/>
  <c r="Z13" i="3"/>
  <c r="M13" i="3"/>
  <c r="S13" i="3" s="1"/>
  <c r="Z12" i="3"/>
  <c r="M12" i="3"/>
  <c r="S12" i="3" s="1"/>
  <c r="Z11" i="3"/>
  <c r="M11" i="3"/>
  <c r="S11" i="3" s="1"/>
  <c r="Z10" i="3"/>
  <c r="M10" i="3"/>
  <c r="S10" i="3" s="1"/>
  <c r="Z9" i="3"/>
  <c r="M9" i="3"/>
  <c r="S9" i="3" s="1"/>
  <c r="Z8" i="3"/>
  <c r="S8" i="3"/>
  <c r="M8" i="3"/>
  <c r="Z7" i="3"/>
  <c r="S7" i="3"/>
  <c r="M7" i="3"/>
  <c r="M73" i="3" s="1"/>
  <c r="Z97" i="1"/>
  <c r="Z96" i="1"/>
  <c r="M95" i="1"/>
  <c r="S95" i="1" s="1"/>
  <c r="Z94" i="1"/>
  <c r="M94" i="1"/>
  <c r="S94" i="1" s="1"/>
  <c r="Z93" i="1"/>
  <c r="M93" i="1"/>
  <c r="S93" i="1" s="1"/>
  <c r="Z92" i="1"/>
  <c r="M92" i="1"/>
  <c r="S92" i="1" s="1"/>
  <c r="Z91" i="1"/>
  <c r="M91" i="1"/>
  <c r="S91" i="1" s="1"/>
  <c r="Z90" i="1"/>
  <c r="M90" i="1"/>
  <c r="S90" i="1" s="1"/>
  <c r="Z89" i="1"/>
  <c r="Z88" i="1"/>
  <c r="Z87" i="1"/>
  <c r="M87" i="1"/>
  <c r="S87" i="1" s="1"/>
  <c r="Z86" i="1"/>
  <c r="M86" i="1"/>
  <c r="S86" i="1" s="1"/>
  <c r="Z85" i="1"/>
  <c r="M85" i="1"/>
  <c r="S85" i="1" s="1"/>
  <c r="Z84" i="1"/>
  <c r="M84" i="1"/>
  <c r="S84" i="1" s="1"/>
  <c r="M83" i="1"/>
  <c r="S83" i="1" s="1"/>
  <c r="Z83" i="1" s="1"/>
  <c r="M82" i="1"/>
  <c r="S82" i="1" s="1"/>
  <c r="Z82" i="1" s="1"/>
  <c r="M81" i="1"/>
  <c r="S81" i="1" s="1"/>
  <c r="Z81" i="1" s="1"/>
  <c r="M80" i="1"/>
  <c r="S80" i="1" s="1"/>
  <c r="Z80" i="1" s="1"/>
  <c r="Z78" i="1"/>
  <c r="M78" i="1"/>
  <c r="S78" i="1" s="1"/>
  <c r="M75" i="1"/>
  <c r="S75" i="1" s="1"/>
  <c r="Z75" i="1" s="1"/>
  <c r="M73" i="1"/>
  <c r="S73" i="1" s="1"/>
  <c r="Z72" i="1"/>
  <c r="M72" i="1"/>
  <c r="S72" i="1" s="1"/>
  <c r="Z71" i="1"/>
  <c r="M71" i="1"/>
  <c r="S71" i="1" s="1"/>
  <c r="Z70" i="1"/>
  <c r="M70" i="1"/>
  <c r="S70" i="1" s="1"/>
  <c r="Z69" i="1"/>
  <c r="M69" i="1"/>
  <c r="S69" i="1" s="1"/>
  <c r="Z68" i="1"/>
  <c r="M79" i="1"/>
  <c r="S79" i="1" s="1"/>
  <c r="Z79" i="1" s="1"/>
  <c r="M68" i="1"/>
  <c r="S68" i="1" s="1"/>
  <c r="Z67" i="1"/>
  <c r="M66" i="1"/>
  <c r="S66" i="1" s="1"/>
  <c r="Z65" i="1"/>
  <c r="M65" i="1"/>
  <c r="S65" i="1" s="1"/>
  <c r="Z63" i="1"/>
  <c r="Z64" i="1"/>
  <c r="M64" i="1"/>
  <c r="S64" i="1" s="1"/>
  <c r="Z62" i="1"/>
  <c r="S63" i="1"/>
  <c r="M62" i="1"/>
  <c r="S62" i="1" s="1"/>
  <c r="Z61" i="1"/>
  <c r="M61" i="1"/>
  <c r="S61" i="1" s="1"/>
  <c r="Z60" i="1"/>
  <c r="M60" i="1"/>
  <c r="S60" i="1" s="1"/>
  <c r="Z59" i="1"/>
  <c r="Z58" i="1"/>
  <c r="M59" i="1"/>
  <c r="S59" i="1" s="1"/>
  <c r="M58" i="1"/>
  <c r="S58" i="1" s="1"/>
  <c r="S54" i="1"/>
  <c r="Z52" i="1"/>
  <c r="Z53" i="1"/>
  <c r="Z54" i="1"/>
  <c r="M52" i="1"/>
  <c r="S52" i="1" s="1"/>
  <c r="Z47" i="1"/>
  <c r="M47" i="1"/>
  <c r="S47" i="1" s="1"/>
  <c r="Z46" i="1"/>
  <c r="Z48" i="1"/>
  <c r="Z49" i="1"/>
  <c r="Z50" i="1"/>
  <c r="Z51" i="1"/>
  <c r="M46" i="1"/>
  <c r="S46" i="1" s="1"/>
  <c r="Z45" i="1"/>
  <c r="M45" i="1"/>
  <c r="S45" i="1" s="1"/>
  <c r="Z44" i="1"/>
  <c r="M44" i="1"/>
  <c r="S44" i="1" s="1"/>
  <c r="Z43" i="1"/>
  <c r="Z42" i="1"/>
  <c r="M42" i="1"/>
  <c r="S42" i="1" s="1"/>
  <c r="M43" i="1"/>
  <c r="S43" i="1" s="1"/>
  <c r="Z41" i="1"/>
  <c r="M41" i="1"/>
  <c r="S41" i="1" s="1"/>
  <c r="Z40" i="1"/>
  <c r="M40" i="1"/>
  <c r="S40" i="1" s="1"/>
  <c r="Z39" i="1"/>
  <c r="M39" i="1"/>
  <c r="S39" i="1" s="1"/>
  <c r="Z38" i="1"/>
  <c r="M38" i="1"/>
  <c r="S38" i="1" s="1"/>
  <c r="Z37" i="1"/>
  <c r="M37" i="1"/>
  <c r="S37" i="1" s="1"/>
  <c r="Z36" i="1"/>
  <c r="M36" i="1"/>
  <c r="S36" i="1" s="1"/>
  <c r="Z35" i="1"/>
  <c r="M35" i="1"/>
  <c r="S35" i="1" s="1"/>
  <c r="Z34" i="1"/>
  <c r="M34" i="1"/>
  <c r="S34" i="1" s="1"/>
  <c r="Z33" i="1"/>
  <c r="M33" i="1"/>
  <c r="S33" i="1" s="1"/>
  <c r="M32" i="1"/>
  <c r="M57" i="1"/>
  <c r="S57" i="1" s="1"/>
  <c r="Z57" i="1" s="1"/>
  <c r="M56" i="1"/>
  <c r="S56" i="1" s="1"/>
  <c r="Z56" i="1" s="1"/>
  <c r="M55" i="1"/>
  <c r="S55" i="1" s="1"/>
  <c r="Z55" i="1" s="1"/>
  <c r="M49" i="1"/>
  <c r="S49" i="1" s="1"/>
  <c r="S50" i="1"/>
  <c r="M50" i="1"/>
  <c r="M48" i="1"/>
  <c r="S48" i="1" s="1"/>
  <c r="S51" i="1"/>
  <c r="M51" i="1"/>
  <c r="M30" i="1"/>
  <c r="S30" i="1" s="1"/>
  <c r="Z28" i="1"/>
  <c r="Z29" i="1"/>
  <c r="M29" i="1"/>
  <c r="S29" i="1" s="1"/>
  <c r="M28" i="1"/>
  <c r="S28" i="1" s="1"/>
  <c r="Z27" i="1"/>
  <c r="M27" i="1"/>
  <c r="S27" i="1" s="1"/>
  <c r="M31" i="1"/>
  <c r="Z26" i="1"/>
  <c r="M26" i="1"/>
  <c r="S26" i="1" s="1"/>
  <c r="Z25" i="1"/>
  <c r="M25" i="1"/>
  <c r="S25" i="1" s="1"/>
  <c r="Z24" i="1"/>
  <c r="M24" i="1"/>
  <c r="S24" i="1" s="1"/>
  <c r="Z23" i="1"/>
  <c r="M23" i="1"/>
  <c r="S23" i="1" s="1"/>
  <c r="Z22" i="1"/>
  <c r="M22" i="1"/>
  <c r="S22" i="1" s="1"/>
  <c r="Z14" i="1"/>
  <c r="M14" i="1"/>
  <c r="S14" i="1" s="1"/>
  <c r="Z13" i="1"/>
  <c r="M13" i="1"/>
  <c r="S13" i="1" s="1"/>
  <c r="S53" i="1"/>
  <c r="M54" i="1"/>
  <c r="M53" i="1"/>
  <c r="Z21" i="1"/>
  <c r="M21" i="1"/>
  <c r="S21" i="1" s="1"/>
  <c r="M20" i="1"/>
  <c r="S20" i="1" s="1"/>
  <c r="Z20" i="1" s="1"/>
  <c r="Z19" i="1"/>
  <c r="M19" i="1"/>
  <c r="S19" i="1" s="1"/>
  <c r="Z18" i="1"/>
  <c r="M18" i="1"/>
  <c r="S18" i="1" s="1"/>
  <c r="Z17" i="1"/>
  <c r="M17" i="1"/>
  <c r="S17" i="1" s="1"/>
  <c r="Z16" i="1"/>
  <c r="M16" i="1"/>
  <c r="S16" i="1" s="1"/>
  <c r="Z15" i="1"/>
  <c r="M15" i="1"/>
  <c r="S15" i="1" s="1"/>
  <c r="Z12" i="1"/>
  <c r="M12" i="1"/>
  <c r="S12" i="1" s="1"/>
  <c r="Z11" i="1"/>
  <c r="M11" i="1"/>
  <c r="S11" i="1" s="1"/>
  <c r="Z10" i="1"/>
  <c r="M10" i="1"/>
  <c r="S10" i="1" s="1"/>
  <c r="Z9" i="1"/>
  <c r="M9" i="1"/>
  <c r="S9" i="1" s="1"/>
  <c r="Z8" i="1"/>
  <c r="M8" i="1"/>
  <c r="S8" i="1" s="1"/>
  <c r="Z7" i="1"/>
  <c r="M7" i="1"/>
  <c r="S7" i="1" s="1"/>
  <c r="Z6" i="1"/>
  <c r="M6" i="1"/>
  <c r="S6" i="1" s="1"/>
  <c r="Z5" i="1"/>
  <c r="M5" i="1"/>
  <c r="S5" i="1" s="1"/>
  <c r="Z4" i="1"/>
  <c r="M4" i="1"/>
  <c r="S4" i="1" s="1"/>
  <c r="Z3" i="1"/>
  <c r="S3" i="1"/>
  <c r="M3" i="1"/>
  <c r="S2" i="1"/>
  <c r="Z2" i="1"/>
  <c r="M2" i="1"/>
  <c r="S1147" i="1" l="1"/>
  <c r="S1116" i="1"/>
  <c r="Z1116" i="1" s="1"/>
  <c r="S1008" i="1"/>
  <c r="Z1008" i="1"/>
  <c r="Z903" i="1"/>
  <c r="S903" i="1"/>
  <c r="Z865" i="1"/>
  <c r="S865" i="1"/>
  <c r="S766" i="1"/>
  <c r="Z173" i="8"/>
  <c r="S173" i="8"/>
  <c r="Z174" i="8"/>
  <c r="S174" i="8"/>
  <c r="Z726" i="8"/>
  <c r="S726" i="8"/>
  <c r="S751" i="1"/>
  <c r="Z98" i="7"/>
  <c r="S98" i="7"/>
  <c r="Z99" i="7"/>
  <c r="S99" i="7"/>
  <c r="F407" i="4"/>
  <c r="Z197" i="1"/>
  <c r="S197" i="1"/>
  <c r="Z196" i="1"/>
  <c r="S196" i="1"/>
  <c r="S31" i="1"/>
  <c r="Z31" i="1"/>
  <c r="S32" i="1"/>
  <c r="Z32" i="1"/>
  <c r="Z36" i="3"/>
  <c r="S36" i="3"/>
  <c r="Z37" i="3"/>
  <c r="S3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tc={6777767D-CD0D-4099-8DF8-35035C5D0FA2}</author>
  </authors>
  <commentList>
    <comment ref="B1" authorId="0" shapeId="0" xr:uid="{1A6DDB7F-713D-43C2-A47D-891FE792197E}">
      <text>
        <r>
          <rPr>
            <sz val="11"/>
            <color rgb="FF000000"/>
            <rFont val="Calibri"/>
            <family val="2"/>
          </rPr>
          <t xml:space="preserve">USUARIO:
RENTAS PROPIAS
</t>
        </r>
      </text>
    </comment>
    <comment ref="E1" authorId="0" shapeId="0" xr:uid="{362D80A0-A937-41ED-8E7E-793AF4ECEA9F}">
      <text>
        <r>
          <rPr>
            <sz val="11"/>
            <color rgb="FF000000"/>
            <rFont val="Calibri"/>
            <family val="2"/>
          </rPr>
          <t>USUARIO:
C1 Prestación de Servicios 
C2 Consultoría 
C3 Mantenimiento yo Reparación
C4 Obra Pública
C5 Compra Venta yo Suministro 
C6 Concesión
C7 Comodato 
C8 Arrendamiento 
C9 Seguros 
C10 Otros. Para el caso de los Convenios se pueden clasificar en otros (C10) y en el objeto especificar que es un convenio</t>
        </r>
      </text>
    </comment>
    <comment ref="L1" authorId="0" shapeId="0" xr:uid="{133F18C5-7B59-4AA0-A28B-F8D0F803A8C4}">
      <text>
        <r>
          <rPr>
            <sz val="11"/>
            <color rgb="FF000000"/>
            <rFont val="Calibri"/>
            <family val="2"/>
          </rPr>
          <t xml:space="preserve">USUARIO:
AAAA/MM/DD
</t>
        </r>
      </text>
    </comment>
    <comment ref="N1" authorId="0" shapeId="0" xr:uid="{9626E504-D8C0-4B76-9BE6-D1C4563A6A2A}">
      <text>
        <r>
          <rPr>
            <sz val="11"/>
            <color rgb="FF000000"/>
            <rFont val="Calibri"/>
            <family val="2"/>
          </rPr>
          <t xml:space="preserve">USUARIO:
AAAA/MM/DD
</t>
        </r>
      </text>
    </comment>
    <comment ref="O1" authorId="0" shapeId="0" xr:uid="{7C6E5DC4-324B-4A6D-A21C-5D208A14303A}">
      <text>
        <r>
          <rPr>
            <sz val="11"/>
            <color rgb="FF000000"/>
            <rFont val="Calibri"/>
            <family val="2"/>
          </rPr>
          <t>USUARIO:
F1 Seleccion Abreviada Menor Cuantia 
F2 Seleccion Abreviada Características Técnicas Uniformes Subasta 
F3 Seleccion Abreviada 10 Menor Cuantia 
F4 Contratacion Directa 
F5 Licitación yo Concurso</t>
        </r>
      </text>
    </comment>
    <comment ref="P1" authorId="0" shapeId="0" xr:uid="{08A9FAB9-16A5-4D9D-82D4-13F00FA8F638}">
      <text>
        <r>
          <rPr>
            <sz val="11"/>
            <color rgb="FF000000"/>
            <rFont val="Calibri"/>
            <family val="2"/>
          </rPr>
          <t>USUARIO:
AAAA/MM/DD</t>
        </r>
      </text>
    </comment>
    <comment ref="T1" authorId="0" shapeId="0" xr:uid="{C0EC8C48-4557-4676-BB31-88C16262B05E}">
      <text>
        <r>
          <rPr>
            <sz val="11"/>
            <color rgb="FF000000"/>
            <rFont val="Calibri"/>
            <family val="2"/>
          </rPr>
          <t xml:space="preserve">USUARIO:
AAAA/MM/DD
</t>
        </r>
      </text>
    </comment>
    <comment ref="V1" authorId="0" shapeId="0" xr:uid="{AAD0A2A8-CE27-4B61-AB61-82BC8D08E6F8}">
      <text>
        <r>
          <rPr>
            <sz val="11"/>
            <color rgb="FF000000"/>
            <rFont val="Calibri"/>
            <family val="2"/>
          </rPr>
          <t>USUARIO:
AAAA/MM/DD</t>
        </r>
      </text>
    </comment>
    <comment ref="X1" authorId="1" shapeId="0" xr:uid="{6777767D-CD0D-4099-8DF8-35035C5D0FA2}">
      <text>
        <t xml:space="preserve">[Threaded comment]
Your version of Excel allows you to read this threaded comment; however, any edits to it will get removed if the file is opened in a newer version of Excel. Learn more: https://go.microsoft.com/fwlink/?linkid=870924
Comment:
    USUARIO:
AAAA/MM/DD
Reply:
    2021/03/04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tc={B679AF89-3B3F-4172-A5B5-DD39ED19422E}</author>
  </authors>
  <commentList>
    <comment ref="B1" authorId="0" shapeId="0" xr:uid="{8BD0FB90-A680-47E7-BD40-C2ACE38DA07E}">
      <text>
        <r>
          <rPr>
            <sz val="11"/>
            <color rgb="FF000000"/>
            <rFont val="Calibri"/>
            <family val="2"/>
          </rPr>
          <t xml:space="preserve">USUARIO:
RENTAS PROPIAS
</t>
        </r>
      </text>
    </comment>
    <comment ref="E1" authorId="0" shapeId="0" xr:uid="{42054F9F-577C-4F5C-9B08-859BCA4CDB0A}">
      <text>
        <r>
          <rPr>
            <sz val="11"/>
            <color rgb="FF000000"/>
            <rFont val="Calibri"/>
            <family val="2"/>
          </rPr>
          <t>USUARIO:
C1 Prestación de Servicios 
C2 Consultoría 
C3 Mantenimiento yo Reparación
C4 Obra Pública
C5 Compra Venta yo Suministro 
C6 Concesión
C7 Comodato 
C8 Arrendamiento 
C9 Seguros 
C10 Otros. Para el caso de los Convenios se pueden clasificar en otros (C10) y en el objeto especificar que es un convenio</t>
        </r>
      </text>
    </comment>
    <comment ref="L1" authorId="0" shapeId="0" xr:uid="{7CEE8E32-9B88-44E9-BCE2-4261D89E69CC}">
      <text>
        <r>
          <rPr>
            <sz val="11"/>
            <color rgb="FF000000"/>
            <rFont val="Calibri"/>
            <family val="2"/>
          </rPr>
          <t xml:space="preserve">USUARIO:
AAAA/MM/DD
</t>
        </r>
      </text>
    </comment>
    <comment ref="N1" authorId="0" shapeId="0" xr:uid="{03E551E5-8EEC-412B-9E4C-E252CFB18AAA}">
      <text>
        <r>
          <rPr>
            <sz val="11"/>
            <color rgb="FF000000"/>
            <rFont val="Calibri"/>
            <family val="2"/>
          </rPr>
          <t xml:space="preserve">USUARIO:
AAAA/MM/DD
</t>
        </r>
      </text>
    </comment>
    <comment ref="O1" authorId="0" shapeId="0" xr:uid="{1CEA873F-B290-4A3B-B4A5-EB0E008205AD}">
      <text>
        <r>
          <rPr>
            <sz val="11"/>
            <color rgb="FF000000"/>
            <rFont val="Calibri"/>
            <family val="2"/>
          </rPr>
          <t>USUARIO:
F1 Seleccion Abreviada Menor Cuantia 
F2 Seleccion Abreviada Características Técnicas Uniformes Subasta 
F3 Seleccion Abreviada 10 Menor Cuantia 
F4 Contratacion Directa 
F5 Licitación yo Concurso</t>
        </r>
      </text>
    </comment>
    <comment ref="P1" authorId="0" shapeId="0" xr:uid="{67C74A93-5EBC-4445-BAC3-2D28330E925E}">
      <text>
        <r>
          <rPr>
            <sz val="11"/>
            <color rgb="FF000000"/>
            <rFont val="Calibri"/>
            <family val="2"/>
          </rPr>
          <t>USUARIO:
AAAA/MM/DD</t>
        </r>
      </text>
    </comment>
    <comment ref="T1" authorId="0" shapeId="0" xr:uid="{A89A409A-93D1-4C82-85CC-EDAF5A503FD3}">
      <text>
        <r>
          <rPr>
            <sz val="11"/>
            <color rgb="FF000000"/>
            <rFont val="Calibri"/>
            <family val="2"/>
          </rPr>
          <t xml:space="preserve">USUARIO:
AAAA/MM/DD
</t>
        </r>
      </text>
    </comment>
    <comment ref="V1" authorId="0" shapeId="0" xr:uid="{7C517F86-14F1-4699-BFAC-5135486DF9FB}">
      <text>
        <r>
          <rPr>
            <sz val="11"/>
            <color rgb="FF000000"/>
            <rFont val="Calibri"/>
            <family val="2"/>
          </rPr>
          <t>USUARIO:
AAAA/MM/DD</t>
        </r>
      </text>
    </comment>
    <comment ref="X1" authorId="1" shapeId="0" xr:uid="{B679AF89-3B3F-4172-A5B5-DD39ED19422E}">
      <text>
        <t xml:space="preserve">[Threaded comment]
Your version of Excel allows you to read this threaded comment; however, any edits to it will get removed if the file is opened in a newer version of Excel. Learn more: https://go.microsoft.com/fwlink/?linkid=870924
Comment:
    USUARIO:
AAAA/MM/DD
Reply:
    2021/03/04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tc={6A0B9BAA-58C9-44D9-8F92-C693C317D211}</author>
  </authors>
  <commentList>
    <comment ref="B1" authorId="0" shapeId="0" xr:uid="{CF439298-44F1-436D-B60C-F95A5CFB8D6D}">
      <text>
        <r>
          <rPr>
            <sz val="11"/>
            <color rgb="FF000000"/>
            <rFont val="Calibri"/>
            <family val="2"/>
          </rPr>
          <t xml:space="preserve">USUARIO:
RENTAS PROPIAS
</t>
        </r>
      </text>
    </comment>
    <comment ref="E1" authorId="0" shapeId="0" xr:uid="{1758FD50-E400-47AC-88F4-E45FE9938AC2}">
      <text>
        <r>
          <rPr>
            <sz val="11"/>
            <color rgb="FF000000"/>
            <rFont val="Calibri"/>
            <family val="2"/>
          </rPr>
          <t>USUARIO:
C1 Prestación de Servicios 
C2 Consultoría 
C3 Mantenimiento yo Reparación
C4 Obra Pública
C5 Compra Venta yo Suministro 
C6 Concesión
C7 Comodato 
C8 Arrendamiento 
C9 Seguros 
C10 Otros. Para el caso de los Convenios se pueden clasificar en otros (C10) y en el objeto especificar que es un convenio</t>
        </r>
      </text>
    </comment>
    <comment ref="L1" authorId="0" shapeId="0" xr:uid="{CD425D88-5CEF-41FB-BB4C-2703A8AF6D02}">
      <text>
        <r>
          <rPr>
            <sz val="11"/>
            <color rgb="FF000000"/>
            <rFont val="Calibri"/>
            <family val="2"/>
          </rPr>
          <t xml:space="preserve">USUARIO:
AAAA/MM/DD
</t>
        </r>
      </text>
    </comment>
    <comment ref="N1" authorId="0" shapeId="0" xr:uid="{0F7DA648-B292-45C7-807F-61B2BBD98350}">
      <text>
        <r>
          <rPr>
            <sz val="11"/>
            <color rgb="FF000000"/>
            <rFont val="Calibri"/>
            <family val="2"/>
          </rPr>
          <t xml:space="preserve">USUARIO:
AAAA/MM/DD
</t>
        </r>
      </text>
    </comment>
    <comment ref="O1" authorId="0" shapeId="0" xr:uid="{32CB7C72-4132-4FE3-9511-26CC8C2518FC}">
      <text>
        <r>
          <rPr>
            <sz val="11"/>
            <color rgb="FF000000"/>
            <rFont val="Calibri"/>
            <family val="2"/>
          </rPr>
          <t>USUARIO:
F1 Seleccion Abreviada Menor Cuantia 
F2 Seleccion Abreviada Características Técnicas Uniformes Subasta 
F3 Seleccion Abreviada 10 Menor Cuantia 
F4 Contratacion Directa 
F5 Licitación yo Concurso</t>
        </r>
      </text>
    </comment>
    <comment ref="P1" authorId="0" shapeId="0" xr:uid="{AEAED94D-62D0-4FA1-9264-49A41491B90C}">
      <text>
        <r>
          <rPr>
            <sz val="11"/>
            <color rgb="FF000000"/>
            <rFont val="Calibri"/>
            <family val="2"/>
          </rPr>
          <t>USUARIO:
AAAA/MM/DD</t>
        </r>
      </text>
    </comment>
    <comment ref="T1" authorId="0" shapeId="0" xr:uid="{BB5ED60F-CA4B-450B-8A72-F9085628D142}">
      <text>
        <r>
          <rPr>
            <sz val="11"/>
            <color rgb="FF000000"/>
            <rFont val="Calibri"/>
            <family val="2"/>
          </rPr>
          <t xml:space="preserve">USUARIO:
AAAA/MM/DD
</t>
        </r>
      </text>
    </comment>
    <comment ref="V1" authorId="0" shapeId="0" xr:uid="{D03D3E7E-624E-4861-AF30-09CCF5FB1172}">
      <text>
        <r>
          <rPr>
            <sz val="11"/>
            <color rgb="FF000000"/>
            <rFont val="Calibri"/>
            <family val="2"/>
          </rPr>
          <t>USUARIO:
AAAA/MM/DD</t>
        </r>
      </text>
    </comment>
    <comment ref="X1" authorId="1" shapeId="0" xr:uid="{6A0B9BAA-58C9-44D9-8F92-C693C317D211}">
      <text>
        <t xml:space="preserve">[Threaded comment]
Your version of Excel allows you to read this threaded comment; however, any edits to it will get removed if the file is opened in a newer version of Excel. Learn more: https://go.microsoft.com/fwlink/?linkid=870924
Comment:
    USUARIO:
AAAA/MM/DD
Reply:
    2021/03/04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tc={4663CFB5-076A-4FF8-A5AC-F8D9301B2C6F}</author>
  </authors>
  <commentList>
    <comment ref="B6" authorId="0" shapeId="0" xr:uid="{BD4DF292-B8F7-4009-B0D5-625616CA9D4C}">
      <text>
        <r>
          <rPr>
            <sz val="11"/>
            <color rgb="FF000000"/>
            <rFont val="Calibri"/>
            <family val="2"/>
          </rPr>
          <t xml:space="preserve">USUARIO:
RENTAS PROPIAS
</t>
        </r>
      </text>
    </comment>
    <comment ref="E6" authorId="0" shapeId="0" xr:uid="{344428CC-9F96-4F2C-AF88-F68F3A400E8F}">
      <text>
        <r>
          <rPr>
            <sz val="11"/>
            <color rgb="FF000000"/>
            <rFont val="Calibri"/>
            <family val="2"/>
          </rPr>
          <t>USUARIO:
C1 Prestación de Servicios 
C2 Consultoría 
C3 Mantenimiento yo Reparación
C4 Obra Pública
C5 Compra Venta yo Suministro 
C6 Concesión
C7 Comodato 
C8 Arrendamiento 
C9 Seguros 
C10 Otros. Para el caso de los Convenios se pueden clasificar en otros (C10) y en el objeto especificar que es un convenio</t>
        </r>
      </text>
    </comment>
    <comment ref="L6" authorId="0" shapeId="0" xr:uid="{50ADD6F3-BA07-4024-844A-848EF26AAE15}">
      <text>
        <r>
          <rPr>
            <sz val="11"/>
            <color rgb="FF000000"/>
            <rFont val="Calibri"/>
            <family val="2"/>
          </rPr>
          <t xml:space="preserve">USUARIO:
AAAA/MM/DD
</t>
        </r>
      </text>
    </comment>
    <comment ref="N6" authorId="0" shapeId="0" xr:uid="{0CB64763-98A9-4BDB-AB61-6E310B7D255D}">
      <text>
        <r>
          <rPr>
            <sz val="11"/>
            <color rgb="FF000000"/>
            <rFont val="Calibri"/>
            <family val="2"/>
          </rPr>
          <t xml:space="preserve">USUARIO:
AAAA/MM/DD
</t>
        </r>
      </text>
    </comment>
    <comment ref="O6" authorId="0" shapeId="0" xr:uid="{0BB9B1F5-DE8B-4D23-AE02-0AD5A6A22159}">
      <text>
        <r>
          <rPr>
            <sz val="11"/>
            <color rgb="FF000000"/>
            <rFont val="Calibri"/>
            <family val="2"/>
          </rPr>
          <t>USUARIO:
F1 Seleccion Abreviada Menor Cuantia 
F2 Seleccion Abreviada Características Técnicas Uniformes Subasta 
F3 Seleccion Abreviada 10 Menor Cuantia 
F4 Contratacion Directa 
F5 Licitación yo Concurso</t>
        </r>
      </text>
    </comment>
    <comment ref="P6" authorId="0" shapeId="0" xr:uid="{9AAD1A85-1EB6-4EA2-BB08-AD17123804CF}">
      <text>
        <r>
          <rPr>
            <sz val="11"/>
            <color rgb="FF000000"/>
            <rFont val="Calibri"/>
            <family val="2"/>
          </rPr>
          <t>USUARIO:
AAAA/MM/DD</t>
        </r>
      </text>
    </comment>
    <comment ref="T6" authorId="0" shapeId="0" xr:uid="{6951A5A9-137F-432B-B7ED-BE7B11FFACFD}">
      <text>
        <r>
          <rPr>
            <sz val="11"/>
            <color rgb="FF000000"/>
            <rFont val="Calibri"/>
            <family val="2"/>
          </rPr>
          <t xml:space="preserve">USUARIO:
AAAA/MM/DD
</t>
        </r>
      </text>
    </comment>
    <comment ref="V6" authorId="0" shapeId="0" xr:uid="{8067BE4D-3145-4764-938B-75E22C8E584D}">
      <text>
        <r>
          <rPr>
            <sz val="11"/>
            <color rgb="FF000000"/>
            <rFont val="Calibri"/>
            <family val="2"/>
          </rPr>
          <t>USUARIO:
AAAA/MM/DD</t>
        </r>
      </text>
    </comment>
    <comment ref="X6" authorId="1" shapeId="0" xr:uid="{4663CFB5-076A-4FF8-A5AC-F8D9301B2C6F}">
      <text>
        <t xml:space="preserve">[Threaded comment]
Your version of Excel allows you to read this threaded comment; however, any edits to it will get removed if the file is opened in a newer version of Excel. Learn more: https://go.microsoft.com/fwlink/?linkid=870924
Comment:
    USUARIO:
AAAA/MM/DD
Reply:
    2021/03/04
</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C1" authorId="0" shapeId="0" xr:uid="{6EF72C5A-9C6B-4A5A-9F11-72E93C43A616}">
      <text>
        <r>
          <rPr>
            <sz val="11"/>
            <color rgb="FF000000"/>
            <rFont val="Calibri"/>
            <family val="2"/>
          </rPr>
          <t xml:space="preserve">USUARIO:
RENTAS PROPIAS
</t>
        </r>
      </text>
    </comment>
    <comment ref="H1" authorId="0" shapeId="0" xr:uid="{CE360298-2C79-449F-A095-73763E1BBD32}">
      <text>
        <r>
          <rPr>
            <sz val="11"/>
            <color rgb="FF000000"/>
            <rFont val="Calibri"/>
            <family val="2"/>
          </rPr>
          <t>USUARIO:
AAAA/MM/DD</t>
        </r>
      </text>
    </comment>
    <comment ref="C191" authorId="0" shapeId="0" xr:uid="{147489CB-B3B4-4DCD-8C3B-D9C0FFDC22D4}">
      <text>
        <r>
          <rPr>
            <sz val="11"/>
            <color rgb="FF000000"/>
            <rFont val="Calibri"/>
            <family val="2"/>
          </rPr>
          <t xml:space="preserve">USUARIO:
RENTAS PROPIAS
</t>
        </r>
      </text>
    </comment>
    <comment ref="H191" authorId="0" shapeId="0" xr:uid="{459EC0F1-CB04-41FD-82F1-BA6B0FB77DDF}">
      <text>
        <r>
          <rPr>
            <sz val="11"/>
            <color rgb="FF000000"/>
            <rFont val="Calibri"/>
            <family val="2"/>
          </rPr>
          <t>USUARIO:
AAAA/MM/DD</t>
        </r>
      </text>
    </comment>
    <comment ref="C258" authorId="0" shapeId="0" xr:uid="{144D5F41-89C2-4FF4-BEEB-5D2FC828ABD8}">
      <text>
        <r>
          <rPr>
            <sz val="11"/>
            <color rgb="FF000000"/>
            <rFont val="Calibri"/>
            <family val="2"/>
          </rPr>
          <t xml:space="preserve">USUARIO:
RENTAS PROPIAS
</t>
        </r>
      </text>
    </comment>
    <comment ref="H258" authorId="0" shapeId="0" xr:uid="{0C6D5A4F-2A07-4100-BE0D-27329B3C8A36}">
      <text>
        <r>
          <rPr>
            <sz val="11"/>
            <color rgb="FF000000"/>
            <rFont val="Calibri"/>
            <family val="2"/>
          </rPr>
          <t>USUARIO:
AAAA/MM/DD</t>
        </r>
      </text>
    </comment>
    <comment ref="C364" authorId="0" shapeId="0" xr:uid="{5FD3D15F-29F4-4A24-B223-18EB7C9A8439}">
      <text>
        <r>
          <rPr>
            <sz val="11"/>
            <color rgb="FF000000"/>
            <rFont val="Calibri"/>
            <family val="2"/>
          </rPr>
          <t xml:space="preserve">USUARIO:
RENTAS PROPIAS
</t>
        </r>
      </text>
    </comment>
    <comment ref="H364" authorId="0" shapeId="0" xr:uid="{32922EEF-6F91-4BCC-8736-10208D83DAAD}">
      <text>
        <r>
          <rPr>
            <sz val="11"/>
            <color rgb="FF000000"/>
            <rFont val="Calibri"/>
            <family val="2"/>
          </rPr>
          <t>USUARIO:
AAAA/MM/DD</t>
        </r>
      </text>
    </comment>
  </commentList>
</comments>
</file>

<file path=xl/sharedStrings.xml><?xml version="1.0" encoding="utf-8"?>
<sst xmlns="http://schemas.openxmlformats.org/spreadsheetml/2006/main" count="25894" uniqueCount="4418">
  <si>
    <t>(C) Fuente De Recurso</t>
  </si>
  <si>
    <t>SUPERVISOR</t>
  </si>
  <si>
    <t>C Objeto</t>
  </si>
  <si>
    <t>(C) Clase</t>
  </si>
  <si>
    <t>(D) Valor Del Contrato</t>
  </si>
  <si>
    <t>(C) Nombre Del Contratista</t>
  </si>
  <si>
    <t>(C) Nit O Cédula Del Contratista</t>
  </si>
  <si>
    <t>EXPEDICIÓN</t>
  </si>
  <si>
    <t>DIGITO DE VERIFICACION</t>
  </si>
  <si>
    <t>(N) No Disponibilidad Presupuestal</t>
  </si>
  <si>
    <t>(F) Fecha Disponibilidad</t>
  </si>
  <si>
    <t>(D) Valor Disponibilidad</t>
  </si>
  <si>
    <t>(F) Fecha Firma</t>
  </si>
  <si>
    <t>(C) Forma De Contratación</t>
  </si>
  <si>
    <t>(F) Fecha Registro Presupuestal</t>
  </si>
  <si>
    <t>(N) No De Registro Presupuestal</t>
  </si>
  <si>
    <t>(C) Rubro Registro Presupuestal</t>
  </si>
  <si>
    <t>(D) Valor Registro Presupuestal</t>
  </si>
  <si>
    <t>FECHA DE APROBACION POLIZA</t>
  </si>
  <si>
    <t>NUMERO POLIZA</t>
  </si>
  <si>
    <t>(F) Fecha Iniciación</t>
  </si>
  <si>
    <t>(C) Plazo Contrato</t>
  </si>
  <si>
    <t>(F) Fecha Adición</t>
  </si>
  <si>
    <t>(C) Plazo Adición</t>
  </si>
  <si>
    <t>(D) Valor MES Y/O PROMEDIO</t>
  </si>
  <si>
    <t>(D) Valor Adición</t>
  </si>
  <si>
    <t>Link Secop II</t>
  </si>
  <si>
    <t>No.DECRMENTO</t>
  </si>
  <si>
    <t>VALOR DECREMENTO</t>
  </si>
  <si>
    <t>FECHA DECREMENTO</t>
  </si>
  <si>
    <t>DIRECCION</t>
  </si>
  <si>
    <t>TELEFONO</t>
  </si>
  <si>
    <t>EMAIL</t>
  </si>
  <si>
    <t>FECHA NACIMIENTO</t>
  </si>
  <si>
    <t>EDAD</t>
  </si>
  <si>
    <t>NIVEL EDUCATIVO</t>
  </si>
  <si>
    <t>AREA LABORAL</t>
  </si>
  <si>
    <t>PROPIO</t>
  </si>
  <si>
    <t>OLGA L. OSORIO</t>
  </si>
  <si>
    <t>CONTRATAR LOS SERVICIOS DE UN PROFESIONAL UNIVERSITARIO CON EXPERIENCIA EN EL USO, MANEJO Y ADMINISTRACIÓN DE LA PLATAFORMA COLOMBIA COMPRA EFICIENTE SECOP II PARA REALIZAR ACOMPAÑAMIENTO Y AUDITORIAS EN LOS PROCESOS A EJECUTAR EN LA ETAPA  PRECONTRACTUAL, CONTRACTUAL Y POSCONTRACTUAL   DE LA UNIDAD DE SALUD DE IBAGUE USI - E.S.E.</t>
  </si>
  <si>
    <t>C1</t>
  </si>
  <si>
    <t xml:space="preserve">CHRISTIAN FERNANDO SAENZ DIAZ </t>
  </si>
  <si>
    <t>IBAGUE</t>
  </si>
  <si>
    <t>F1</t>
  </si>
  <si>
    <t>L-100039869</t>
  </si>
  <si>
    <t>CONDOMINIO FONTANA CAMPESTRE BLOQUE A APTO.1509 DE IBAGUE</t>
  </si>
  <si>
    <t>cfsd1022@gmail.com</t>
  </si>
  <si>
    <t>MAITE 24</t>
  </si>
  <si>
    <t>LUIS F BOCANEGRA</t>
  </si>
  <si>
    <t>CONTRATAR LA PRESTACIÓN DE SERVICIOS DE MEDICO GENERAL PARA EL FORTALECIMIENTO DE LA RUTA DE SALUD MENTAL EN CADA UNA DE LAS UNIDADES INTERMEDIAS, TANTO EN LOS SERVICIOS DE URGENCIAS,   OBSERVACIÓN Y HOSPITALIZACIÓN EN SALUD MENTAL DE LA  UNIDAD DE SALUD DE IBAGUE USI-ESE.</t>
  </si>
  <si>
    <t>VALENTINA MEDINA VEGA</t>
  </si>
  <si>
    <t>BOGOTA</t>
  </si>
  <si>
    <t>25-44-101197153 RC 25-40-101052793</t>
  </si>
  <si>
    <t>CIUDADELA COMFENALCO CASA 1 MANZANA 28 , 1 ETAPA</t>
  </si>
  <si>
    <t>valentinamedinavega@gmail.com</t>
  </si>
  <si>
    <t>CONTRATAR LA PRESTACIÓN DEL SERVICIO PROFESIONALES DE UN MEDICO ESPECIALIZADO EN GINECOLOGIA Y OBSTETRICIA PARA EL SERVICIO DE SALA DE PARTOS Y GINECOLOGIA UNIDAD DE SALUD DE IBAGUÉ EMPRESA SOCIAL DEL ESTADO.</t>
  </si>
  <si>
    <t>JOSE DAVID OÑATE MENDOZA</t>
  </si>
  <si>
    <t>SAN JUAN CESAR</t>
  </si>
  <si>
    <t>100039825 RC L-100009791</t>
  </si>
  <si>
    <t>CALLE 67 No.7-21</t>
  </si>
  <si>
    <t>drjoseonate@hitmail.com</t>
  </si>
  <si>
    <t>CONTRATAR LA PRESTACIÓN DE SERVICIOS DE UN PROFESIONAL EN TRABAJO SOCIAL PARA EL FORTALECIMIENTO DE LA RUTA DE SALUD MENTAL EN CADA UNA   DE LAS UNIDADES INTERMEDIAS  TANTO ENLOS SERVICIOS DE URGENCIAS, OBSERVACIÓN Y HOSPITALIZACIÓN EN SALUD MENTAL DE LA UNIDAD DE SALUD DE IBAGUE U.S.I. -E.S.E.</t>
  </si>
  <si>
    <t>LUISA FERNANDA LIBERATO RENDON</t>
  </si>
  <si>
    <t>LIBANO</t>
  </si>
  <si>
    <t>25-44-101197165 RC 25-40-101052803</t>
  </si>
  <si>
    <t>CALLE 3 No.10-15 B/BELEN</t>
  </si>
  <si>
    <t>liferli.293@hotmail.com</t>
  </si>
  <si>
    <t>CONTRATAR LA PRESTACION DE SERVICIOS PROFESIONALES DE UN MEDICO ESPECIALIZADO EN GINECOLOGIA Y OBSTETRICIA PARA EL SERVICIO DE SALA DE PARTOS Y GINECOLOGIA – UNIDAD DE SALUD DE IBAGUE U.S.I. E.S.E.</t>
  </si>
  <si>
    <t>SARA MELISA SANCHEZ CUBILLOS</t>
  </si>
  <si>
    <t>MANIZALES</t>
  </si>
  <si>
    <t>100039831 RC100009799</t>
  </si>
  <si>
    <t>CARRER 11 nO.115-40 Torre B Apto 302</t>
  </si>
  <si>
    <t>sara.sanchezcubillos@hotmail.com</t>
  </si>
  <si>
    <t>SANDRA URUEÑA</t>
  </si>
  <si>
    <t>CONTRATAR LA PRESTACIÓN DE SERVICIOS DE UN PROFESIONAL EN BACTERIOLOGÍA PARA ANÁLISIS Y REPORTE DE LABORATORIO CLÍNICO PARA LA PRESTACIÓN DE UN SERVICIO INTEGRAL Y DE CALIDAD QUE APOYEN EL DIAGNOSTICO, PRONOSTICO, PREVENCIÓN Y TRATAMIENTO DE LA ENFERMEDAD, AJUSTADOS A LA LEGISLACIÓN Y NORMAS TÉCNICAS VIGENTES EN LA UNIDAD DE SALUD DE IBAGUE U.S.I. - E.S.E.</t>
  </si>
  <si>
    <t>GUSTAVO ANDRES PARADA SAYAGO</t>
  </si>
  <si>
    <t>PAMPLONA</t>
  </si>
  <si>
    <t>480-47-994000054149 RC 480-74-994000009301</t>
  </si>
  <si>
    <t xml:space="preserve">CARRERA 27 SUR No.21-70 </t>
  </si>
  <si>
    <t>andresparadasayogo99@gmail.com</t>
  </si>
  <si>
    <t>c1</t>
  </si>
  <si>
    <t>ANGELICA MARIA MORENO OSPINA</t>
  </si>
  <si>
    <t>480-47-994000054148 RC 480-74-994000009300</t>
  </si>
  <si>
    <t>CALLE 32 No.5-84 b san simon</t>
  </si>
  <si>
    <t>angelicamo@hotmail.com</t>
  </si>
  <si>
    <t>CONTRATAR LA PRESTACIÓN DE SERVICIOS DE MEDICO GENERAL PARA EL FORTALECIMIENTO DE LA RUTA DE SALUD MENTAL EN CADA UNA DE LAS UNIDADES INTERMEDIAS, COMO TAMBIEN EN URGENCIAS, HOSPITALIZACIÓN Y SALA DE PARTOS DE LA UNIDAD DE SALUD DE IBAGUE U.S.I. E.S.E.</t>
  </si>
  <si>
    <t>NICOLAS ROMARIO DIAZ SIERRA</t>
  </si>
  <si>
    <t>25-44-101197167 RC 25-40-101052804</t>
  </si>
  <si>
    <t>Manzana C Casa 15 Barrio Popular</t>
  </si>
  <si>
    <t>nirodisi@gmail.com</t>
  </si>
  <si>
    <t xml:space="preserve">CONTRATAR LA PRESTACIÓN DE SERVICIOS DE UN PROFESIONAL EN PSICOLOGIA  EN EL AREA RURAL, COMO APOYO AL DESARROLLO INTEGRAL DE LAS RUTAS DE ATENCIÓN EN SALUD EN CADA UNO DE LOS CENTROS Y PUESTOS DE SALUD EN EL AREA RURAL Y URBANA, SEGÚN LA NORMATIVIDAD VIGENTE Y LA POLITICA MUNICIPAL ESTABLECIDA EN EL MODELO DE ATENCIÓN DE LA UNIDAD DE SALUD DE IBAGUE U.S.I. -E.S.E. </t>
  </si>
  <si>
    <t>MARIA ALEJANDRA MOSCOSO RINCON</t>
  </si>
  <si>
    <t>25-44-101197168 RC 25-40-101052805</t>
  </si>
  <si>
    <t>CARRERA 4 B BIS No.29-75 B/HIPODROMO</t>
  </si>
  <si>
    <t>malejar750@gmail.com</t>
  </si>
  <si>
    <t>CONTRATAR LA PRESTACIÓN DE SERVICIOS DE UN PROFESIONAL EN PSICOLOGIA PARA EL FORTALECIMIENTO DE LA RUTA DE SALUD MENTAL EN URGENCIAS, OBSERVACION,  HOSPITALIZACIÓN,  SALA DE PARTOS Y UNIDAD DE SALUD MENTAL EN CADA UNA DE LAS UNIDADES INTERMEDIAS DE LA UNIDAD DE SALUD DE IBAGUE ESI -ESE</t>
  </si>
  <si>
    <t>ERIKA MARCELA CONSTAIN VALENCIA</t>
  </si>
  <si>
    <t>25-44-101197159 RC 25-40-101052798</t>
  </si>
  <si>
    <t>CALLE 79No.17C 39 PALMAS DEL VERGEL VCASA 50</t>
  </si>
  <si>
    <t>emcvq234@gamial.com</t>
  </si>
  <si>
    <t>JUAN C ZAMBRANO</t>
  </si>
  <si>
    <t>CONTRATAR LA PRESTACION DE SERVICIOS PROFESIONALES DE UN MEDICO ESPECIALIZADO EN PSIQUIATRIA PARA LOS SERVICIOS DE URGENCIAS Y HOSPITALIZACIÓN EN SALUD MENTAL - UNIDAD DE SALUD DE IBAGUÉ USI ESE COMO APOYO A LAS RUTAS DE ATENCIÓN EN SALUD.</t>
  </si>
  <si>
    <t>CATHERINE MENESES MAYOR</t>
  </si>
  <si>
    <t>100039849 RC 100009807</t>
  </si>
  <si>
    <t>AVENIDA 12 No.66-49 Conjunto Cerrado Yurupari</t>
  </si>
  <si>
    <t>menesaspsiquiatra@gmail.com</t>
  </si>
  <si>
    <t>CONTRATAR LA PRESTACION DE SERVICIOS DE UN PROFESIONAL MEDICO ESPECIALIZADO EN PEDIATRIA PARA LOS SERVICIOS DE URGENCIAS, HOSPITALIZACIÓN Y RUTA MENTAL PERINATAL - UNIDAD DE SALUD DE IBAGUÉ USI ESE COMO APOYO A LAS RUTAS DE ATENCIÓN EN SALUD.</t>
  </si>
  <si>
    <t>CLAUDIA ALEXANDRA GIRALDO HERNANDEZ</t>
  </si>
  <si>
    <t>VENADILLO</t>
  </si>
  <si>
    <t>f1</t>
  </si>
  <si>
    <t>100039866 rc 100009817</t>
  </si>
  <si>
    <t>CALLE 67 No.7-21 torre 2 apto. 1205</t>
  </si>
  <si>
    <t>clodette777@gmail.com</t>
  </si>
  <si>
    <t>CONTRATAR A MONTO AGOTABLE EL SUMINISTRO DE MEDICAMENTOS DE MANEJO AMBULATORIO EN GENERAL, ASI COMO LOS MEDICAMENTOS REQUERIDOS PARA LAS ACTIVIDADES DE PROMOCION Y MANTENIMIENTO DE LA SALUD DE ACUERDO CON LOS CONTRATOS DE PRESTACION DE SERVICIOS DE SALUD VIGENTES SUSCRITOS ENTRE LA UNIDAD DE SALUD DE IBAGUE E.S.E Y LOS ASEGURAODRES DE LOS MEDICAMENTOS CONTENIDOS EN LA RESOLUCION 2366 DE 2023</t>
  </si>
  <si>
    <t>DISMED PHARMA S.A.S.</t>
  </si>
  <si>
    <t>IBAGUE TOLIMA</t>
  </si>
  <si>
    <t>100039868 RC 100009815</t>
  </si>
  <si>
    <t>PARQUE LOGISTICONACIONAL DEL TOLIMA  BA-19</t>
  </si>
  <si>
    <t xml:space="preserve">WWW.DISMEDPHARMA.COM.CO,. </t>
  </si>
  <si>
    <t>CONTRATAR LOS SERVICIOS DE RADIOLOGÍA DE BAJO GRADO DE COMPLEJIDAD EN SALUD, COMO APOYO A LA ATENCIÓN MEDICA DE LA POBLACIÓN AFILIADA A LAS E.P.S.-S., QUE SUSCRIBAN CONTRATOS CON LA UNIDAD DE SALUD DE IBAGUÉ E.S.E. Y USUARIOS QUE REQUIERAN LA ATENCIÓN EN EL SERVICIO DE URGENCIAS, AQUELLOS INCLUIDOS EN CONTRATOS INTERADMINISTRATIVOS CON LA SECRETARÍA DE SALUD MUNICIPAL Y DEMÁS SUSCRITOS, EN DONDE LA UNIDAD DE SALUD DE IBAGUE REQUIERA EL FUNCIONAMIENTO DEL SERVICIO.</t>
  </si>
  <si>
    <t>SAN PABLO ANGEL S.A.S.</t>
  </si>
  <si>
    <t>21-44-101460805</t>
  </si>
  <si>
    <t>CALLE 18 No.11-33 fusagasuga</t>
  </si>
  <si>
    <t>sanpabloangel1@gmail.com</t>
  </si>
  <si>
    <t>SAUL BETANCOURTH</t>
  </si>
  <si>
    <t>CONTRATAR UN TECNOLOGO PARA EL APOYO A LA GESTION PARA REALIZAR EL MANTENIMIENTO PREVENTIVO Y CORRECTIVO DEL SOFTWARE Y HARDWARE DE TODOS LOS EQUIPOS DE COMPUTO Y ACCESORIOS Y/O LOS DEMÁS EQUIPOS DE COMPUTO ASIGNADOS POR EL SUPERVISOR DE LA UNIDAD DE SALUD DE IBAGUÉ E.S.E.</t>
  </si>
  <si>
    <t>JHOJAAN ANDRES MICAHAN SÁNCHEZ</t>
  </si>
  <si>
    <t>CARRERA 9 SUR No.23B-52 B/KENNEDY</t>
  </si>
  <si>
    <t>andres.micahan01@gmail.com</t>
  </si>
  <si>
    <t>JAIR  JIMENEZ</t>
  </si>
  <si>
    <t>CONTRATAR LA PRESTACIÓN DE SERVICIOS PROFESIONALES DE UN ABOGADO ESPECIALIZADO  O CON EXPERIENCIA PARA APOYAR LOS PROCESOS JURIDICOS, DE CARTERA, CONCILIACIONES EXTRAJUDICIALES Y CONTRATACION ENTRE OTROS A LA GERENCIA Y DEMAS DEPENDENCIAS DE LA UNIDAD DE SALUD DE IBAGUE USI-E.S.E.</t>
  </si>
  <si>
    <t>ANGIE JULIETT ROJAS MILLAN</t>
  </si>
  <si>
    <t>360-47-994000037359</t>
  </si>
  <si>
    <t>CALLE 69 No.6 A-80 SUR TORREON DE VARSOVIA</t>
  </si>
  <si>
    <t>angiejuliett@gmail.com</t>
  </si>
  <si>
    <t>CONTRATAR LOS SERVICIOS DE MONITOREO Y SOPORTE ENLA NUBE POR UNA EMPRESA ESPECIALIZADA EN TELECOMUNICACIONES CON EL FIN DE BRINDAR APOYO A LA GESTION PARA EL SOPORTE TECNICO DE LA INFRAESTRUCTURA DE CONECTIVIDAD DE LA RED DE DATOS DE LA UNIDAD DE SALUD  DE IBAGUE USI-ESE</t>
  </si>
  <si>
    <t>SANTICS TECNOLOGIAS DE LA INFORMACIÓN Y DE LAS COMUNICACIONES S.A.S.</t>
  </si>
  <si>
    <t>SOACHA</t>
  </si>
  <si>
    <t xml:space="preserve">Calle 10 No. 3-76 oficina 707 del centro de la ciudad de ibague </t>
  </si>
  <si>
    <t xml:space="preserve">santics.tecnologias@gmail.com. </t>
  </si>
  <si>
    <t>ADAN RUIZ</t>
  </si>
  <si>
    <t>PRESTAR LOS SERVICIOS DE VIGILANCIA POR MEDIO DE SISTEMA INALÁMBRICO DE LAS UNIDADES INTERMEDIAS, CENTROS DE SALUD Y VIGILANCIA HUMANA EN LAS UNIDADES INTERMEDIAS: JORDAN VIII ETAPA, UNIDAD DEL SUR, UNIDAD HOSPITAL SAN FRANCISCO, UNIDAD DEL SALADO Y UNIDAD PICALEÑA, ADSCRITOS A LA UNIDAD DE SALUD DE IBAGUÉ U.S.I.-E.S.E.</t>
  </si>
  <si>
    <t>SEGURIDAD TREBOL LTDA.</t>
  </si>
  <si>
    <t>21-44-101460801 RC 21-40-101246792</t>
  </si>
  <si>
    <t>Cra.7 No.21-85 B/El Carmen</t>
  </si>
  <si>
    <t>contacto@seguridadtrebol.com</t>
  </si>
  <si>
    <t>JAIME ARIAS</t>
  </si>
  <si>
    <t>PRESTACION DE SERVICIO INTEGRAL DE ASEO, DESINFECCIÓN Y SERVICIOS GENERALES, PARA ASISTIR A TODAS LAS AREAS DE LAS DIFERENTES SEDES, ADSCRITAS A LA UNIDAD DE SALUD DE IBAGUE ESE.</t>
  </si>
  <si>
    <t>SERVICIOS EMPRESARIALES SYK S.A.S. “ASEO TOTAL 5</t>
  </si>
  <si>
    <t>33-46-101061226</t>
  </si>
  <si>
    <t>CARRERA 7 No.27 A01 Barrio EL cARMEN</t>
  </si>
  <si>
    <t>serviciosempresarialessyk@gmail.com</t>
  </si>
  <si>
    <r>
      <t>CONTRATAR EL TRANSPORTE Y TRASLADO DE LOS ALIMENTOS Y DIETAS DEBIDAMENTE EMPACADOS, EMBALADOS Y ROTULADOS DESDE LA UNIDAD INTERMEDIA HOSPITAL SAN FRANCISCO A LA UNIDAD INTERMEDIA SUR, DE LUNES A DOMINGO.  DESAYUNO, ALMUERZO Y COMIDA EN APOYO AL SERVICIO DE NUTRICION EN LA UNIDAD DE SALUD DE IBAGUÉ E.S.</t>
    </r>
    <r>
      <rPr>
        <sz val="9"/>
        <color rgb="FFFF0000"/>
        <rFont val="Calibri"/>
        <family val="2"/>
        <scheme val="minor"/>
      </rPr>
      <t>E.</t>
    </r>
  </si>
  <si>
    <t>RICARDO PRADO RUGELES</t>
  </si>
  <si>
    <t>25-44-101197157</t>
  </si>
  <si>
    <t>MZA. B CASA 14 TULIO VARON</t>
  </si>
  <si>
    <t>RICHARPRADO482@GMAIL.COM</t>
  </si>
  <si>
    <t>CONTRATAR LA PRESTACIÓN DE SERVICIOS DE UN PROFESIONAL MÉDICO EN EL SERVICIO DE CONSULTA EXTERNA EN LA UNIDAD DE SALUD DE IBAGUÉ U.S.I. E.S.E. COMO APOYO A LAS RUTAS DE ATENCIÓN EN SALUD.</t>
  </si>
  <si>
    <t>ELNORILSKE MORALES OCHIOA</t>
  </si>
  <si>
    <t>100039870  RC 100009818</t>
  </si>
  <si>
    <t>MANZANA 7 CASA 7 ARBOLEDA PICALEÑA</t>
  </si>
  <si>
    <t>norilabril@gmail.com</t>
  </si>
  <si>
    <t>LUIS H GARCIA</t>
  </si>
  <si>
    <t>CONTRATAR LA PRESTACIÓN DE SERVICIOS DE UN PROFESIONAL  EN SALUD CON ESPECIALIZACIÓN EN GERENCIA DE SERVICIOS  DE SALUD PARA APOYO A LA OFICINA DE PLANEACIÓN  DE LA UNIDAD DE SALUD DE IBAGUE E.S.E.</t>
  </si>
  <si>
    <t>PAOLA ANDREA BARRAGAN LOAIZA</t>
  </si>
  <si>
    <t>LERIDA</t>
  </si>
  <si>
    <t>25-44-101197215</t>
  </si>
  <si>
    <t>Manzana H casa 2 Barrio Psarrales</t>
  </si>
  <si>
    <t>Pbarragan.unidos@gamail.com</t>
  </si>
  <si>
    <t>JORGE CABRERA</t>
  </si>
  <si>
    <t>CONTRATAR LA PRESTACIÓN DE SERVICIO DE APOYO EN LA GESTION DE TRAMITES Y PROCESOS ADMINISTRATIVOS PARA EL CUMPLIMIENTO DE LAS RUTAS DE ATENCIÓN INTEGRAL EN SALUD EN LA UNIDAD DE SALUD DE IBAGUE U.S.I. - E.S.E.</t>
  </si>
  <si>
    <t>LAURA VALENTINA BUITRAGO GONZALEZ</t>
  </si>
  <si>
    <t>CALLE 37 No.5-42 LC 9-10 B/MAGISTERIO</t>
  </si>
  <si>
    <t>LAURABUITRAGO560@GMAIL.COM</t>
  </si>
  <si>
    <t>HUMBERTO CUEVAS HERRERA</t>
  </si>
  <si>
    <t>100039958 RC 100009869</t>
  </si>
  <si>
    <t>CRA.20 No.120-17portal del campestre</t>
  </si>
  <si>
    <t>relaxhumber@yahoo.com</t>
  </si>
  <si>
    <t>NESTOR APARICIO</t>
  </si>
  <si>
    <t>CONTRATAR LA PRESTACIÓN DEL SERVICIO DE APOYO A LA GESTION CON CONOCIMIENTO EN HERRAMIENTAS OFIMATICAS PARA REALIZAR ACTIVIDADES DE CONTAC CENTER Y GESTIÓN DEL RIESGO CON LOS USUARIOS DE LA UNIDAD DE SALUD DE IBAGUE U.S.I. -E.S.E.</t>
  </si>
  <si>
    <t>MARGARITA CAROLINA PARRA SUAREZ</t>
  </si>
  <si>
    <t>F4</t>
  </si>
  <si>
    <t>CALLE 31 No.4-BIS 05 B/ LA FRANCIA</t>
  </si>
  <si>
    <t>PARRAMARGARITACAROLINA@GMAIL.COM</t>
  </si>
  <si>
    <t>MICHEL VALENTINA TORRES TAFUR</t>
  </si>
  <si>
    <t>MANZANA C CASA 20 ALBANIA II</t>
  </si>
  <si>
    <t>valentinatafur678@gmail.com</t>
  </si>
  <si>
    <t>LINDA MARCELA BOADA HORTA</t>
  </si>
  <si>
    <t>CRA.6 SUR 70-70 B/VARSOVIA</t>
  </si>
  <si>
    <t>marcela_horta1214@hotmail.com</t>
  </si>
  <si>
    <t>LUIS H. GARCIA</t>
  </si>
  <si>
    <t>LAURA DANIELA BARRAGAN LOAIZA</t>
  </si>
  <si>
    <t>25-44-101197217</t>
  </si>
  <si>
    <t>MANZANA H CASA Z PARRALES</t>
  </si>
  <si>
    <t>ldbarragan.07@gmail.com</t>
  </si>
  <si>
    <t>JUAN C. ZAMBRANO</t>
  </si>
  <si>
    <t>CONTRATAR LA PRESTACIÓN DE SERVICIOS DE UN PROFESIONAL EN SALUD ESPECIALIZADO EN AUDITORIA, PARA REALIZAR ACTIVIDADES DE APOYO AL PROCESO DE FACTURACION, GLOSAS Y CONTRATACION DE LOS SERVICIOS DE SALUD, AJUSTE Y ACOMPAÑAMIENTO AL PROCESO DE CONTRATACION CON ASEGURADORES, EAPB, ENTES MUNICIPALES Y DEPARTAMENTALES Y PROCESO DE ATENCIÓN EN SALUD</t>
  </si>
  <si>
    <t>MARIA ELVIRA NIETO SAMPER</t>
  </si>
  <si>
    <t>SANTA MARTA</t>
  </si>
  <si>
    <t>CALLE 93No.7 SUR 90 TORRE 8 APTO 202</t>
  </si>
  <si>
    <t>maelnisa68@hotmail.com</t>
  </si>
  <si>
    <t>CONTRATAR LA PRESTACIÓN DE SERVICIOS DE UN PROFESIONAL EN PSICOLOGIA PARA EL FORTALECIMIENTO DE LA RUTA DE SALUD MENTAL EN URGENCIAS, OBSERVACION Y HOSPITALIZACIÓN EN  SALA DE PARTOS Y UNIDAD DE SALUD MENTAL EN CADA UNA DE LAS UNIDADES INTERMEDIAS DE LA UNIDAD DE SALUD DE IBAGUE ESI -ESE</t>
  </si>
  <si>
    <t xml:space="preserve">MARIA CAMILA SANCHEZ GUEVARA </t>
  </si>
  <si>
    <t>100039966 RC</t>
  </si>
  <si>
    <t>CALLE 67 No.8-61 casa 3</t>
  </si>
  <si>
    <t>mariacamilasanchez3007@gmail.com</t>
  </si>
  <si>
    <t>CONTRATAR LA PRESTACIÓN DE SERVICIOS DE UN PROFESIONAL EN PSICOLOGIA PARA EL FORTALECIMIENTO DE LA RUTA DE SALUD MENTAL EN URGENCIAS, HOSPITALIZACIÓN Y SALA DE PARTOS EN CADA UNA  DE LAS UNIDADES INTERMEDIAS EN LA UNIDAD DE SALUD DE IBAGUE ESI -ESE</t>
  </si>
  <si>
    <t>ALLISON LILLEY RONDON HORTA</t>
  </si>
  <si>
    <t>AMBALEMA</t>
  </si>
  <si>
    <t>100039964 RC 100009872</t>
  </si>
  <si>
    <t>CRA.6 No.10 A-05 B/CENTRO</t>
  </si>
  <si>
    <t>allililleyrondon@gmail.com</t>
  </si>
  <si>
    <t>CONTRATAR LA PRESTACIÓN DE SERVICIOS DE UN PROFESIONAL EN MEDICINA GENERAL PARA EL FORTALECIMIENTO DE LA RUTA DE SALUD MENTAL EN CADA UNA DE LAS UNIDADES INTERMEDIAS, COMO TAMBIEN EN  URGENCIAS, HOSPITALIZACIÓN Y SALA DE PARTOS DE LA UNIDAD DE SALUD DE IBAGUE ESI -ESE</t>
  </si>
  <si>
    <t>JUAN JACOBO MARTINEZ COTES</t>
  </si>
  <si>
    <t>VALLEDUPAR</t>
  </si>
  <si>
    <t>100039964 RC  100009872</t>
  </si>
  <si>
    <t>CALLE 97 No.21 sur 65 MONTES GRAN RESERVA T. B APTO 1520</t>
  </si>
  <si>
    <t>jjmartinezcotes@gmail.com</t>
  </si>
  <si>
    <t>CESAR AUGUSTO CABRERA RAMOS</t>
  </si>
  <si>
    <t>BARRANQUILLA</t>
  </si>
  <si>
    <t>25-46-1010 RC 25-54-101002863</t>
  </si>
  <si>
    <t>BLOQUE 1 APTO 310  MULTIFAMILIARES LAS MARGARITAS</t>
  </si>
  <si>
    <t>alcon6725@gmail.com</t>
  </si>
  <si>
    <t>CONTRATAR LA PRESTACION DE SERVICIOS DE UN PROFESIONAL MEDICO ESPECIALIZADO EN PEDIATRIA PARA LOS SERVICIOS DE URGENCIAS, HOSPITALIZACIÓN Y RUTA MATERNO PERNATAL - UNIDAD DE SALUD DE IBAGUÉ USI ESE COMO APOYO A LAS RUTAS DE ATENCIÓN EN SALUD.</t>
  </si>
  <si>
    <t>ADRIANA CRISTINA GARCIA GARAY</t>
  </si>
  <si>
    <t>100039955 RC 100009867</t>
  </si>
  <si>
    <t>EDIFICIO PALMETO INTERIOR 602</t>
  </si>
  <si>
    <t>adrigarcia19@hotmail.com</t>
  </si>
  <si>
    <t>ISABEL CATALINA FERNANDEZ PEDROSA</t>
  </si>
  <si>
    <t>100039950 RC 100009865</t>
  </si>
  <si>
    <t>CALLE 62 No.8-20</t>
  </si>
  <si>
    <t>isabel.fernandez2723@gmail.com</t>
  </si>
  <si>
    <t>CONTRATAR LA PRESTACION DE SERVICIOS DE UN PROFESIONAL MEDICO ESPECIALIZADO EN PSIQUIATRIA PARA EL SERVICIO DE URGENCIAS, HOSPITALIZACIÓN Y CONSULTA EXTERNA  EN SALUD MENTAL - UNIDAD DE SALUD DE IBAGUÉ USI ESE COMO APOYO A LAS RUTAS DE ATENCIÓN EN SALUD.</t>
  </si>
  <si>
    <t>DANIEL EDUARDO PINILLA OSPINA</t>
  </si>
  <si>
    <t>100039947 RC  100009864</t>
  </si>
  <si>
    <t>CRA.58 C No.129-25</t>
  </si>
  <si>
    <t>danielepinillao@gmail.com</t>
  </si>
  <si>
    <r>
      <t>CONTRATAR LA PRESTACION DE SERVICIOS DE UN PROFESIONAL MEDICO ESPECIALIZADO EN PSIQUIATRIA</t>
    </r>
    <r>
      <rPr>
        <sz val="8"/>
        <color theme="1"/>
        <rFont val="Calibri"/>
        <family val="2"/>
        <scheme val="minor"/>
      </rPr>
      <t xml:space="preserve"> PARA LOS SERVICIOS DE URGENCIAS, y HOSPITALIZACIÓN EN SALUD MENTAL - UNIDAD DE SALUD DE IBAGUÉ USI ESE COMO APOYO A LAS RUTAS DE ATENCIÓN EN SALUD.</t>
    </r>
  </si>
  <si>
    <t>CIELO MARIANA CAROLINA PRADILL VELEZ</t>
  </si>
  <si>
    <t>SAN CRISTOBAL VENEZUELA</t>
  </si>
  <si>
    <t>100019952 RC 100000866</t>
  </si>
  <si>
    <t>CRA.6 No.53-29 apto 503</t>
  </si>
  <si>
    <t>cielopra@gmail.com</t>
  </si>
  <si>
    <t>CONTRATAR LA PRESTACIÓN DE SERVICIOS DE UN PROFESIONAL EN NUTRICIÓN EN LA UNIDAD DE SALUD DE IBAGUE USI- E.S.E. COMO APOYO  A  LAS RUTAS DE ATENCIÓN EN SALUD</t>
  </si>
  <si>
    <t>NOHORA ALEXANDRA ZULUAGA GOMEZ</t>
  </si>
  <si>
    <t>FRESNO</t>
  </si>
  <si>
    <t>BOSQUE LARGO TORRE 19 APTO 101</t>
  </si>
  <si>
    <t>nohorazulu@hotmail.com</t>
  </si>
  <si>
    <t>SARY SANTOS</t>
  </si>
  <si>
    <t xml:space="preserve">CONTRATAR LA PRESTACIÓN DE SERVICIO DE UN TECNICO PARA QUE APOYE LA REALIZACIÓN Y ACTUALIZACIÓN DE INVENTARIOS Y DEMAS ACTIVIDADES QUE SE REQUIERAN EN EL AREA DE ALMACEN DE LA UNIDAD DE SALUD DE IBAGUE USI-E.S.E. </t>
  </si>
  <si>
    <t>MILLER ALEXANDER GUTIERREZ MENESAS</t>
  </si>
  <si>
    <t>25-44-101197222</t>
  </si>
  <si>
    <t>CRA.7 B No.7-19</t>
  </si>
  <si>
    <t>magutierrez67@hmail.com</t>
  </si>
  <si>
    <t>CONTRATAR LA PRESTACIÓN DE SERVICIO DE UN TECNICO PARA QUE APOYE LA REALIZACIÓN Y ACTUALIZACIÓN DE INVENTARIOS Y DEMASACTIVIDADES QUE SE REQUIERAN EN EL AREA DE ALMACEN DE LA UNIDAD DE SALUD DE IBAGUE USI-ESE.</t>
  </si>
  <si>
    <t>GUSTAVO ADOLFO DIAZ GUALTERO</t>
  </si>
  <si>
    <t>multifamiliarea el jordan bloque 51 apto 202</t>
  </si>
  <si>
    <t>us-tavo@hotmail.com</t>
  </si>
  <si>
    <t>SARY  SANTOS</t>
  </si>
  <si>
    <t>CONTRATAR EL SUMINISTRO OXÍGENO LÍQUIDO MEDICINAL PARA TANQUE ESTACIONARIO, RECARGA DE CILINDROS DE OXÍGENO MEDICINAL AMBULANCIA, BALAS PARA SOPORTE MANIFOLL OXÍGENO MEDICINAL, AIRE MEDICINAL Y SU CONEXIÓN, PRUEBAS ULTRASONIDO, MANTENIMIENTO ALOS CILINDROS, PRUEBAS HIDROSTÁTICAS A LAS BALAS DE OXÍGENO Y AIRE MEDICINAL, EN LAS UNIDADES INTERMEDIAS ÁREAS ASISTENCIALES DE LA UNIDAD DE SALUD DE IBAGUÉ USI-ESE, EN LA MODALIDAD A MONTO AGOTABLE.</t>
  </si>
  <si>
    <t>OXIGENOS DE COLOMBIA LTDA.</t>
  </si>
  <si>
    <t>BOGOTA D.C.</t>
  </si>
  <si>
    <t>2065974 rc2065975</t>
  </si>
  <si>
    <t>junio 30 2025</t>
  </si>
  <si>
    <t>Avenida carrera 50 No.5C-29 BOGOTÁ D.C.</t>
  </si>
  <si>
    <t>servicioalclientecol@linde.com</t>
  </si>
  <si>
    <t>CONTRATAR LA PRESTACIÓN DE SERVICIOS A UN MEDICO ESPECIALIZADO EN GINECOLOGIA PARA EL SERVICIOS DE COLSULTA EXTERNA DE LA UNIDAD DE SALUD DE IBAGUE USI E.S.E. CON EL FIN DE BRINDAR APOYO A LAS RUTAS DE ATENCIÓN EN SALUD</t>
  </si>
  <si>
    <t xml:space="preserve"> GIN-ECO SAS</t>
  </si>
  <si>
    <t>100040009 RC 100009894</t>
  </si>
  <si>
    <t>CALLE 77 No.20-100 torre 1 apto 1002, TIERRA LINDA DEL VERGEL</t>
  </si>
  <si>
    <t>adriana6565@hotmail.com</t>
  </si>
  <si>
    <t>CONTRATAR LA PRESTACION DE SERVICIOS DE UN PROFESIONAL MEDICO ESPECIALIZADO EN PEDIATRIA EN EL SERVICIO DE CONSULTA EXTERNA - UNIDAD DE SALUD DE IBAGUÉ USI ESE COMO APOYO A LAS RUTAS DE ATENCIÓN EN SALUD.</t>
  </si>
  <si>
    <t>JOSE ADOLFO ALVAREZ</t>
  </si>
  <si>
    <t>BUGA VALLE</t>
  </si>
  <si>
    <t>100040002 RC 100009889</t>
  </si>
  <si>
    <t>CRA. 12 No.69-158</t>
  </si>
  <si>
    <t>aalvaresmd@hotmail.com</t>
  </si>
  <si>
    <t>CONTRATAR LA PRESTACIÓN DEL SERVICIO DE UN PROFESIONAL MEDICO ESPECIALIZADO EN MEDICINA FAMILIAR EN EL SERVICIO DE CONSULTA EXTERNA UNIDAD DE SALUD DE IBAGUÉ EMPRESA SOCIAL DEL ESTADO.</t>
  </si>
  <si>
    <t>YONNY ROLANDO HERNANDEZ MENDEZ</t>
  </si>
  <si>
    <t>HONDA</t>
  </si>
  <si>
    <t>100040005 RC 100009892</t>
  </si>
  <si>
    <t>CRA. 2 No.75B-31</t>
  </si>
  <si>
    <t>yonny1170@hotmail.com</t>
  </si>
  <si>
    <t>DORA  CARDOZO</t>
  </si>
  <si>
    <t>CONTRATAR LA PRESTACIÓN DE SERVICIOS DE UN AUXILIAR DE ENFERMERÍA COMO APOYO A LA EJECUCIÓN DE LAS RUTAS  DE ATENCIÓN EN SALUD Y DEMÁS DEPENDENCIAS DE LA UNIDAD DE LA UNIDAD DE SALUD DE IBAGUÉ USI-E.S.E.</t>
  </si>
  <si>
    <t>YINETH ALEXANDRA CARRETERO SALCEDO</t>
  </si>
  <si>
    <t>25-44-101197383</t>
  </si>
  <si>
    <t>MANZANA 40 CASA 13 CIUDADELA SIMON BOLIVAR</t>
  </si>
  <si>
    <t>ALE900626@GMAIL.COM</t>
  </si>
  <si>
    <t>EDGAR MAURICIO GONZALEZ</t>
  </si>
  <si>
    <t>VILLAHERMOSA</t>
  </si>
  <si>
    <t>mza 45 casa 2 b/jardin santander</t>
  </si>
  <si>
    <t>goedma@hotmail.com</t>
  </si>
  <si>
    <t>DORA CARDOZO</t>
  </si>
  <si>
    <t xml:space="preserve">CONTRATAR LA PRESTACIÓN DE SERVICIOS DE UN AUXILIAR DE ENFERMERIA, COMO APOYO A LA EJECUCIÓN DE LAS RUTAS  DE ATENCIÓN EN SALUD Y DEMAS DEPENDENCIAS DE LA UNIDAD DE SALUD DE IBAGUE U.S.I. -E.S.E. </t>
  </si>
  <si>
    <t>KELLY LORENA CARDONA ORTIZ</t>
  </si>
  <si>
    <t>I-100040238</t>
  </si>
  <si>
    <t>MZ 47 CASA 10 B/TOPACIO</t>
  </si>
  <si>
    <t>lorecardonao@gmail.com</t>
  </si>
  <si>
    <t>MARIA CAMILA NIÑO VILLARRAGA</t>
  </si>
  <si>
    <t>I-100040243</t>
  </si>
  <si>
    <t>MANZANA 4CASA 8 3 ETAPA</t>
  </si>
  <si>
    <t>mariaca199945@gamail.com</t>
  </si>
  <si>
    <t>NINI YOJANA VARON GUTIERREZ</t>
  </si>
  <si>
    <t>I-100040244</t>
  </si>
  <si>
    <t>CALLE 129 No.9-63 villa marin salado</t>
  </si>
  <si>
    <t>yojanavarong@hotmail.com</t>
  </si>
  <si>
    <t>LUISA FERNANDA AYALA CORTES</t>
  </si>
  <si>
    <t>I-100040262</t>
  </si>
  <si>
    <t>CALLE 65  No.22-125 b/Ambala</t>
  </si>
  <si>
    <t>alejacortez2081@hotmail.com</t>
  </si>
  <si>
    <t>GUILLERMO VARGAS</t>
  </si>
  <si>
    <t>CONTRATAR LA PRESTACIÓN DE SERVICIOS DE UN ESPECIALISTA EN EPIDEMIOLOGIA PARA DESARROLLAR LAS ACTIVIDADES DE APOYO EPIDEMIOLOGO, SISTEMA DE VIGILANCIA EN SALUD PUBLICA Y ACTIVIDADES DEL SISTEMA OBLIGATORIO DE GARANTIA DE LA CALIDAD EN LA UNIDAD DE SALUD DE IBAGUE E.S.E.</t>
  </si>
  <si>
    <t>SERGIO ENRIQUE GASCON GIRALDO</t>
  </si>
  <si>
    <t>MAICAO</t>
  </si>
  <si>
    <t>/ HIPODROMO KENNEDY</t>
  </si>
  <si>
    <t>sergioegascon@hotmail.com</t>
  </si>
  <si>
    <t>CONTRATAR LOS SERVICIOS DE UN PROFESIONAL EN ENFERMERIA ESPECIALIZADO PARA EL PROGRAMA DE SEGURIDAD DEL PACIENTE Y LIDERAZGO EN PROA ENLA UNIDAD DE SALUD DE IBAGUE USI E.S.E.</t>
  </si>
  <si>
    <t>SOFIA LAURA VICTORIA MOYA RAMIREZ</t>
  </si>
  <si>
    <t>CALLE 32 No.6-35 B/ SAN SIMON</t>
  </si>
  <si>
    <t>sofilaura000@hotmail.com</t>
  </si>
  <si>
    <t>CONTRATAR LA PRESTACIÓN DEL SERVICIO DE MEDICINA ESPECIALIZADA  PARA EL SERVICIO DE ECOGRAFIAS  EN EL SERVICIO DE CONSULTA EXTERNA UNIDAD DE SALUD DE IBAGUÉ EMPRESA SOCIAL DEL ESTADO.</t>
  </si>
  <si>
    <t>MARIO FERNANDO PADILLA RODRIGUEZ</t>
  </si>
  <si>
    <t>100040248 RC 100009964</t>
  </si>
  <si>
    <t>CALLE 79 No.17-39</t>
  </si>
  <si>
    <t>mafepadilla@hotmail.com</t>
  </si>
  <si>
    <t>CONTRATAR LA PRESTACIÓN DE SERVICIOS DE UN PROFESIONAL UNIVERSITARIO CON EXPERIENCIA EN CALIDAD PARA EJECUTAR LOS PROCESOS DE HABILITACIÓN, EJECUCIÓN Y PLANEACIÓN DEL PROGRAMA DE AUDITORIAS PARA EL MEJORAMIENTO DE LA ATENCIÓN EN SALUD, ENTRE OTROS A LA GERENCIA Y DEMÁS DEPENDENCIAS DE LA UNIDAD DE SALUD DE IBAGUÉ USI-E.S.E.</t>
  </si>
  <si>
    <t>INGRID CONSUELO PUCHANA SOSA</t>
  </si>
  <si>
    <t>CALLE 86 No.2-100 Conjunto Aguas Verdes torre 2 apto 1002</t>
  </si>
  <si>
    <t>ingrid_puchana@hotmail.com</t>
  </si>
  <si>
    <t>JAIR JIMENEZ</t>
  </si>
  <si>
    <t>CONTRATAR LA PRESTACIÓN DE SERVICIOS PROFESIONAL DE UNA PERSONA JURÍDICA ESPECIALIZADA PARA APOYAR LOS PROCESOS DE CONTRATACIÓN A LA GERENCIA Y DEMÁS DEPENDENCIAS DE LA UNIDAD DE SALUD DE IBAGUÉ USI-E.S.E</t>
  </si>
  <si>
    <t>SONIA CAMILA GOMEZ MOSQUERA</t>
  </si>
  <si>
    <t>25-44-101197731</t>
  </si>
  <si>
    <t>Manzana D CASA 8 PISO 2 aRKAMONICA</t>
  </si>
  <si>
    <t>scamilagm1998@outlook.com</t>
  </si>
  <si>
    <t>YESENIA CHAVEZ</t>
  </si>
  <si>
    <t>CONTRATAR LA PRESTACIÓN DE SERVICIOS DE UN TECNICO, PARA EL APOYO EN EL DESARROLLO DE ACTIVIDADES ADMINISTRATIVAS DE GLOSAS, LO REFERENTE EN LA OFICINA DE AUDITORIA DE CUENTAS MEDICAS</t>
  </si>
  <si>
    <t>MARIA FERNANDA SANCHEZ BARBOSA</t>
  </si>
  <si>
    <t>CALLE 94 no.1-43</t>
  </si>
  <si>
    <t>mafesaba07032003@gmail.com</t>
  </si>
  <si>
    <t>CONTRATAR LA PRESTACION DE LOS SERVICIOS PROFESIONALES DE REVISORIA FISCAL PARA LA UNIDAD DE SALUD DE IBAGUE USI ESE VIGENCIA 2025</t>
  </si>
  <si>
    <t>JORGE ALBERTO VAQUIRO CAPERA</t>
  </si>
  <si>
    <t>ORTEGA</t>
  </si>
  <si>
    <t>480-47-994000054416</t>
  </si>
  <si>
    <t>CRA. 7 No.14-15 eDIFICIO miRAMONTI tORRE 1 aPARTAMENTO 403</t>
  </si>
  <si>
    <t>JORGE VAQUIRO29@YAHOO.COM</t>
  </si>
  <si>
    <t>ADAN RUIZ ALVIS</t>
  </si>
  <si>
    <t>CONTRATAR PRESTACIÓN DE SERVICIOS DE UN INGENIERO CIVIL PARA BRINDAR APOYO EN LA FORMULACIÓN, PRESENTACIÓN Y SEGUIMIENTO DE LOS PROYECTOS DE INFRAESTRUCTURA  DE LA UNIDAD DE SALUD DE IBAGUE</t>
  </si>
  <si>
    <t>CAROLINA ANDREA ROMERO POLANCO</t>
  </si>
  <si>
    <t>25-44-101197831</t>
  </si>
  <si>
    <t>CARRERA 7 No.6-100 casa Belen</t>
  </si>
  <si>
    <t>polancokarito178@gmail.com</t>
  </si>
  <si>
    <t>JAIME PALMA</t>
  </si>
  <si>
    <t>CONTRATAR LA PRESTACIÓN DEL SERVICIO DE UN TECNICO DE APOYO DE FACTURACIÓN A LA EJECUCIÓN DE LAS RUTAS DE ATENCIÓN EN SALUD EN LA UNIDAD DE SALUD DE IBAGUE U.S.I. - E.S.E.</t>
  </si>
  <si>
    <t>AARON GILBERTO VALENCIA PORTILLA</t>
  </si>
  <si>
    <t>MANZANA J CASA 9 PEDREGAL</t>
  </si>
  <si>
    <t>aaron_valencia@hotmail.com</t>
  </si>
  <si>
    <t>LEYDY LORENA ANGARITA LUGO</t>
  </si>
  <si>
    <t>CALLE 23 No.3-90</t>
  </si>
  <si>
    <t>lorenaangarita1980@gmail.com</t>
  </si>
  <si>
    <t>CONTRATAR EL SUMINISTRO DE PRODUCTOS ALIMENTICIOS, NECESARIOS EN LA ELAORACIÓN DE LAS DIETAS REQUERIDAS, MENAJE Y EQUIPOS PARA COCINA CON DESTINO PARA LOS USUARIOS HOSPITALIZADOS EN LA UNIDAD INTERMEDIA SAN FRANCISCO Y SUR, DE LA UNIDAD DE SALUD DE IBAGUE E.S.E., EN LA MODALIDAD DE MONTO AGOTABLE.</t>
  </si>
  <si>
    <t>SUPERMERCADOS MERCACENTRO</t>
  </si>
  <si>
    <t>CRA.16 SUR No.96-48 B/EL POBLADO</t>
  </si>
  <si>
    <t>JURIDICA@MERCACENTRO.COM.CO</t>
  </si>
  <si>
    <t>CONTRATAR EL SUMINISTRO DE COMBUSTIBLE TIPO GASOLINA, ACPM Y LUBRICANTES PARA LOS VEHICULOS Y PLANTAS ELECTRICAS DE PROPIEDAD DE LA UNIDAD DE SALUD DE IBAGUE E.S.E. Y VEHICULO EN COMODATO, Y DOS (2) UNIDADES MOVILES MEDICOS ODONTOLOGICOS A MONTO AGOTABLE.</t>
  </si>
  <si>
    <t>K-SAVAL ENERGY S.A.S. BIC</t>
  </si>
  <si>
    <t>VILLAVICENCIO</t>
  </si>
  <si>
    <t>37-44-101044056 RC 37-40-101028335</t>
  </si>
  <si>
    <t>CALLE 60 -00 ESQUINA BARRIO AMBALA</t>
  </si>
  <si>
    <t>directorcontable@ksaval.com</t>
  </si>
  <si>
    <t>CONTRATAR LOS SERVICIOS PROFESIONALES EN LECTURAS  DE MUESTRAS DE CITOLOGIA CERVFICO-VAGINAL Y ADN VPH EN LA UNIDAD DE SALUD DE IBAGUE E.S.E.</t>
  </si>
  <si>
    <t>LIGA CONTRA EL CANCER</t>
  </si>
  <si>
    <t>BOGOTÁ</t>
  </si>
  <si>
    <t>CALLE 13 nO.4-37</t>
  </si>
  <si>
    <t>licantolima@hotmail.com</t>
  </si>
  <si>
    <t>CONTRATAR EL SUMINISTRO DE PRODUCTOS QUIMICOS, NECESARIOS EN EL PROCESO DE LAVANDERIA, NUTRICIÓN YAREAS ASISTENCIALES REQUERIDAS EN LAS DIFERENTES SEDES, ADSCRITAS A LA UNIDAD DE SALUD DE IBAGUE E.S.E.</t>
  </si>
  <si>
    <t>MARIA ELENA TOVAR NARANJO "ALKYTEC SOLUCIONES QUIMICAS"</t>
  </si>
  <si>
    <t>AV. AMBALA No.39-CBIS 63 BARRIO CORDOBA</t>
  </si>
  <si>
    <t>mareletona@yahoo.es</t>
  </si>
  <si>
    <t>CONTRATAR LA PRESTACIÓN DE SERVICIOS PROFESIONALES DE UN ABOGADO ESPECIALIZADO PARA LA REPRESENTACIÓN JUDICIAL Y APOYO JURICIDO, EN LOS PROCESOS LABORALES, COLECTIVOS, PENSIONALES Y PROCESOS DISCIPLINARIOS Y EN TODOS LOS QUE SE LE OTORGUE PODER ASI COMO RENDIR CONCEPTOS JURIDICOS QUE REQUIERA LA UNIDAD DE SALUD DE IBAGUE USI-ESE</t>
  </si>
  <si>
    <t>CAROLINA DEL PILAR ALBARELLO MARULANDA</t>
  </si>
  <si>
    <t>CALLE 50 No.7B-17 CASA 22 CONJUNTO LA JACARANDA</t>
  </si>
  <si>
    <t>caroalbarello@hotmail.com</t>
  </si>
  <si>
    <t>SANDRA JARAMILLO</t>
  </si>
  <si>
    <t>PRESTACIÓN DE SERVICIOS PROFESIONALES ESPECIALIZADOS PARA ASESORAR Y ACOMPAÑAR EN EL DESARROLLO, MEJORAMIENTO, AJUSTE Y FORTALECIMIENTO DE LOS PROCESOS JURÍDICOS, FINANCIEROS Y TÉCNICO CIENTÍFICOS DE LA UNIDAD DE SALUD DE IBAGUÉ USI-E.S.E.</t>
  </si>
  <si>
    <t>LILIANA PATRICIA VARON RUIZ- GENESIS EMPRESARIAL SAS</t>
  </si>
  <si>
    <t>480-47-99000054521</t>
  </si>
  <si>
    <t>CARRERA 3 No.8-39 OFICINA U4 EDIFICIO ESCORIAL</t>
  </si>
  <si>
    <t>infogenesisempresarial@gmail.con</t>
  </si>
  <si>
    <t>LUISA TRIANA</t>
  </si>
  <si>
    <t>CONTRATAR LA PRESTACIÓN DE SERVICIOS DE UN AUXILIAR DE ENFERMERIA COMO APOYO A LA EJECUCIÓN DE LAS RUTAS  DE ATENCIÓN EN SALUD Y DEMAS DEPENDENCIAS DE LA UNIDAD DE  LA UNIDAD DE SALUD DE IBAGUE USI-E.S.E. ZONA RURAL</t>
  </si>
  <si>
    <t>YAMILE BELTRAN ARANGO</t>
  </si>
  <si>
    <t>SUPIA</t>
  </si>
  <si>
    <t>25-44-101198449</t>
  </si>
  <si>
    <t>VEREDA PEÑARANDA</t>
  </si>
  <si>
    <t>yambear@hotmail.com</t>
  </si>
  <si>
    <t>EIDY LORENA HERRERA REINA</t>
  </si>
  <si>
    <t>25-44-101198433</t>
  </si>
  <si>
    <t>VEREDA EL CEDRAL</t>
  </si>
  <si>
    <t>eidylorenaherrerareina@gmail.com</t>
  </si>
  <si>
    <t>LUCELI LOZANO TORRES</t>
  </si>
  <si>
    <t>VEREDA JUNTAS CASA No.26 CAÑON DEL COMBEIMA</t>
  </si>
  <si>
    <t>lucitorres2904@gmail.com</t>
  </si>
  <si>
    <t>PAOLA ANDREA GOMEZ RICO</t>
  </si>
  <si>
    <t>PEREIRA</t>
  </si>
  <si>
    <t>AVENIDA GUAVINAL No.44-83 B/CALARCA</t>
  </si>
  <si>
    <t>paola2018gomez@gmail.com</t>
  </si>
  <si>
    <t>CONTRATAR LA PRESTACIÓN DE SERVICIOS DE UN AUXILIAR DE ENFERMERIA PARA CARACTERIZAR Y VACUNAR A LA POBLACIÓN EN EL AREA RURAL EN LA UNIDAD DE SALUD DE IBAGUE U.S.I. E.S.E. Y DEMAS DEPENDENCIAS DE LA UNIDAD DE  LA UNIDAD DE SALUD DE IBAGUE USI-E.S.E.</t>
  </si>
  <si>
    <t>CAROL YARITZA PARRA</t>
  </si>
  <si>
    <t>25-44-101198480</t>
  </si>
  <si>
    <t>CRA.1 No.3-66 VEREDA VILLA RESTREPO</t>
  </si>
  <si>
    <t>carolparra2015@gmail.com</t>
  </si>
  <si>
    <t>CONTRATAR LA PRESTACIÓN DE SERVICIOS DE UN AUXILIAR DE ENFERMERIA COMO APOYO A LA EJECUCIÓN DE LAS RUTAS DE ATENCIÓN EN SALUD RURAL Y DEMAS DEPENDENCIAS DE LA UNIDAD DE SALUD DE IBAGUE U.S.I.-E.S.E.-ZONA RURAL</t>
  </si>
  <si>
    <t>JACKELINE CUELLAR CAICEDO</t>
  </si>
  <si>
    <t>RECHAZADO</t>
  </si>
  <si>
    <t>1,5 MESES</t>
  </si>
  <si>
    <t xml:space="preserve">MANZANA 2 CASA  1BARRIO LA CARTAGENA </t>
  </si>
  <si>
    <t>jackecuellar96gmail.com</t>
  </si>
  <si>
    <t>MARIELA BUITRAGO BAQUIRO</t>
  </si>
  <si>
    <t>25-44101198548</t>
  </si>
  <si>
    <t>MANZANA E CASA 1 BARRIO ARKALA</t>
  </si>
  <si>
    <t>buitragomariela@gmail.com</t>
  </si>
  <si>
    <t>CONTRATAR LA PRESTACIÓN DEL SERVICIO COMO PROFESIONAL EN INGENIERIA DE SISTEMAS COMO APOYO A LA EJECUCIÓN DE LAS RUTAS DE ATENCIÓN EN SALUD EN LA UNIDAD DE SALUD DE IBAGUE U.S.I.E.S.E.</t>
  </si>
  <si>
    <t>JOSE RAFUL FRANCO LONDOÑO</t>
  </si>
  <si>
    <t>CALLE 24 No.5-08 APTO 202 BARRIO EL CARMEN</t>
  </si>
  <si>
    <t>rafulfranco@hotmail.com</t>
  </si>
  <si>
    <t>YAMILE SALINAS PARRA</t>
  </si>
  <si>
    <t>ALVARADO</t>
  </si>
  <si>
    <t>25-44-101198576</t>
  </si>
  <si>
    <t>VEREDA SAN JUAN DE LA CHINA</t>
  </si>
  <si>
    <t>yamilesalinas1@outlook.com</t>
  </si>
  <si>
    <t>BEATRIZ ADRIANA ACOSTA POSADA</t>
  </si>
  <si>
    <t>25-44-101198549</t>
  </si>
  <si>
    <t>VEREDA PASTALES CASA 11</t>
  </si>
  <si>
    <t>acostaadriana392@gmail.com</t>
  </si>
  <si>
    <t>CONTRATAR LOS SERVICIOS PARA LOS PROCESOS, SUBPROCESOS Y ACTIVIDADES CONEXAS DE RECOLECCIÓN, TRANSPORTE Y DISPOSICIÓN FINAL DE RESIDUOS PELIGROSOS PARA LA UNIDAD DE SALUD DE IBAGUE E.S.E. EN MODALIDAD DE MONTO AGOTABLE</t>
  </si>
  <si>
    <t>BIOLOGICOS Y CONTAMINADOS S.A.S. E.S.P.</t>
  </si>
  <si>
    <t>bogota d.c.</t>
  </si>
  <si>
    <t>65-46-101053870</t>
  </si>
  <si>
    <t>Diagonal 43 No.28-41, Interior 109 Itagui Amtioquia</t>
  </si>
  <si>
    <t>contabilidad@asei.co</t>
  </si>
  <si>
    <t>CONTRATAR LA PRESTACIÓN DE SERVICIOS DE UN AUXILIAR DE ENFERMERÍA COMO APOYO A LA EJECUCIÓN DE LAS RUTAS DE ATENCION EN SALUD, Y DEMAS DEPENDENCIAS DE LA UNIDAD DE SALUD DE IBAGUÉ USI- E.S.E. – ZONA RURAL.</t>
  </si>
  <si>
    <t>MARILUZ HORTUA RENGIFO</t>
  </si>
  <si>
    <t>25-44-101198618</t>
  </si>
  <si>
    <t>CORREGIMIENTO SAN BERNARDO</t>
  </si>
  <si>
    <t>usi-mias.auxenfermeria9@gmail.com</t>
  </si>
  <si>
    <t>VALENTINA VALENCIA HERNANDEZ</t>
  </si>
  <si>
    <t>25-44-101198604</t>
  </si>
  <si>
    <t>Conjunto cerrado Fuente Real</t>
  </si>
  <si>
    <t>valeyh04@hotmail.com</t>
  </si>
  <si>
    <t>MARIA ELCED SANCHEZ</t>
  </si>
  <si>
    <t>ROVIRA</t>
  </si>
  <si>
    <t>vereda El Tambo</t>
  </si>
  <si>
    <t>mariaesa65@gmail.com</t>
  </si>
  <si>
    <t>SANDRA MILENA CORREA VASQUEZ</t>
  </si>
  <si>
    <t>IBAGHUE</t>
  </si>
  <si>
    <t>25-44-101198817</t>
  </si>
  <si>
    <t>Calle 46 No.6-33</t>
  </si>
  <si>
    <t>merlynavasquez45@gmail.com</t>
  </si>
  <si>
    <t xml:space="preserve"> YURANI AVENDAÑO LEMUS</t>
  </si>
  <si>
    <t>25-44-101198602</t>
  </si>
  <si>
    <t>KM 16 Vía Espinal HaciendaLa Miel</t>
  </si>
  <si>
    <t>mayerliavendañolemus2021@gmail.com</t>
  </si>
  <si>
    <t>CONTRATAR EL SUMINISTO DE INSUMOS DE REDES ELECTRICAS, EQUIPOS INDUSTRIALES, PLANTAS GENERADORAS Y DEMAS, JUNTO CON EL SERVICIO TECNICO DE MANTENIMIENTO PREVENTIVO Y CORRECTIVO DE LOS EQUIPOS INDUSTRIALES, PLANTAS GENERADORAS, REDES ELECTRICAS Y ARREGLOS ELECTRICOS EN GENERAL, REQUERIDAS EN TODAS LAS SEDES ADSCRITAS A LA UNIDAD DE SALUD DE IBAGUE, EN MODALIDAD DE MONTO AGOTABLE.</t>
  </si>
  <si>
    <t>JOSE ALEXANDER  SANCHEZ BOHORQUEZ</t>
  </si>
  <si>
    <t>MANZANA A CASA 11 ALBANIA II</t>
  </si>
  <si>
    <t>joysanchez1011@hotmail.com</t>
  </si>
  <si>
    <t>EDNA CARDENAS</t>
  </si>
  <si>
    <t>CONTRATAR UN ODONTOLOGO ESPECIALISTA EN ENDODONCIA PARA PRESTAR SERVICIOS INTEGRALES EN ENDODONCIA A LA DEMANDA DELOS USUARIOS DEL SERVICIO EN LA USI-ESE</t>
  </si>
  <si>
    <t>GLORIA ALEXANDRA MONTOYA CESPEDES</t>
  </si>
  <si>
    <t>100010196 RC 100041044</t>
  </si>
  <si>
    <t>CARRERA 4D No.38-A-50 Barrio Magisterio</t>
  </si>
  <si>
    <t>gloriaalexandramontoya@gmail.com</t>
  </si>
  <si>
    <t>CONTRATAR LA CERTIFICACION ONAC, EJECUCIÓN Y DESARROLLO BAJO SU PROPIO RIESGO Y RESPONSABILIDAD DE LOS SERVICIOS TECNICOS PARA REALIZAR LOS MANTENIMINETOS PREVENTIVOS, CORRECTIVOS, Y ADQUISICIÓN DE REPUESTOS QUE SE REQUIERAN PARA LAS REPARACIONES DE LOS CINCO (5) ASCENSORES Y UNA (1) MONTACARGA HIDRAULICA UBICADOS EN LA UNIDAD INTERMEDIA DE LOS BARRIOS DEL SUR Y UNIDAD INTERMEDIA SAN FRANCISCO Y UNIDAD INTERMEDIA PICALEÑA ADSCRITAS A LA UIDAD DE SALUD DE IBAGUE USI-ESE</t>
  </si>
  <si>
    <t>ASCENSORES DEL TOLIMA LIMITADA</t>
  </si>
  <si>
    <t>25-44-101199057 rc25-40-101052988</t>
  </si>
  <si>
    <t>CALLE 22 SUR No.13-31 Barrio Ricaurter parte baja</t>
  </si>
  <si>
    <t>info.ascensoresdeltolima@gmail.com</t>
  </si>
  <si>
    <t>CONTRATAR LA PRESTACIÓN DE SERVICIOS DE UN AUXILIAR DE ENFERMERIA COMO APOYO A LA EJECUCIÓN DE LAS RUTAS DE ATENCIÓN EN SALUD Y DEMAS DEPENDENCIAS DE LA UNIDAD DE SALUD DE IBAGUE U.S.I.-E.S.E.-ZONA RURAL</t>
  </si>
  <si>
    <t>YEINY YULIANA MARTINEZ ALAPE</t>
  </si>
  <si>
    <t>CALLE 73M 26 CASA 12 BARRIO LAS DELICIAS</t>
  </si>
  <si>
    <t>alapesofia494@gmail.com</t>
  </si>
  <si>
    <t>CONTRATAR LA PRESTACIÓN DE SERVICIOS DE UN AUXILIAR DE ENFERMERIA PARA VACUNAR A LA POBLACIÓN EN EL AREA RURAL EN LA UNIDAD DE SALUD DE IBAGUE U.S.I. E.S.E. Y DEMAS DEPENDENCIAS DE LA UNIDAD DE  LA UNIDAD DE SALUD DE IBAGUE USI-E.S.E.</t>
  </si>
  <si>
    <t>YENSI JASBLEIDY  GUALY SANTOS</t>
  </si>
  <si>
    <t>100041062 RC1000010198</t>
  </si>
  <si>
    <t>Manzana C CASA 24 LA ORQUIDEA</t>
  </si>
  <si>
    <t>yenjas9@gmail.com</t>
  </si>
  <si>
    <t>CARLOS EDUARDO AMAYA BARBOSA</t>
  </si>
  <si>
    <t>2025/025/06</t>
  </si>
  <si>
    <t>100010201 RC 1000041069</t>
  </si>
  <si>
    <t>MANZANA H CASA 10 HACIENDA LA MIEL</t>
  </si>
  <si>
    <t>caeba06@hotmail.com</t>
  </si>
  <si>
    <t>CONTRATAR LOS SERVICIOS DE UN PROFESIONAL OARA REALIZAR EL SEGUIMINETO Y MANTENIMINETO PREVENTIVO Y CORRECTIVO A TODOS LOS EQUIPOS BIOMEDICOS PROPIEDAD DE LA UNIDAD DE SALUD DE IBAGUE</t>
  </si>
  <si>
    <t>JULIAN DAVID RODRIGUEZ RAMIREZ</t>
  </si>
  <si>
    <t>CALLE 57 No.4-53 Mzna D CASA 10 TORREON DE PIEDRA PINTADA</t>
  </si>
  <si>
    <t>jdrr20@hotmail.com</t>
  </si>
  <si>
    <t>DANIEL JAIR JIMENEZ TOVAR</t>
  </si>
  <si>
    <t>MANZANA N CASA 14 ENTRERIOS</t>
  </si>
  <si>
    <t>danitot275@gmail.com</t>
  </si>
  <si>
    <t>NICOLAS SANCHEZ ARISMEDY</t>
  </si>
  <si>
    <t>CARRERA 61 C No.23B-114 CONJUNTO ALMINAR SAMOA TORRE 5 APARTAMENTO 604</t>
  </si>
  <si>
    <t>sanchezarismendy97@gmail.com</t>
  </si>
  <si>
    <t>JULIAN ALEJANDRO BARRAGAN TRIANA</t>
  </si>
  <si>
    <t>MEDELLIN</t>
  </si>
  <si>
    <t>25-44-101198843</t>
  </si>
  <si>
    <t>CARRERA 6 No.48-14</t>
  </si>
  <si>
    <t>barraganjulian368@gmail.com</t>
  </si>
  <si>
    <t>LINA MARCELA GUTIERREZ VARON</t>
  </si>
  <si>
    <t>25-44-101198864</t>
  </si>
  <si>
    <t>VEREDA AMBALA PARTE ALTA</t>
  </si>
  <si>
    <t>linamgutierrez07@gmail.com</t>
  </si>
  <si>
    <t>CONTRATAR LA PRESTACIÓN DE SERVICIOS DE UN PROFESIONAL EN SALUD ESPECIALIZADO EN AUDITORIA, PARA APOYAR LOS PROCESOS DE FACTURACION, GESTION DE GLOSAS , CONTRATACION DE LOS SERVICIOS DE SALUD, AJUSTE Y ACOMPAÑAMIENTO DE  LA CONTRATACION CON ASEGURADORES, EAPB, ENTES MUNICIPALES Y DEPARTAMENTALES Y DE ATENCIÓN EN SALUD EN LA UNIDAD DE SALUD DE IBAGUE USI-ESE</t>
  </si>
  <si>
    <t>CONTRATAR LA PRESTACIÓN DE SERVICIOS PROFESIONALES PARA APOYAR LA GESTIÓN ADMINISTRATIVA DE LOS PROCESOS DE PLANEACIÓN ESTRATEGICA DE LA UNIDAD DE SALUD DE IBAGUE U.S.I. -E.S.E.</t>
  </si>
  <si>
    <t>MARIELENA TORRES  CABRERA</t>
  </si>
  <si>
    <t>PITALITO</t>
  </si>
  <si>
    <t>25-44-101199375</t>
  </si>
  <si>
    <t>CALLE 73 No.18 A 75</t>
  </si>
  <si>
    <t>marielenatorres@hotmail.com</t>
  </si>
  <si>
    <t>CONTRATAR A MONTO AGOTABLE EL SUMINISTRO DE REACTIVOS PARA LABORATORIO CLINICO Y EQUIPOS EN COMODATO DE QUIMICA SANGUINEA, HEMATOLOGÍA, LECTOR TIRAS AUTOMATIZADOS-UROANALISIS, INMUNOLOGIA, ELECTROLITROS, LECTOR DE PRUEBAS POCT, MICROBIOLOGIA, UBICADOS EN EL LABORATORIO CLINICO DE LA UNIDAD INTERMEDIA SAN FRANCISCO E INSUMOS PARA LA   TOMA DE MUESTRAS DE LAS UNIDADES INTERMEDIAS, LOS CENTROS DE SALUD Y PUESTOS DE SALUD DE LA UNIDAD DE SALUD DE IBAGUE U.S.I.-E.S.E.</t>
  </si>
  <si>
    <t>COODESTOL</t>
  </si>
  <si>
    <t>CALLE 19 No.7-109 B/Interlaken</t>
  </si>
  <si>
    <t>608-2615299</t>
  </si>
  <si>
    <t>gerencia@coodestol.com.co</t>
  </si>
  <si>
    <t>CONTRATAR EL SERVICIO TECNICO DE MANTENIMIENTO PREVENTIVO, CORRECTIVO DE AIRES ACONDICIONADOS, VENTILADORES, EXTRACTORES, NEVERAS, CONGELADORES Y TERMOS; ASÍ COMO SUMINISTRO POR REPOSICION DE AIRES TIPO MINI SPLIT Y REUBICACION DE AIRES ACONDICIONADOS, VENTILADORES, EXTRACTORES Y REPUESTOS QUE SE REQUIERAN PARA EL OPTIMO FUNCIONAMIENTO DE LA CADENA DE FRIO EN TODAS LAS SEDES ADSCRITAS A LA UNIDAD DE SALUD DE IBAGUE E.S.E., EN MODALIDAD DE MONTO AGOTABLE.</t>
  </si>
  <si>
    <t>HILDER MAURICIO CUEVAS MONTAÑO (S.I.E.M.)</t>
  </si>
  <si>
    <t>ATACO</t>
  </si>
  <si>
    <t>TEMPUS 49 APTO 316</t>
  </si>
  <si>
    <t>ibagué@gmail.com</t>
  </si>
  <si>
    <t>CONTRATAR LA PRESTACIÓN DE SERVICIOS PROFESIONALES DE UN ABOGADO ESPECIALIZADO PARA EL APOYO PERMANENTE EN LOS PROCESOS DE LO CONTECIOSO ADMINISTRATIVO, DE  REPARACIÓN DIRECTA Y EN LOS PROCESOS EN QUE SE LE OTORGUE PODER, RENDIR CONCEPTOS JURIDICOS Y REVISAR LOS DIFERENTES PROCESOS DE LA UNIDAD DE SALUD DE IBAGUE E.S.E.</t>
  </si>
  <si>
    <t>RUBEN DARIO GOMEZ GALLO</t>
  </si>
  <si>
    <t>Torre 5 apto.201 reservas del bosque</t>
  </si>
  <si>
    <t>rudagoga@yahoo.com</t>
  </si>
  <si>
    <t>MANUEL ARTURO MORENO PEDRAZA</t>
  </si>
  <si>
    <t>Carrera 38 No.11-45</t>
  </si>
  <si>
    <t>morenomanuel1201289@gmail.com</t>
  </si>
  <si>
    <t>CALLE 93 No.20-40 SUR bLOQUE 01 aPTO.603</t>
  </si>
  <si>
    <t>gus-tavodiaz@hotmail.com</t>
  </si>
  <si>
    <t>MARIA YENY SOLIRIA NAVARRO</t>
  </si>
  <si>
    <t>PRADO TOLIMA</t>
  </si>
  <si>
    <t>25-44-101199487</t>
  </si>
  <si>
    <t>MANZANA 5 CASA 18 JORDAN 9 ETAPA</t>
  </si>
  <si>
    <t>yeny1617@gmail.com</t>
  </si>
  <si>
    <t>EVELIN TATIANA RODRIGUEZ CESPEDES</t>
  </si>
  <si>
    <t>RENUNCIO 2025/10/03</t>
  </si>
  <si>
    <t xml:space="preserve">Edificio Kuarzo Apto 902 </t>
  </si>
  <si>
    <t>etrodriguez@icloud.com</t>
  </si>
  <si>
    <t xml:space="preserve">33-46-101063972 RC 33-54-101002825 </t>
  </si>
  <si>
    <t>100370243 RC100095745</t>
  </si>
  <si>
    <t>CONTRATAR LA PRESTACIÓN DE SERVICIOS DE UN QUIMICO FARMACEUTICO COMO APOYO A LA EJECUCIÓN DE LAS RUTAS DE ATENCIÓN EN SALUD, ENTRE OTROS A LA GERENCIA Y DEMAS DEPENDENCIAS DE LA UNIDAD DE SALUD DE IBAGUE USI -E.S.E.</t>
  </si>
  <si>
    <t>MARTHA LUCIA DELGADO TORRES</t>
  </si>
  <si>
    <t>25-44-101199731</t>
  </si>
  <si>
    <t>Calle 66No.10-45</t>
  </si>
  <si>
    <t>delgamar8@yahoo.com</t>
  </si>
  <si>
    <t>CONTRATAR LA PRESTACIÓN DEL SERVICIO DE APOYO A LA GESTIÓN CON CONOCIMIENTO EN HERRAMIENTAS OFIMÁTICAS PARA REALIZAR ACTIVIDADES DE CONTAC CENTER Y GESTION DEL RIESGO CON LOS USUARIOS DE LA UNIDAD DE SALUD DE IBAGUE U.S.I. – E.S.E.</t>
  </si>
  <si>
    <t>JORGE ELIECER MONTEJO HERNANDEZ</t>
  </si>
  <si>
    <t>Manzana 6 Casa 10 Barrio Vasconia</t>
  </si>
  <si>
    <t>jorgemontejo585@gmail.com</t>
  </si>
  <si>
    <t>100041422  RC 100010273</t>
  </si>
  <si>
    <t>HERLY HURTADO MARTINEZ</t>
  </si>
  <si>
    <t>NEIVA</t>
  </si>
  <si>
    <t>Cra. 14 No.163-81 Barrio El Pais</t>
  </si>
  <si>
    <t>monaguillo2007@gmail.com</t>
  </si>
  <si>
    <t>INGRITH KATHERINE CHACON PALACIO</t>
  </si>
  <si>
    <t>TORRE 9 APTO.1002 YERBABUENA</t>
  </si>
  <si>
    <t>chaconkatherine338@gmail.com</t>
  </si>
  <si>
    <t>JOHAN MAURICIO RUIZ CHAVEZ</t>
  </si>
  <si>
    <t>CALLE 158 A No.13-27 URBANIZACIÓNTIMAKA</t>
  </si>
  <si>
    <t>mauricio.rucha@gmail.com</t>
  </si>
  <si>
    <t>RUBEN DARIO LUGO MUÑOZ</t>
  </si>
  <si>
    <t>CRA. 10No.61-19 Conjunto Tierra Linda Casa 10</t>
  </si>
  <si>
    <t>rudalunu159@hotmail.com</t>
  </si>
  <si>
    <t>CONTRATAR LA PRESTACIÓN DE SERVICIOS DE TERAPIA OCUPACIONAL COMO APOYO PARA EL DESARROLLO DE LAS ACTIVIDADES EN LA UNIDAD DE SALUD MENTAL AL IGUAL PARA LA EJECUCIÓN DEL PROGRAMA PSICOSOCIAL EN LAS UNIDADES INTERMEDIAS, DE LA UNIDAD DE SALUD DE IBAGUÉ USI-ESE. Y APOYO A LAS RUTAS DE ATENCIÓN EN SALUD.</t>
  </si>
  <si>
    <t>CESAR AUGUSTO ARANGO GARCIA</t>
  </si>
  <si>
    <t>25-44-101199776 RC25-40101053055</t>
  </si>
  <si>
    <t>CRA.11 No.83-55 CONJUNTO OCOBOS HACIENDA SANTA INES T 4 APTO.1104</t>
  </si>
  <si>
    <t>augustoarango@hotmail.com</t>
  </si>
  <si>
    <t xml:space="preserve">CONTRATAR LA PRESTACIÓN DEL SERVICIO DE UN PROFESIONAL  INGENIERO AMBIENTAL PARADESARROLLAR Y EJECUTAR EL PLAN DE  GESTION INTEGRAL DE RESIDUOS HOSPITLARIOS, IMPLEMENTAR OBJETIVOS DE HOSPITALES VERDES Y ESTABLECER UN SISTEMA DE GESTIÓN AMBIENTAL EN LAS SEDES  DE LA UNIDAD DE SALUD DE IBAGUE - E.S.E. </t>
  </si>
  <si>
    <t>DIEGO ALEJANDRO URREGO MEDINA</t>
  </si>
  <si>
    <t>25-44-101199786</t>
  </si>
  <si>
    <t>Avenida 15 No.4-26</t>
  </si>
  <si>
    <t>diegoalejandro1330@gmail.com</t>
  </si>
  <si>
    <t>LUISA F TRIANA</t>
  </si>
  <si>
    <t>CONTRATAR LA PRESTACIÓN DE SERVICIOS DE UN AUXILIAR DE ENFERMERIACOMO APOYO A LA EJECUCIÓN DE LAS RUTAS DE ATENCIÓN EN SALUD Y DEMAS DEPENDENCIAS DE  LA UNIDAD DE SALUD DE IBAGUE USI-E.S.E. ZONA URBANA</t>
  </si>
  <si>
    <t>YEIMY ALEXANDRA RICO MIRANDA</t>
  </si>
  <si>
    <t>Cra. 14No.9-35</t>
  </si>
  <si>
    <t>jloalexa16@hotmail.com</t>
  </si>
  <si>
    <t>CONTRATAR LA PRESTACIÓN DE SERVICIOS DE UN AUXILIAR DE ENFERMERIA COMO APOYO A LA EJECUCIÓN DE LAS RUTAS DE ATENCIÓN EN SALUD Y DEMAS DEPENDENCIAS DE  LA UNIDAD DE SALUD DE IBAGUE USI-E.S.E. ZONA URBANA</t>
  </si>
  <si>
    <t>MELLANY DAYAN GUZMAN RUIZ</t>
  </si>
  <si>
    <t>Cta.9 No.17-22 Barrio Pueblo NUevo</t>
  </si>
  <si>
    <t>melany01guzman@gmail.com</t>
  </si>
  <si>
    <t>MARTHA LILIANA ROA ARDILA</t>
  </si>
  <si>
    <t>BUCARAMANGA</t>
  </si>
  <si>
    <t>25-44-101199931</t>
  </si>
  <si>
    <t>MANZANA 15  CASA 9 Barrio Santa Ana</t>
  </si>
  <si>
    <t>marthalilianaroa08@gmail.com</t>
  </si>
  <si>
    <t>EBS</t>
  </si>
  <si>
    <t>CONTRATAR LA PRESTACIÓN DE SERVICIOS DE UN PROFESIONAL ABOGADO PARA APOYAR LOS PROCESOS DE CONTRATACION DE LA GERENCIA Y DEMAS DEPENDENCIAS DE LA UNIDAD DE SALUD DE IBAGUÉ USI-E.S.E. EN EL MARCO DE LA RESOLUCIÓN No.1212 DEL 05 DE JULIO DE 2024, EXPEDIDA POR EL MINISTERIO DE SALUD Y PROTECCIÓN SOCIAL.</t>
  </si>
  <si>
    <t>CLAUDIA PATRICIA OSSA GUTIERREZ</t>
  </si>
  <si>
    <t>25-44-1012000003</t>
  </si>
  <si>
    <t>CRA. 4B No.28-26 Barrio La Francia</t>
  </si>
  <si>
    <t>claudia.ossag@gmail.com</t>
  </si>
  <si>
    <t>CONTRATAR UN PROFESIONAL EN PSICOLOGIA PARA EL APOYO, FORTALECIMIENTO Y EJECUCIÓN DEL PROGRAMA DE HUMANIZACIÓN DE LA USI-ESE, EB CADA UNA DE LAS UNIDADES INTERMEDIAS, PUESTOS, CENTROS DE SALUD Y DEMAS DEPENDNENCIAS DE LA  UNIDAD DE SALUD DE IBAGUE USI-ESE</t>
  </si>
  <si>
    <t>XIMENA DEL PILAR POVEDA ARGUELLO</t>
  </si>
  <si>
    <t>480-74-994000009418</t>
  </si>
  <si>
    <t>STUDIO 69 APTO 519</t>
  </si>
  <si>
    <t>XIME.POVEDA@HOTMAIL.COM</t>
  </si>
  <si>
    <t>14-46101136398</t>
  </si>
  <si>
    <t>CONTRATAR A MONTO AGOTABLE EL SUMINISTRO DE INSUMOS Y MATERIAL PARA EL PROCESAMIENTO DE MUESTRAS DEL LABORATORIO CLINICO, TOMADAS EN LAS UNIDADES INTERMEDIAS, CENTROS DE SALUD Y PUESTOS DE SALUD DE LA UNIDAD DE SALUD DE IBAGUE U.S.I. -E.S.E.</t>
  </si>
  <si>
    <t>JENNY CAROLINA MARTINEZ CORREDOR</t>
  </si>
  <si>
    <t>Manzana 11 Casa 5 No.24-01 B/Carmen</t>
  </si>
  <si>
    <t>jenycarolinamartiez46@gmail.com</t>
  </si>
  <si>
    <t>CONTRATACION DEL SUMINISTRO DE UN AGITADOR DE MAZZINI PARA MUESTRAS BIOLOGICAS, DESTINADO AL AREA DE LABORATORIO CLINICO DE LA UNIDAD INTERMEDIA SAN FRANCISCO UNIDAD DE SALUD DE IBAGUE U.S.I. - E.S.E.</t>
  </si>
  <si>
    <t>CONTRATAR LA ADQUISICIÓN SUCESIVA DE INSUMOS DE ODONTOLOGIA POR PRECIOS UNITARIOS, PARA GARANTIZAR LA PRESTACIÓN CONTINUA Y EFECTIVA DEL SERVICIO DE SALUD EN LA UNIDAD DE SALUD DE IBAGUE U.S.I. - E.S.E.</t>
  </si>
  <si>
    <t>100010362 RC100041748</t>
  </si>
  <si>
    <t>608-2615300</t>
  </si>
  <si>
    <t>CONTRATAR EL SUMINISTRO DE TINTAS , TONER TIPO GENERICO Y/ONUEVO Y RECARGAS PARA  LAS IMPRESORAS LASSER Y DE INYECCIÓN, UBICADAS EN LAS AREAS ASISTENCIALES  Y ADMINISTRATIVAS DE LA UNIDAD DE SALUD DE IBAGUE USI-ESE</t>
  </si>
  <si>
    <t>EDWIN OLINTO JAIMES AREVALO</t>
  </si>
  <si>
    <t>MZ 5 CASA 49 JORDAN 9 ETAPA</t>
  </si>
  <si>
    <t>edwjaimes2011 @hotmail.com</t>
  </si>
  <si>
    <t>UN MES</t>
  </si>
  <si>
    <t>DIEGO SILVA</t>
  </si>
  <si>
    <t>CONTRATAR LA PRESTACION DE SERVICIOS UN(A) PROFESIONAL DE LA SALUD QUE EJERZA COMO COORDINADOR DE ENLACE EBS PARA REALIZAR LA EJECUCIÓN DEL PROGRAMA EN ATENCION PRIMARIA EN SALUD APS – EQUIPOS BÁSICOS DE SALUD (EBS), PARA EL AREA URBANA Y RURAL EN EL MARCO DE LA RESOLUCION No. 1212 DEL 05 DE JULIO DEL 2024 EXPEDIDA POR EL MINISTERIO DE SALUD Y PROTECCION SOCIAL.</t>
  </si>
  <si>
    <t>CONTRATAR LA PRESTACIÓN DE SERVICIOS DE UN PROFESIONAL EN BACTERIOLOGÍA PARA REALIZAR ANÁLISIS Y REPORTE DE LABORATORIO CLÍNICO, CON EL FIN DE BRINDAR UN SERVICIO INTEGRAL Y DE CALIDAD QUE APOYE EL DIAGNOSTICO, PRONOSTICO, PREVENCIÓN Y TRATAMIENTO DE ENFERMEDADES, EN CUMPLIMIENTO CON LA LEGISLACIÓN Y NORMAS TÉCNICAS VIGENTES EN LA UNIDAD DE SALUD DE IBAGUE U.S.I. - E.S.E.</t>
  </si>
  <si>
    <t>480-47-994000054991</t>
  </si>
  <si>
    <t>25-44-101200229 RC25-40-101053117</t>
  </si>
  <si>
    <t xml:space="preserve">CONTRATAR LA PRESTACIÓN DE SERVICIOS DE UN PROFESIONAL EN PSICOLOGIA  PARA EL FORTALECIMIENTO DE LA RUTA DE SALUD MENTAL EN URGENCIAS, OBSERVACIÓN, HOSPITALIZACIÓN, SALA DE PARTOS ,   EN CADA UNA  DE LAS UNIDADES  INTERMEDIAS DE LA UNIDAD DE SALUD DE IBAGUE U.S.I. -E.S.E. </t>
  </si>
  <si>
    <t>25-44-101200231 RC 25-40-101053118</t>
  </si>
  <si>
    <t>100010383 RC100041806</t>
  </si>
  <si>
    <t>CONTRATAR LOS SERVICIOS DE UN PROFESIONAL UNIVERSITARIO CON EXPERIENCIA EN EL USO, MANEJO Y ADMINISTRACIÓN DE LA PLATAFORMA COLOMBIA COMPRA EFICIENTE SECOP II PARA REALIZAR ACOMPAÑAMIENTO, PUBLICACIÓN  Y AUDITORIAS EN LOS PROCESOS A EJECUTAR EN LA ETAPA  PRECONTRACTUAL, CONTRACTUAL Y POSCONTRACTUAL   DE LA UNIDAD DE SALUD DE IBAGUE USI - E.S.E.</t>
  </si>
  <si>
    <t>100041809 RC 1000010384</t>
  </si>
  <si>
    <t>CONTRATAR LA PRESTACIÓN DE SERVICIOS DE UN PROFESIONAL EN PSICOLOGIA PARA EL FORTALECIMIENTO DE LA RUTA DE SALUD MENTAL EN URGENCIAS, OBSERVACION,  HOSPITALIZACIÓN,  SALA DE PARTOS  EN CADA UNA DE LAS UNIDADES INTERMEDIAS DE LA UNIDAD DE SALUD DE IBAGUE ESI -ESE</t>
  </si>
  <si>
    <t>25-44-101200234</t>
  </si>
  <si>
    <t>CONTRATAR LA PRESTACION DE SERVICIOS UN(A) PROFESIONAL DE LA SALUD QUE EJERZA COMO COORDINADOR DE EBS DE LOS TERRITORIOS Y MICROTERRITORIOS ASIGNADOS POR LA UNIDAD DE SALUD DE IBAGUE E.S.E., CON EL OBJETO  DE ORIENTAR, DIRIGIR REALIZAR SEGUIMIENTO EN TERRENO, ASI COMO ORGANIZAR, CONSOLIDAD, ANALIZAR E INTERPRETAR LA INFORMACIÓN OBTENIDA A TRAVES DEL INSTRUMENTO DE IDENTIFICACIÓN DE RIESGO Y CAPACIDAD, EN EL AREA URBANA Y RURAL EN EL MARCO DE LA RESLUCIÓN No.1212 DEL 05 DE JULIO DEL 2024 EXPEIDA POR EL MINISTERIO DE SALUD Y PROTECCIÓN SOCIAL.</t>
  </si>
  <si>
    <t>NINI JOHANA GARZON BRIÑEZ</t>
  </si>
  <si>
    <t>PURIFICACIÓN</t>
  </si>
  <si>
    <t>100041813 rc</t>
  </si>
  <si>
    <t>CALLE 93 No.7 SUR 90 TORRE 8 APTO 202</t>
  </si>
  <si>
    <t>ninigarzon@gmail.com</t>
  </si>
  <si>
    <t>21-44-101464285 RC21-40-101250301</t>
  </si>
  <si>
    <t>CONTRATAR LA PRESTACION DE SERVICIOS DE UN PROFESIONAL MEDICO ESPECIALIZADO EN PSIQUIATRIA PARA EL SERVICIO DE URGENCIAS, HOSPITALIZACIÓN Y CONSULTA EXTERNA  COMO APOYO A LAS RUTAS DE ATENCIÓN EN SALUD MENTAL - UNIDAD DE SALUD DE IBAGUÉ USI ESE.</t>
  </si>
  <si>
    <t>100041820 RC 100010392</t>
  </si>
  <si>
    <t>100041815 RC100010389</t>
  </si>
  <si>
    <t>CONTRATAR EL SUMINISTRO DE ELEMENTOS DE IDENTIFICACIÓN INSTITUCIONAL (GORRAS, CHALECOS Y CINTAS PORTA CARNET), PARA LA EJECUCIÓN DEL PROGRAMA EN ATENCIÓN PRIMARIA EN SALUD APS – EQUIPOS BASICOS DE SALUD (EBS), PARA EL ÁREA URBANA Y RURAL EN EL MARCO DE LA RESOLUCIÓN NO.1212 DEL 05 DE JULIO DE 2024 EXPEDIDA POR EL MINISTERIO DE SALUD Y PROTECCIÓN SOCIAL.</t>
  </si>
  <si>
    <t>ROSA ALICIA UBANO VILLAMARIN "COMERCIALIZADORA DIPORTEX"</t>
  </si>
  <si>
    <t>100041852 RC100010407</t>
  </si>
  <si>
    <t>Manzana 37 casa 14 barrio santa ana</t>
  </si>
  <si>
    <t>floreciya@hotmail.com</t>
  </si>
  <si>
    <t>CONTRATAR LA PRESTACIÓN DE SERVICIOS DE PAOYO A LA GESTION DE UN TECNICO AUXILIAR DE ENFERMERIA PARAEL AREA URBANA QUE APOYE Y EJECUTE LOS SERFICIOS DE LA ATENCIÓN PRIMARIA EN SALUD (APS) DE LOS EQUIPOS BASICOS DE SALUD (EBS), EN EL MARCO DE LA RESOLUCIÓN No.00001212 DEL 5 DE JULIO DE 2024 EXPEDIDA POR EL MINISTERIO DE SALUD Y PROTECCIÓN SOCIAL</t>
  </si>
  <si>
    <t>SHARIT DANIELA SIMANCAS CANO</t>
  </si>
  <si>
    <t>Hacienda La MIel Casa 4</t>
  </si>
  <si>
    <t>charrikdanielasimanca@gmail.com</t>
  </si>
  <si>
    <t>CESAR ALEJANDRO ASCENCIO PINEDA</t>
  </si>
  <si>
    <t>MANZANA 1 CASA 8  BARRIO LA ESMERALDA</t>
  </si>
  <si>
    <t>pinedaalejandro815@gmail.com</t>
  </si>
  <si>
    <t>EDNA SOFIA PARDO FORERO</t>
  </si>
  <si>
    <t>MANZANA C CASA 22 URBANIZACIÓN COLINAS DEL NORTE</t>
  </si>
  <si>
    <t>sofiapardoforero@gmail.com</t>
  </si>
  <si>
    <t>FLOR NELLI BERNAL</t>
  </si>
  <si>
    <t>Carrera 38 sur No.20A - 115</t>
  </si>
  <si>
    <t>nellybernal20@gmail.com</t>
  </si>
  <si>
    <t>SANDRA RAMIREZ</t>
  </si>
  <si>
    <t>CONTRATAR LOS SERVICIOS E UN PROFESIONAL EN COMUNICACIÓN SOCIAL PARA REALIZAR CAMPAÑAS DEPROMOCIÓNINSTITUCIONAL EN LA UNIDAD DE SALUD DE IBAGUE USI-ESE</t>
  </si>
  <si>
    <t>MARIA ALEJANDRA GARZON PUENTES</t>
  </si>
  <si>
    <t>25-44-101200410</t>
  </si>
  <si>
    <t>Carrera 6 A norte 120-43este Santa Ana</t>
  </si>
  <si>
    <t>aljandra06199@hotmail.com</t>
  </si>
  <si>
    <t>OLGA LUCIA RINCON HERRERA</t>
  </si>
  <si>
    <t>3 MESES</t>
  </si>
  <si>
    <t>Carrera 20 No.44-226</t>
  </si>
  <si>
    <t>olga.ela@hotmail.com</t>
  </si>
  <si>
    <t>LAURA DANIELA VANEGAS BARBOSA</t>
  </si>
  <si>
    <t>25-44-101200382</t>
  </si>
  <si>
    <t xml:space="preserve">Calle 143 No.10-21 Sector Darien </t>
  </si>
  <si>
    <t>vanegasdaniela738@gmail.com</t>
  </si>
  <si>
    <t>CONTRATAR EL SUMINISTRO  DE INSUMOS DE LIMPIEZA Y DESINFECCIÓN PARA PROTECCIÓN DE CARGA BACTERIANA LA UNIDAD DE SALUD DE IBAGUE U.S.I. - E.S.E.</t>
  </si>
  <si>
    <t>QUIRUMEDICAS S.A.S.</t>
  </si>
  <si>
    <t>SEVILLA</t>
  </si>
  <si>
    <t>21-44-101464393</t>
  </si>
  <si>
    <t>2025/09/31</t>
  </si>
  <si>
    <t>Cra. 49 A No.128-A32</t>
  </si>
  <si>
    <t>6488888 etx.460-462</t>
  </si>
  <si>
    <t>contabilidad@QUIRURMEDICAS.COM.CO</t>
  </si>
  <si>
    <t>CONTRATAR LA PRESTACIÓN DE LOS SERVICIOS PROFESIONALES Y DE APOYO ALPLAN ANUAL DE MANTENIMIENTO; ENFOCADO A LA PLANEACIÓN, PROYECCIÓN DE OBRAS CIVILES, SEGUIMIENTO ADMINISTRATIVO, FINANCIERO Y REVISIÓN DE LOS  MANTENIMINETOS Y LABORES DE INGENIERIA REALIZADOS A LA INFRAESTRUCTURA HOSPITALARIA DE LA USI-E.S.E.</t>
  </si>
  <si>
    <t>JUAN CARLOS ALFONSO PEREZ</t>
  </si>
  <si>
    <t>25-44-101200399</t>
  </si>
  <si>
    <t>VILLA MARLEN IICARRERA 8 B No.42*59</t>
  </si>
  <si>
    <t>juancarelosalfonso.ing@gmail.com</t>
  </si>
  <si>
    <t>YEIMY YULIETH SALGADO RODRIGUEZ</t>
  </si>
  <si>
    <t>CALLE 41 No.9-07 BARRIO SAN CARLOS</t>
  </si>
  <si>
    <t>julieth.salgador@gmail.com</t>
  </si>
  <si>
    <t>SONIA ROCIO GARCIA MORALES</t>
  </si>
  <si>
    <t>CARRERA 11 No.39-03 BARRIO GAITAN</t>
  </si>
  <si>
    <t>soniamorales1456@gmail.com</t>
  </si>
  <si>
    <t>CONTRATAR LA PRESTACIÓN DE SERVICIOS DE  UN (A) PROFESIONAL DE ENFERMERIA EN LOS TERRITORIOS Y MICROTERRITORIOS ASIGNADOS POR LA UNIDAD  DE SALUD DE IBAGUE E.S.E. CON EL OBJETIVO DE ORIENTAR, DIRIGIR, REALIZAR INTERVENCIONES Y SEGUIMIENTO EN SALUD, ASI COMO RECOPILAR, ORGANIZAR, CONSOLIDAR, ANALIZAR E INTERPRETAR LA INFORMACIÓN OBTENIDADEL EQUIPBASICO DE SALUD QUE INTEGRA A TRAVES DEL INSTRUMENTO DE IDENTIFICACIÓN DE RIESGO Y CAPACIDAD, EN EL AREA URBANA EN EL MARCO  DE LA RESOLUCIÓN No.00001212 DEL 5 DE JULIO DE 2024 EXPEDIDA POR EL MINISTERIO DE SALUD Y PROTECCIÓN SOCIAL</t>
  </si>
  <si>
    <t>JEFFERSON RODRIGO BARRERO TAFUR</t>
  </si>
  <si>
    <t>25-44-101200411 RC25-40-101053144</t>
  </si>
  <si>
    <t>CALLE 37No.4B-67 CASA NACIONALRRERA 11 No.39-03 BARRIO GAITAN</t>
  </si>
  <si>
    <t>jeffersonbarreroyeye@hotmail.com</t>
  </si>
  <si>
    <t>JESSICA LORENA BARRERO OSPINA</t>
  </si>
  <si>
    <t>100042047 RC100010476</t>
  </si>
  <si>
    <t>CALLE 44 No.4-13</t>
  </si>
  <si>
    <t>barretojessica311@gmail.com</t>
  </si>
  <si>
    <t>LUISA FERNANDA BAUTISTA  SUSA</t>
  </si>
  <si>
    <t>100041891 RC100010418</t>
  </si>
  <si>
    <t>Carrera 2 NORTE 2 5 NORTE MANZANA 2 CASA5 BARRIO TOPACIO</t>
  </si>
  <si>
    <t>luisitasusa@hotmail.com</t>
  </si>
  <si>
    <t>FIBIT MARINEETH MENDOZA SANCHEZ</t>
  </si>
  <si>
    <t>Carrera 14 No.158-15</t>
  </si>
  <si>
    <t>fibitmarineethmeodoza@gmail.com</t>
  </si>
  <si>
    <t>SANDRA PAOLA CASTELLANOS SARMIENTO</t>
  </si>
  <si>
    <t>100041985 RC 100010461</t>
  </si>
  <si>
    <t>CALLE 64 No.30-107 BARRIO AMBALA</t>
  </si>
  <si>
    <t>SANDRAKSTELLANOS1985@GMAIL.COM</t>
  </si>
  <si>
    <t>100041900 RC100010424</t>
  </si>
  <si>
    <t>CONTRATAR LA PRESTACIÓN DE SERVICIOS DE  UN (A)  MEDICO (MEDIO tIEMPO) PARA LA EJECUCIÓN DEL PROGRAMA EN ATENCIÓN  PRIMARIA EN SALUD (APS) EN APOYO A LOS EQUIPOS BASICOS DE SALUD (EBS) PARA EL AREA URBANA EN EL MARCO  DE LA RESOLUCIÓN No.00001212 DEL 5 DE JULIO DE 2024 EXPEDIDA POR EL MINISTERIO DE SALUD Y PROTECCIÓN SOCIAL</t>
  </si>
  <si>
    <t>NORMA MARCELA AVILA LOPEZ</t>
  </si>
  <si>
    <t>CARRERA 3 No.48-56 apto.301</t>
  </si>
  <si>
    <t>nmavilal@ut.edu.co</t>
  </si>
  <si>
    <t>100041925 RC100010435</t>
  </si>
  <si>
    <t>100041894 RC 100010419</t>
  </si>
  <si>
    <t>100041898 RC 100010422</t>
  </si>
  <si>
    <t>CONTRATAR LA PRESTACIÓN DE SERVICIOS DE  UN PROFESIONAL PSICOLOGO (A) D EMEDIO TIEMPO PARA REALIZAR LAS ACTIVIDADES DE LA ATENCIÓN PRIMARIA EN SALUD (APS) DE LOS EQUIPOS BASICOS DE SALUD (EBS) EN EL AREA URBANA EN EL MARCO  DE LA RESOLUCIÓN No.00001212 DEL 5 DE JULIO DE 2024 EXPEDIDA POR EL MINISTERIO DE SALUD Y PROTECCIÓN SOCIAL</t>
  </si>
  <si>
    <t>EDWAR MAURICIO PRIETO SANCHEZ</t>
  </si>
  <si>
    <t xml:space="preserve">25-44-101200489 RC </t>
  </si>
  <si>
    <t>CALLE 160 No.21-19 ARBOLEDA CAMPESTRE APTO.502 CONJUNTO GUALANDAY</t>
  </si>
  <si>
    <t>prieto1826@gmail.com</t>
  </si>
  <si>
    <t>100041904RC 100010425</t>
  </si>
  <si>
    <t>GRACIELA GUZMAN</t>
  </si>
  <si>
    <t>CONTRATAR LA PRESTACIÓN DE SERVICIOS DE  PROFESIONALES DE UN (A) FISIOTERAPEUTA DE TIEMPO COMPLETO PARA EL AREA URBANA Y RURAL QUE EJERZA LAS ACTIVIDADES DE LA ATENCIÓN PRIMARIA EN SALUD (APS) DE LOS EQUIPOS BASICOS DE SALUD (EBS) DE CONFORMIDAD CON LOS LINEAMIENTOS EN LA RESOLUCIÓN No.00001212 DEL 5 DE JULIO DE 2024 EXPEDIDA POR EL MINISTERIO DE SALUD Y PROTECCIÓN SOCIAL</t>
  </si>
  <si>
    <t>DIANA LUCIA GUEVARA IBAÑEZ</t>
  </si>
  <si>
    <t>RENUNCIA</t>
  </si>
  <si>
    <t>CALLE 19 No.14-90 Torre 1 Apto 408 foresta</t>
  </si>
  <si>
    <t>dianaguevaraibañez1404@gmail.com</t>
  </si>
  <si>
    <t>HERSSON GILBERT OYOLA SANCHEZ</t>
  </si>
  <si>
    <t>60-46-101004589 RC 60-54-101001210</t>
  </si>
  <si>
    <t>MANZANA E CASA 27 BARRIO GARZON</t>
  </si>
  <si>
    <t>oyolahersson@gmail.com</t>
  </si>
  <si>
    <t>CONTRATAR LOS SERVICIOS PROFESIONALES DE UN ENFERMERO ESPECIALIZADO PARA EL PROGRAMA DE SEGURIDAD AL PACIENTE Y LIDERAZGO EN LA UNIDAD DE SALUD DE IBAGUE USI E.S.E.</t>
  </si>
  <si>
    <t>CONTRATAR LA PRESTACIÓN DE SERVICIOS PROFESIONALES DE UN PROFESIONAL PSICOLOGO(A) DE MEDIO TIEMPO PARA REALIZAR LAS ACTIVIDADES DE LA ATENCIÓN PRIMARIA EN SALUD (APS) DE LOS EQUIPOS BASICOS DE SALUD (EBS) ENEL AREA URBANA EN EL  MARCO DE LA RESOLUCIÓN No.00001212 DEL 5 DE JULIO DE 2024 EXPEDIDA POR EL MINISTERIO DE SALUD Y PROTECCIÓN SOCIAL</t>
  </si>
  <si>
    <t>HEIDY SORETH TELLO VILLANUEVA</t>
  </si>
  <si>
    <t>ESPINAL</t>
  </si>
  <si>
    <t>CARRERA 5 No.3-63 BARRIO LA POLA</t>
  </si>
  <si>
    <t>heisotevi@gmail.com</t>
  </si>
  <si>
    <t>CAROL XIOIMARA DIAZ ALVIS</t>
  </si>
  <si>
    <t>CALLE 41 No.16-04 CONJUNTO CALATAY</t>
  </si>
  <si>
    <t>diaslavis18@gmail.com</t>
  </si>
  <si>
    <t>YOHICI SMITH TAPIRO HERNANDEZ</t>
  </si>
  <si>
    <t>CALLE 20 SUR No.27-18</t>
  </si>
  <si>
    <t>yoisysmith@gmail.com</t>
  </si>
  <si>
    <t>CONTRATAR LA PRESTACIÓN DE SERVICIOS DE APOYO A LA GESTION DE UN TECNICO ADMINISTRATIVO PARA EL AREA URBANA QUE APOYE Y EJECUTE LOS SERVICIOS DE LA ATENCIÓN PRIMARIA EN SALUD (APS) DE LOS EQUIPOS BASICOS DE SALUD (EBS) ENEL AREA URBANA EN EL  MARCO DE LA RESOLUCIÓN No.00001212 DEL 5 DE JULIO DE 2024 EXPEDIDA POR EL MINISTERIO DE SALUD Y PROTECCIÓN SOCIAL</t>
  </si>
  <si>
    <t>SEBASTIAN OÑATE GONZALEZ</t>
  </si>
  <si>
    <t>25-44-101200481</t>
  </si>
  <si>
    <t>CARRERA 7 No.5-30 centro ibague</t>
  </si>
  <si>
    <t>hlgf.unihse701145@gmail.com</t>
  </si>
  <si>
    <t>CLARA INES URUEÑA MONTENEGRO</t>
  </si>
  <si>
    <t>TOCAIMA</t>
  </si>
  <si>
    <t xml:space="preserve">25-44-101200422 3RC- 25-40-101053149 </t>
  </si>
  <si>
    <t>DIAGONAL 9B 10-** BARRIO EL CARMEN</t>
  </si>
  <si>
    <t>claris226@gmail.com</t>
  </si>
  <si>
    <t>CONTRATAR LA PRESTACIÓN DE SERVICIOS PROFESIONALES DE UN TRABAJADOR SOCIAL DE TIEMPO COMPLETO PARA REALIZAR LAS ACTIVIDADES DE LA ATENCIÓN PRIMARIA EN SALUD (APS) DE LOS EQUIPOS BASICOS DE SALUD (EBS) EN EL AREA URBANA EN EL MARCO DE LA RESOLUCIÓN No.00001212 DEL 5 DE JULIO DE 2024 EXPEDIDA POR EL MINISTERIO DE SALUD Y PROTECCIÓN SOCIAL</t>
  </si>
  <si>
    <t>JULITH VALENTINA GARZON CASTRO</t>
  </si>
  <si>
    <t>CARRERA 8 SUR No.48-40</t>
  </si>
  <si>
    <t>valengarzon1017@gmail.com</t>
  </si>
  <si>
    <t>YUDY LISETH MANCHEGO DIAZ</t>
  </si>
  <si>
    <t>SUPERMANZANA 4 MANZANA 10 CASA 5 NUEVA CASTILLA</t>
  </si>
  <si>
    <t>yudymanchego@gmail.com</t>
  </si>
  <si>
    <t>KAREN JULITH AVILA ANDRADE</t>
  </si>
  <si>
    <t>CALLE 34 C No.3-12 PISO 1 NACIONES UNIDs</t>
  </si>
  <si>
    <t>KARENAVILAANDRADE2323@GMAIL.COM</t>
  </si>
  <si>
    <t>JESSICA XIMARA ZARATE MORA</t>
  </si>
  <si>
    <t>CALLE 38 No.7-30 BARRIO CARACOLI</t>
  </si>
  <si>
    <t>jzaratemora96@gmail.com</t>
  </si>
  <si>
    <t>CONTRATAR LA PRESTACIÓN DE SERVICIOS DE  UN (A) PROFESIONAL DE ENFERMERIA EN LOS TERRITORIOS Y MICROTERRITORIOS ASIGNADOS POR LA UNIDAD  DE SALUD DE IBAGUE E.S.E. CON EL OBJETIVO DE ORIENTAR, DIRIGIR, REALIZAR INTERVENCIONES Y SEGUIMIENTO EN SALUD, ASI COMO RECOPILAR, ORGANIZAR, CONSOLIDAR, ANALIZAR E INTERPRETAR LA INFORMACIÓN OBTENIDADEL EQUIPBASICO DE SALUD QUE INTEGRA A TRAVES DEL INSTRUMENTO DE IDENTIFICACIÓN DE RIESGO Y CAPACIDAD, EN EL AREA RURAL EN EL MARCO  DE LA RESOLUCIÓN No.00001212 DEL 5 DE JULIO DE 2024 EXPEDIDA POR EL MINISTERIO DE SALUD Y PROTECCIÓN SOCIAL</t>
  </si>
  <si>
    <t>ALEXANDER BOHORQUEZ</t>
  </si>
  <si>
    <t>IBAGUE2</t>
  </si>
  <si>
    <t>100042015 RC 100010467</t>
  </si>
  <si>
    <t>CALLE  103 VILLA MARTHA MZ B CASA 8</t>
  </si>
  <si>
    <t>abohorquezr@ut.edu.co</t>
  </si>
  <si>
    <t>JOSE DANERYS VARGAS CASTRO</t>
  </si>
  <si>
    <t>GIRARDOT</t>
  </si>
  <si>
    <t>100041981 RC1000010459</t>
  </si>
  <si>
    <t>CARRERA 14B SUR No.93-160 TORRE A APTO.708</t>
  </si>
  <si>
    <t>jdanvar@yahoo.com</t>
  </si>
  <si>
    <t>LUISA FERNANDA NUÑEZ CARDENAS</t>
  </si>
  <si>
    <t>CARRERA 3 BIS No.33C-72 BARRIO LAURELES</t>
  </si>
  <si>
    <t>luisafermuncar@gmail.com</t>
  </si>
  <si>
    <t>CONTRATAR UN TECNICO PARA EL APOYO A LA GESTION PARA REALIZAR EL MANTENIMIENTO PREVENTIVO Y CORRECTIVO DEL SOFTWARE Y HARDWARE DE TODOS LOS EQUIPOS DE COMPUTO Y ACCESORIOS Y/O LOS DEMÁS EQUIPOS DE COMPUTO ASIGNADOS POR EL SUPERVISOR DE LA UNIDAD DE SALUD DE IBAGUÉ E.S.E.</t>
  </si>
  <si>
    <t>100010454 RC100041978</t>
  </si>
  <si>
    <t>KELLY LORENA CARDOZO ORTIZ</t>
  </si>
  <si>
    <t>100041976 RC100010455</t>
  </si>
  <si>
    <t>CONJUNTO YERBABUENA APTO.804 TORRE 4</t>
  </si>
  <si>
    <t>LUISA FERNANDA AYALA CORTEZ</t>
  </si>
  <si>
    <t>25-44-101200432 RC25-40-101053150</t>
  </si>
  <si>
    <t>CALLE 68 A No.28 A 34 CIRUELO</t>
  </si>
  <si>
    <t>luciafernandaayala87@gmail.com</t>
  </si>
  <si>
    <t>CONTRATAR LA PRESTACIÓN DE SERVICIOS DE APOYO A LA GESTION DE UN TECNICO AUXILIAR DE ENFERMERIA PARAEL AREA URBANA QUE APOYE Y EJECUTE LOS SERFICIOS DE LA ATENCIÓN PRIMARIA EN SALUD (APS) DE LOS EQUIPOS BASICOS DE SALUD (EBS), EN EL MARCO DE LA RESOLUCIÓN No.00001212 DEL 5 DE JULIO DE 2024 EXPEDIDA POR EL MINISTERIO DE SALUD Y PROTECCIÓN SOCIAL</t>
  </si>
  <si>
    <t>NATHALY VIVIANA VANEGAS SUAREZ</t>
  </si>
  <si>
    <t>25-44-101200846</t>
  </si>
  <si>
    <t>CALLE 37 A No.40-44 BARRIO NACIONAL</t>
  </si>
  <si>
    <t>vivianavvs@gmail.com</t>
  </si>
  <si>
    <t>25-44-101200490 RC25-40-101053161</t>
  </si>
  <si>
    <t>ale900626@gmail.com</t>
  </si>
  <si>
    <t>25-44-101200496 RC25-40-101053164</t>
  </si>
  <si>
    <t>MANZANA 4 CASA 8 CIUDADELA COMFENALCO 3 ETAPA</t>
  </si>
  <si>
    <t>mariaca199945@gmail.com</t>
  </si>
  <si>
    <t>LUIS FERNANDO MENDEZ VARGAS</t>
  </si>
  <si>
    <t>CARRERA 4 No.9-07 TORREON DEL CENTRO</t>
  </si>
  <si>
    <t>luis.mendez05@est.uexternado.edu.co</t>
  </si>
  <si>
    <t>CONTRATAR POR PRESTACIÓN DE SERVICIOS  UN MEDICO ESPECIALIZADO EN GINECOLOGIA PARA EL SERVICIO DE COLSULTA EXTERNA - UNIDAD DE SALUD DE IBAGUE USI E.S.E. COMO APOYO A LAS RUTAS DE ATENCIÓN EN SALUD</t>
  </si>
  <si>
    <t>100042051 RC100010479</t>
  </si>
  <si>
    <t>100042060 RC 100010483</t>
  </si>
  <si>
    <r>
      <t>CONTRATAR LA PRESTACION DE SERVICIOS DE UN PROFESIONAL MEDICO ESPECIALIZADO EN PSIQUIATRIA</t>
    </r>
    <r>
      <rPr>
        <sz val="9"/>
        <color theme="1"/>
        <rFont val="Calibri"/>
        <family val="2"/>
        <scheme val="minor"/>
      </rPr>
      <t xml:space="preserve"> PARA LOS SERVICIOS DE URGENCIAS, y HOSPITALIZACIÓN EN SALUD MENTAL - UNIDAD DE SALUD DE IBAGUÉ USI ESE COMO APOYO A LAS RUTAS DE ATENCIÓN EN SALUD.</t>
    </r>
  </si>
  <si>
    <t>100042044 RC 100010475</t>
  </si>
  <si>
    <t>CONTRATAR LA PRESTACIÓN DE SERVICIOS PROFESIONALES DE  UN (A)  MEDICO (MEDIO TIEMPO) PARA LA EJECUCIÓN DEL PROGRAMA EN ATENCIÓN  PRIMARIA EN SALUD (APS) EN APOYO A LOS EQUIPOS BASICOS DE SALUD (EBS) PARA EL AREA URBANA EN EL MARCO  DE LA RESOLUCIÓN No.00001212 DEL 5 DE JULIO DE 2024 EXPEDIDA POR EL MINISTERIO DE SALUD Y PROTECCIÓN SOCIAL</t>
  </si>
  <si>
    <t>TELEFORO BERNAL VELASQUEZ</t>
  </si>
  <si>
    <t>CONDOMIO LOS MANGOS 4 CASA D2</t>
  </si>
  <si>
    <t>teleforobv65@hotmail.com</t>
  </si>
  <si>
    <t>CONTRATAR POR PRESTACIÓN DE SERVICIOS UN TECNICO QUE CUENTE CON CONOCIMIENTO EN HERRAMIENTAS OFIMATICAS PARA REALIZAR ACTIVIDADES DE CONTAC CENTER Y GESTIÓN DEL RIESGO CON LOS USUARIOS DE LA UNIDAD DE SALUD DE IBAGUE U.S.I. -E.S.E.</t>
  </si>
  <si>
    <t>25-44-101200573</t>
  </si>
  <si>
    <t>2025/036/07</t>
  </si>
  <si>
    <t>100010478 rc100042049</t>
  </si>
  <si>
    <t>25-40-101053183 RC 25-44-101200576</t>
  </si>
  <si>
    <t>cRA. 4 No.31-56 barrio la francia tel 3213334619goed,a@hotmail.com</t>
  </si>
  <si>
    <t>CONTRATAR LA PRESTACIÓN DE SERVICIOS PROFESIONALES DE UN MEDICO GENERAL PARA EL FORTALECIMIENTO DE LA RUTA DE SALUD MENTAL EN CADA UNA DE LAS UNIDADES INTERMEDIAS, COMO TAMBIEN EN URGENCIAS, HOSPITALIZACIÓN Y SALA DE PARTOS DE LA UNIDAD DE SALUD DE IBAGUE USI-ESE.</t>
  </si>
  <si>
    <t>25-40-101053132</t>
  </si>
  <si>
    <t>100010485 rc100042054</t>
  </si>
  <si>
    <t>100010482 rc100042059</t>
  </si>
  <si>
    <t>CARRERA 5 nO.48-31 APTO.301 PIEDRA PINTADA</t>
  </si>
  <si>
    <t>ALLILILEYRONDON@GMAIL.COM</t>
  </si>
  <si>
    <t>25-44-101200601 RC258-40-101053121</t>
  </si>
  <si>
    <t>URBANIZACIÓN LA CAAMPIÑA MANZANA 4 CASA 1</t>
  </si>
  <si>
    <t>alcon66725@aol.com.co</t>
  </si>
  <si>
    <t>360-47-994000043755</t>
  </si>
  <si>
    <t>CONTRATAR LA PRESTACION DE SERVICIOS DE UN(A) PROFESIONAL DE ODONTOLOGIA EN LOS TERRITORIOS Y MICROTERRITORIOS ASIGNADOS POR LA UNIDAD DE SALUD DE IBAGUE E.S.E, CON EL OBJETIVO DE ORIENTAR, DIRIGIR, REALIZAR INTERVENCIONES Y SEGUIMIENTO, ASI COMO RECOPILAR, ORGANIZAR, CONSOLIDAR, ANALIZAR E INTERPRETAR LA INFORMACIÓN OBTENIDA A TRAVÉS DEL INSTRUMENTO DE IDENTIFICACIÓN DE RIESGO Y CAPACIDADES, ADEMAS DE LAS ACTIVIDADES PROPIAS DE LA RUTA DE ATENCION INTEGRAL EN SALUD EN EL AREA URBANA Y RURAL  EN EL MARCO DE LA RESOLUCION NO. 1212 DEL 05 DE JULIO DEL 2024 EXPEDIDA POR EL MINISTERIO DE SALUD Y PROTECCION SOCIAL.</t>
  </si>
  <si>
    <t>NAYIBE LORENA NAVARRETE ORTIZ</t>
  </si>
  <si>
    <t>25-44-101200701 RC25-40-101053205</t>
  </si>
  <si>
    <t>MANZANA 28 B CASA 14 BARRIO TOPACIO</t>
  </si>
  <si>
    <t>dra.lorena.navarrete@hotmail.com</t>
  </si>
  <si>
    <t>NANCY YOLANDA PAVA VASQUEZ</t>
  </si>
  <si>
    <t>100042111 RC100010498</t>
  </si>
  <si>
    <t>CALLE 60 No.10-115 APTO.1507</t>
  </si>
  <si>
    <t>nancypava.np@64gmail.com</t>
  </si>
  <si>
    <t>MAGDA ESMERALDA MORALES SEGURA</t>
  </si>
  <si>
    <t>100042112 RC100010499</t>
  </si>
  <si>
    <t>TORRE 15A No.77-102 casa 8931789554684</t>
  </si>
  <si>
    <t>4@yahoo.es</t>
  </si>
  <si>
    <t>CONTRATAR LA PRESTACION DE SERVICIOS PROFESIONALES DE UN PROFESIONAL PSICOLOGO(A) DE TIEMPO COMPLETO PARA EL AREA RURAL QUE REALICE LAS ACTIVIDADES DE LA ATENCIÓN PRIMARIA EN SALUD (APS) DE LOS EQUIPOS BÁSICOS DE SALUD (EBS) EN EL MARCO DE LA RESOLUCION NO. 00001212 DEL 05 DE JULIO DEL 2024 EXPEDIDA POR EL MINISTERIO DE SALUD Y PROTECCION SOCIAL.</t>
  </si>
  <si>
    <t>ADRIANA MILENA ACUÑA MURILLO</t>
  </si>
  <si>
    <t>CHAPARRAL</t>
  </si>
  <si>
    <t>25-44-101200647</t>
  </si>
  <si>
    <t>CALLE 15 SUR No.2-36 Barrio Industrial</t>
  </si>
  <si>
    <t>acunamuril@uniminuto.edu.co</t>
  </si>
  <si>
    <r>
      <t xml:space="preserve">CONTRATAR LA PRESTACION DE SERVICIOS PROFESIONALES DE UN(A) MÉDICO (TIEMPO COMPLETO) PARA </t>
    </r>
    <r>
      <rPr>
        <sz val="9"/>
        <color rgb="FF000000"/>
        <rFont val="Calibri"/>
        <family val="2"/>
        <scheme val="minor"/>
      </rPr>
      <t xml:space="preserve">EL AREA RURAL </t>
    </r>
    <r>
      <rPr>
        <sz val="9"/>
        <color theme="1"/>
        <rFont val="Calibri"/>
        <family val="2"/>
        <scheme val="minor"/>
      </rPr>
      <t>QUE EJECUTE EL PROGRAMA EN ATENCION PRIMARIA EN SALUD APS – EQUIPOS BÁSICOS DE SALUD (EBS), EN EL MARCO DE LA RESOLUCION NO. 1212 DEL 05 DE JULIO DEL 2024 EXPEDIDA POR EL MINISTERIO DE SALUD Y PROTECCION SOCIAL</t>
    </r>
    <r>
      <rPr>
        <i/>
        <sz val="9"/>
        <color theme="1"/>
        <rFont val="Calibri"/>
        <family val="2"/>
        <scheme val="minor"/>
      </rPr>
      <t>.</t>
    </r>
  </si>
  <si>
    <t>JOSE ISAAC VARGAS NARANJO</t>
  </si>
  <si>
    <t>100042128 rc100010505</t>
  </si>
  <si>
    <t>CALLE 19 nO.43-45 cONJUNTO YURUPARI MANZA 6 CASA 2 CASA ROJA</t>
  </si>
  <si>
    <t>joseisaacvargas@hotmail.com</t>
  </si>
  <si>
    <t>CONTRATAR POR PRESTACIÓN DE SERVICIOS UN TECNICO QUE CUENTA CON CONOCIMIENTO EN HERRAMIENTAS OFIMATICAS PARA REALIZAR ACTIVIDADES DE CONTAC CENTER Y GESTIÓN DEL RIESGO CON LOS USUARIOS DE LA UNIDAD DE SALUD DE IBAGUE U.S.I. -E.S.E.</t>
  </si>
  <si>
    <t>CALLE 31 No.4 BIS-05</t>
  </si>
  <si>
    <t>parramargaritacarolina@gmail.com</t>
  </si>
  <si>
    <t>CRA. 6 SUR No.70-70</t>
  </si>
  <si>
    <t>marcelahorta1214@hotmail.com</t>
  </si>
  <si>
    <t>SANDRA MILENA RAMIREZ</t>
  </si>
  <si>
    <t>ACTUALIZACIÓN DE LOS PRESUPUESTOS DE LA CONSULTORIA DE LOS ESTUDIOS Y DISEÑOS ARQUITECTONICOS Y DE INGENIERIA PARA LA CONSTRUCCIÓN DE LA UNIDAD INTERMEDIA SALADO Y LA AMPLIACIÓN DEL CENTRO DE SALUD TOPACIO DEL MUNICIPIO DE IBAGUE</t>
  </si>
  <si>
    <t>MANUEL GUILLERMO GUARNIZO SAAVEDRA</t>
  </si>
  <si>
    <t>14-46-101138050</t>
  </si>
  <si>
    <t>CALLE 2 nO.7-43 tRRES DEL lIBANO</t>
  </si>
  <si>
    <t>mguarnizo08@hotmail.com</t>
  </si>
  <si>
    <t>CONTRATAR SERVICIOS ESPECIALIZADOS DE MONITOREO Y SOPORTE EN LA NUBE DE UNA EMPRESA LIDER EN TELECOMUNICACIONES, CON EL OBJETO DE FORTALECER LA GESTIÓN Y BRINDAR APOYO TECNICO INTEGRAL A LA INFRAESTRUCTURA DE CONECTIVIDAD DE LA RED DE DATOS DE LA UNIDAD DE SALUD DE IBAGUÉ U.S.I. – E.S.E.</t>
  </si>
  <si>
    <t>SANTICS TECNOLOGIAS DE LA INFORMACIÓN Y LAS COMUNICACIONES S.A.S</t>
  </si>
  <si>
    <t>CONTRATAR LA PRESTACIÓN DE SERVICIOS DE APOYO A LA GESTION DE UN TECNICO AUXILIAR DE ENFERMERIA PARAEL AREA RURAL QUE APOYE Y EJECUTE LOS SERVICIOS DE LA ATENCIÓN PRIMARIA EN SALUD (APS) DE LOS EQUIPOS BASICOS DE SALUD (EBS), EN EL MARCO DE LA RESOLUCIÓN No.00001212 DEL 5 DE JULIO DE 2024 EXPEDIDA POR EL MINISTERIO DE SALUD Y PROTECCIÓN SOCIAL</t>
  </si>
  <si>
    <t>LUIS FELIPE RODRIGUEZ CASTIBLANCO</t>
  </si>
  <si>
    <t>2025/0612</t>
  </si>
  <si>
    <t>MANZANA F CASA 14 VENECIA PRIMAVERA SUR</t>
  </si>
  <si>
    <t>felipe151604@gmail.com</t>
  </si>
  <si>
    <t>CONTRATAR LA PRESTACION DE SERVICIOS DE UN(A) PROFESIONAL DE ENFERMERIA EN LOS TERRITORIOS Y MICROTERRITORIOS ASIGNADOS POR LA UNIDAD DE SALUD DE IBAGUE E.S.E, CON EL OBJETIVO DE ORIENTAR, DIRIGIR, REALIZAR INTERVENCIONES Y SEGUIMIENTO EN SALUD, ASI COMO RECOPILAR, ORGANIZAR, CONSOLIDAR, ANALIZAR E INTERPRETAR LA INFORMACIÓN OBTENIDA DEL EQUIPO BASICO DE SALUD QUE INTEGRA A TRAVÉS DEL INSTRUMENTO DE IDENTIFICACIÓN DE RIESGO Y CAPACIDAD, EN EL AREA URBANA EN EL MARCO DE LA RESOLUCION NO. 00001212 DEL 05 DE JULIO DEL 2024 EXPEDIDA POR EL MINISTERIO DE SALUD Y PROTECCION SOCIAL.</t>
  </si>
  <si>
    <t>JEANETTE LOZANO RIVERA</t>
  </si>
  <si>
    <t>100042193 RC 100010522</t>
  </si>
  <si>
    <t>MANZANA 28 CASA 34 2 ETAPA CIUDADELA SIMON bOLIVAR</t>
  </si>
  <si>
    <t>jlozano746@gmail.com</t>
  </si>
  <si>
    <t>CONTRATAR LA PRESTACIÓN DE SERVICIOS DE APOYO A LA GESTION DE UN TECNICO AUXILIAR DE ENFERMERIA PARA EL AREA URBANA QUE APOYE Y EJECUTE LOS SERVICIOS DE LA ATENCIÓN PRIMARIA EN SALUD (APS) DE LOS EQUIPOS BASICOS DE SALUD (EBS), EN EL MARCO DE LA RESOLUCIÓN No.00001212 DEL 5 DE JULIO DE 2024 EXPEDIDA POR EL MINISTERIO DE SALUD Y PROTECCIÓN SOCIAL</t>
  </si>
  <si>
    <t>MARIA ALEJANDRA HUERTAS MURILLO</t>
  </si>
  <si>
    <t>CARRERA 5 No,.90-91 CONJUNTO CARABINEROS</t>
  </si>
  <si>
    <t>ssthuertas@gmail.com</t>
  </si>
  <si>
    <t>CONTRATAR LA PRESTACION DE SERVICIOS DE UN(A) PROFESIONAL DE ENFERMERIA DE TIEMPO COMPLETO EN LOS TERRITORIOS Y MICROTERRITORIOS ASIGNADOS POR LA UNIDAD DE SALUD DE IBAGUE E.S.E, CON EL OBJETIVO DE ORIENTAR, DIRIGIR, REALIZAR INTERVENCIONES Y SEGUIMIENTO EN SALUD, ASI COMO RECOPILAR, ORGANIZAR, CONSOLIDAR, ANALIZAR E INTERPRETAR LA INFORMACIÓN OBTENIDA DEL EQUIPO BASICO DE SALUD QUE INTEGRA A TRAVÉS DEL INSTRUMENTO DE IDENTIFICACIÓN DE RIESGO Y CAPACIDAD, EN EL AREA RURAL EN EL MARCO DE LA RESOLUCION NO. 00001212 DEL 05 DE JULIO DEL 2024 EXPEDIDA POR EL MINISTERIO DE SALUD Y PROTECCION SOCIAL</t>
  </si>
  <si>
    <t>DIANA PATRICIA RESTREPO QUINTERO</t>
  </si>
  <si>
    <t>100010528 RC 100042209</t>
  </si>
  <si>
    <t>CASA 15  CONJUNTO VALPARAISO</t>
  </si>
  <si>
    <t>paty-restrepo1001@hoymail.com</t>
  </si>
  <si>
    <t>CONTRATAR LA PRESTACIÓN DE SERVICIOS DE APOYO A LA GESTIÓN DE UN TÉCNICO AUXILIAR DE ENFERMERÍA PARA EL AREA RURAL QUE APOYE Y EJECUTE LOS SERVICIOS DE LA ATENCIÓN PRIMARIA EN SALUD (APS) DE LOS EQUIPOS BÁSICOS DE SALUD (EBS), EN EL MARCO DE LA RESOLUCION NO. 00001212 DEL 05 DE JULIO DEL 2024 EXPEDIDA POR EL MINISTERIO DE SALUD Y PROTECCION SOCIAL.</t>
  </si>
  <si>
    <t>ALISON DAYANA REMICIO MARTINEZ</t>
  </si>
  <si>
    <t>CARRERA 34 No.47-33 BARRIO VERSALLES</t>
  </si>
  <si>
    <t>alisremicio06@gmail.com</t>
  </si>
  <si>
    <t>CINDY TATIANA SANCHEZ VILLARREAL</t>
  </si>
  <si>
    <t>CARRERA 8 B No.42-56 Villa Marlen II</t>
  </si>
  <si>
    <t>cindytatiana11@hotmail.com</t>
  </si>
  <si>
    <t>DAHYANA ALEJANDRA PARRA CRUZ</t>
  </si>
  <si>
    <t>CARRERA 6 nO.5-42 bARRIO sANTA bARBARA</t>
  </si>
  <si>
    <t>dahyanaparra05@gamail.com</t>
  </si>
  <si>
    <t>CONTRATAR LA PRESTACION DE SERVICIOS PROFESIONALES DE UN(A) MÉDICO (TIEMPO COMPLETO) PARA EL AREA URBANA QUE EJECUTE EL PROGRAMA EN ATENCION PRIMARIA EN SALUD APS – EQUIPOS BÁSICOS DE SALUD (EBS), EN EL MARCO DE LA RESOLUCION NO. 1212 DEL 05 DE JULIO DEL 2024 EXPEDIDA POR EL MINISTERIO DE SALUD Y PROTECCION SOCIAL.</t>
  </si>
  <si>
    <t>OLGA MARCELA QUIMBAYO OSORIO</t>
  </si>
  <si>
    <t>AVENIDA 37 No.4G-08CASA MAGISTERIO</t>
  </si>
  <si>
    <t>cardiologyaim@hotmail.com</t>
  </si>
  <si>
    <t>NORMAMARCELA AVILA LOPEZ</t>
  </si>
  <si>
    <t>100042217 RC 100010530</t>
  </si>
  <si>
    <t>CARRERA 3 nO.48-56 APTO. 301</t>
  </si>
  <si>
    <t>nmavilal@ut.edu.co.</t>
  </si>
  <si>
    <t>1006,130,203</t>
  </si>
  <si>
    <t>venadillo</t>
  </si>
  <si>
    <t>MANZANA C CASA 20 ALBANIA 2</t>
  </si>
  <si>
    <t>CONTRATAR LA PRESTACIÓN DEL SERVICIO DE TRANSPORTE PÚBLICO PARA EL TRASLADO DEL PERSONAL DE LOS EQUIPOS BÁSICOS DE SALUD (EBS) EN APOYO A LA ATENCIÓN PRIMARIA EN SALUD (APS) BAJO TODO RIESGO Y RESPONSABILIDAD EN CUMPLIMIENTO DE LOS LINEAMIENTOS Y EN EL MARCO DE LA RESOLUCION NO. 1212 DEL 05 DE JULIO DEL 2024 EXPEDIDA POR EL MINISTERIO DE SALUD Y PROTECCION SOCIAL</t>
  </si>
  <si>
    <t>TRANSPORTE LA IBAGUEREÑA</t>
  </si>
  <si>
    <t>220603-220607</t>
  </si>
  <si>
    <t>100042227 RC100010534</t>
  </si>
  <si>
    <t>CRA. 1 nO.13-01 bARRIO cENTRO</t>
  </si>
  <si>
    <t>TRANSLAIBA@HOTMAIL.COM</t>
  </si>
  <si>
    <t>CONTRATAR UN PROFESIONAL EN ODONTOLOGIA  COMO APOYO A LA EJECUCIÓN DE LAS RUTAS DE ATENCIÓN EN SALUD PARA EL AREA RURAL UNIDAD DE SALUD DE IBAGUE U.S.I.E.S.E.</t>
  </si>
  <si>
    <t>CARLOS ANTONIO VALERO JIMENEZ</t>
  </si>
  <si>
    <t>100042288 RC 100010547</t>
  </si>
  <si>
    <t>CASA 12  Manzana 19 2 etapa villa café</t>
  </si>
  <si>
    <t>carvaji@gmail.com</t>
  </si>
  <si>
    <t>CONTRATAR LOS SERVICIOS DE UNA AUXILIAR DE SALUD ORAL PARA MEJORAR LA OPORTUNIDAD Y ACCESIBILIDAD EN LA CONSULTA EXTERNA ODONTOLOGICA FORTALECIENDO EL DESARROLLO DE LAS ACTIVIDADES CORRESPONDIENTES A LAS INTERVENCIONES DE LAS RUTAS DE PROMOCIÓN Y MANTENIMIENTO EN EL ÁREA URBANA DEL MUNICIPIO DE IBAGUE – UNIDAD DE SALUD DE IBAGUE U.S.I. – E.S.E.</t>
  </si>
  <si>
    <t>LILIANA MILENA PARAMO GUZMAN</t>
  </si>
  <si>
    <t>GUAMO</t>
  </si>
  <si>
    <t>25-44-101200822 RC  25-40101053229</t>
  </si>
  <si>
    <t>BLOQUE B 3 APTO.302 PRADOS DEL NORTE</t>
  </si>
  <si>
    <t>lilipaguz@hotmail.com</t>
  </si>
  <si>
    <t>ANDREA LILIANA MARTINEZ GUTIERREZ</t>
  </si>
  <si>
    <t xml:space="preserve">LIBANO </t>
  </si>
  <si>
    <t>25-44-101200829 RC25-40-101053231</t>
  </si>
  <si>
    <t>AVENIDA 60 No.13-09</t>
  </si>
  <si>
    <t>andrealilimartinez@gmail.com</t>
  </si>
  <si>
    <t>LEIDY DRIANA MURCIA PERDOMO</t>
  </si>
  <si>
    <t>100042270 rc 100010543</t>
  </si>
  <si>
    <t>MANZANA N CASA 14 BARRIO LA ESMERALDA</t>
  </si>
  <si>
    <t>odontologamurcia16@gmail.com</t>
  </si>
  <si>
    <t>CONTRATAR A MONTO AGOTABLE EL SUMINISTRO DE PAPELERIA Y ELEMENTOS DE OFICINA PARA LAS AREAS ASISTENCIALES Y ADMINISTRATIVAS DE LAS UNIDADES INTERMEDIAS, CENTROS Y PUESTOS DE SALUD DE LA UNIDAD DE SALUD DE IBAGUE U.S.I. -E.S.E.</t>
  </si>
  <si>
    <t>GLADYS DILIA OLAYA JEREZ</t>
  </si>
  <si>
    <t>2102010101-2102020101</t>
  </si>
  <si>
    <t>100042287 RC</t>
  </si>
  <si>
    <t>CALLE 61 CNo.23B-114 APTO.307 TORRE 2 CONJUNTO RESIDENCIAL ALMINAR ZAMOA BARRIO EL TRIUNFO</t>
  </si>
  <si>
    <t>gladysolayajerez@gmail.com</t>
  </si>
  <si>
    <t>CONTRATAR LOS SERVICIOS DE UNA AUXILIAR DE SALUD ORAL PARA MEJORAR LA OPORTUNIDAD Y ACCESIBILIDAD EN LA CONSULTA EXTERNA ODONTOLOGICA FORTALECIENDO EL DESARROLLO DE LAS ACTIVIDADES CORRESPONDIENTES A LAS INTERVENCIONES DE LAS RUTAS DE PROMOCIÓN Y MANTENIMIENTO EN EL ÁREA RURAL DEL MUNICIPIO DE IBAGUE – UNIDAD DE SALUD DE IBAGUE U.S.I. – E.S.E.</t>
  </si>
  <si>
    <t>YEIMY CAROLINA FARFAN MARIN</t>
  </si>
  <si>
    <t>25-44-101200834</t>
  </si>
  <si>
    <t>TORRE 10 APTO 301 CONJUNTO CARMIN</t>
  </si>
  <si>
    <t>carolinafarfan@gmail.com</t>
  </si>
  <si>
    <t>ERIKA ALEJANDRA TORRES OLAYA</t>
  </si>
  <si>
    <t>25-44-101200835</t>
  </si>
  <si>
    <t>CALLE 132 No.8-75 barrio salado</t>
  </si>
  <si>
    <t>eryca.91@hotmail.com</t>
  </si>
  <si>
    <t>NORMA CRISTINA CAMPOS GARCIA</t>
  </si>
  <si>
    <t>APTO 1208 TORRE 3 FLORIDA 4</t>
  </si>
  <si>
    <t>normacris9410@gmail.com</t>
  </si>
  <si>
    <t>YULY ESTEFANY RIVAS GONZALEZ</t>
  </si>
  <si>
    <t>CASA 18 URBANIZACIÓN LA CIMA</t>
  </si>
  <si>
    <t>sarayuly@gmail.com</t>
  </si>
  <si>
    <t>SONIA YULIETH BOTERO MEDINA</t>
  </si>
  <si>
    <t xml:space="preserve"> 25-44-101200832 RC 25-40-101053233 </t>
  </si>
  <si>
    <t>MANZANA 30 CASA 11 JORDAN VII ETAPA</t>
  </si>
  <si>
    <t>syboterom18@gmail.com</t>
  </si>
  <si>
    <t>DIANA ALEJANDRA GARCIA DELGADO</t>
  </si>
  <si>
    <t>LA DORADA</t>
  </si>
  <si>
    <t>100042284 RC100010546</t>
  </si>
  <si>
    <t>CARRERA 3 No.48-75 edificio buena vista apto 201</t>
  </si>
  <si>
    <t>nicol.guzman1994@hotmail.com</t>
  </si>
  <si>
    <t>CONTRATAR EL SUMINISTRO DE MATERIAL  DESECHABLE BIODEGRADABLE PARA LA ENTREGA DE DIETAS ALIMENTICIAS A PACIENTES HOSPITALIZADOS Y EN OBSERVACIÓN  EN LAS UNIDADES INTERMEDIAS SAN FRANCISCO Y SUR DE LA UNIDAD DE SALUD DE IBAGUE E.S.E.MEDIANTE UN CONTRATO DE MONTO AGOTABLE</t>
  </si>
  <si>
    <t>JULIAN EDUARDO ARBELAEZ MENESAS</t>
  </si>
  <si>
    <t>CARRERA 4 No.17-88 Barrio Centro</t>
  </si>
  <si>
    <t>tecnicielosfacturaelectronica@hotmail.com</t>
  </si>
  <si>
    <t>CONTRATAR A MONTO AGOTABLE EL SUMINISTRO DE ROPA HOSPITALARIA (SABANAS, ALMOHADAS, FUNDAS, COBIJAS, INMOVILIZADORES, ENTRE OTROS) PARA FORTALECER LA ATENCIÓN HUMANIZADA, QUE PRESTA LA UNIDAD DE SALUD DE IBAGUE USI-ESE.</t>
  </si>
  <si>
    <t>HUGO ALEXANDER ORTIZ OSPINA</t>
  </si>
  <si>
    <t>25-44-101200963</t>
  </si>
  <si>
    <t>CARRERA 11 No.40-31 BARRIO EL TRIUNFO</t>
  </si>
  <si>
    <t>PROINMED_@HOTMAIL.COM</t>
  </si>
  <si>
    <t>CONTRATAR LOS SERVICIOS PROFESIONALES EN NUTRICIÓN PARA FORTALECER LAS  RUTAS DE ATENCIÓN EN SALUD PARA LA UNIDAD DE SALUD DE IBAGUE U.S.I.E.S.E.</t>
  </si>
  <si>
    <t>MANIZALEZ</t>
  </si>
  <si>
    <t>100042294 RC  100010551</t>
  </si>
  <si>
    <t>25-44-101200845</t>
  </si>
  <si>
    <t>CONTRATAR LA ADQUISICIÓN DE TOLDILLOS PARA LA DISMINUCIÓN DE CONTACTO HUMANO-VECTOR, SIN IMPREGNACIÓNCON INSECTICIDAS, CON EL FIN DE FORTALECER LA ATENCIÓN Y EL CUIDADO DE LOS USUARIOS DE LA UNIDAD DE SALUD DE IBAGUE USI-E.S.E.CESIVA DE INSUMOS DE ODONTOLOGIA POR PRECIOS UNITARIOS, PARA GARANTIZAR LA PRESTACIÓN CONTINUA Y EFECTIVA DEL SERVICIO DE SALUD EN LA UNIDAD DE SALUD DE IBAGUE U.S.I. - E.S.E.</t>
  </si>
  <si>
    <t>PRESTAR LOS SERVICIOS COMO AUXILIAR DE SALUD ORAL PARA MEJORAR LA OPORTUNIDAD Y ACCESIBILIDAD EN LA CONSULTA ODONTOLOGICA FORTALECIENDO EL DESARROLLO DE LAS ACTIVIDADES CORRESPONDIENTES A LAS INTERVENCIONES DE LAS RUTAS DE PROMOCIÓN Y MANTENIMIENTO EN EL ÁREA RURAL DEL MUNICIPIO DE IBAGUE – UNIDAD DE SALUD DE IBAGUE U.S.I. – E.S.E.</t>
  </si>
  <si>
    <t>CLAUDIA PATRICIA GOMEZ BARRETO</t>
  </si>
  <si>
    <t>25-44-101200988</t>
  </si>
  <si>
    <t xml:space="preserve">Manzana F casa 36 Barrio Jordan 9 Etapa </t>
  </si>
  <si>
    <t>claudiagoba@hotmail.com</t>
  </si>
  <si>
    <t>ERIKA GIRALDO MARTINEZ</t>
  </si>
  <si>
    <t>RENUNCIO</t>
  </si>
  <si>
    <t>HHH</t>
  </si>
  <si>
    <t>AOTI 204 TORRE A PRADOS DEL NORTE</t>
  </si>
  <si>
    <t>erikagiraldo85@hotmail.com</t>
  </si>
  <si>
    <t>JESUS ANTONIO SUAREZ GUERRERO</t>
  </si>
  <si>
    <t>100042476 rc100010605</t>
  </si>
  <si>
    <t>CALLE 64 No.30-107 B/AMBALA</t>
  </si>
  <si>
    <t>antonio8322@hotmail.com</t>
  </si>
  <si>
    <t>JENNY PAOLA VARON LEON</t>
  </si>
  <si>
    <t>25-44-101201148</t>
  </si>
  <si>
    <t>MANZANA C CASA 2 JARDIN II</t>
  </si>
  <si>
    <t>jenny-leon31@hotmail.com</t>
  </si>
  <si>
    <t>DANIELA GIRALDO GAMBOA</t>
  </si>
  <si>
    <t>100042488 RC100010607</t>
  </si>
  <si>
    <t>WAKARI TORRE 2 APTO.408</t>
  </si>
  <si>
    <t>odontodaniela0892@gmail.com</t>
  </si>
  <si>
    <t>CONTRATAR UN ESPECIALISTA EN EPIDEMIOLOGÍA PARA DESARROLLAR ACTIVIDADES DE APOYO EPIDEMIOLOGO, VIGILANCIA EN SALUD PUBLICA Y GARANTÍA DE CALIDAD EN LA UNIDAD DE SALUD IBAGUE USI-ESE. FORTALECIENDO EL SISTEMA DE VIGILANCIA Y EL SISTEMA OBLIGATORIO DE GARANTIA DE LA CALIDAD.</t>
  </si>
  <si>
    <t>25-44-101201062</t>
  </si>
  <si>
    <t>CARRERA 5 No.27-76 Apto202 Barrio Hipodromo Kennedy</t>
  </si>
  <si>
    <t>DIANA CAROLINA RAMIREZ</t>
  </si>
  <si>
    <t>Cra.21 SUR No.145-77-113 Urba la Arboleda</t>
  </si>
  <si>
    <t>dicaroli231@gmail.com</t>
  </si>
  <si>
    <t>SUMINISTRO DE EQUIPOS BIOMEDICOS PARA LOS EQUIPOS BÁSICOS DE SALUD DE LA UNIDAD DE SALUD DE IBAGUE USI-E.S.E., CON EL OBJETO DE FORTALECER LA CAPACIDAD DE LA EMPRESA SOCIAL DEL ESTADO DEL MUNICIPIO DE IBAGUE EN EL MARCO DE LA IMPLEMENTACIÓN DE LA ATENCIÓN PRIMARIA EN SALUD</t>
  </si>
  <si>
    <t>CONSORCIO BIOMEDICO ALVAREZ</t>
  </si>
  <si>
    <t>220604-220608</t>
  </si>
  <si>
    <t>100042650 RC 100010647</t>
  </si>
  <si>
    <t>CARRERA 14 B SUR No.95-12 Torre D APTO 1306 FORTELEZZA I</t>
  </si>
  <si>
    <t>servitroal@hotmail.com</t>
  </si>
  <si>
    <t>25-44-101201057</t>
  </si>
  <si>
    <t>LIZETH PAOLA GIRALDO CHAVEZ</t>
  </si>
  <si>
    <t>Manzana 9 casa 18 la Ceibita</t>
  </si>
  <si>
    <t>giraldo940412@gmail.com</t>
  </si>
  <si>
    <t>JULIETH PAOLA BETANCOURT GALINDO</t>
  </si>
  <si>
    <t>2025/06/31</t>
  </si>
  <si>
    <t>CALLE 76 ANo.7- sur 23 barrio villa cafe</t>
  </si>
  <si>
    <t>jgbgtamo@hotmail,com</t>
  </si>
  <si>
    <t>NATALIA SAAVEDRA CRUZ</t>
  </si>
  <si>
    <t>25-44-101201088</t>
  </si>
  <si>
    <t>MANZANA 23 CASA 9 JORDAN 2 ETAPA</t>
  </si>
  <si>
    <t>nsaavedra70@misena.edu.co</t>
  </si>
  <si>
    <t>OMAIRA JAQUELINE LOPEZ BARRAGAN</t>
  </si>
  <si>
    <t>480-47-994000055239</t>
  </si>
  <si>
    <t>MANZANA 11 ACASA 1 BARRIO TOPACIO</t>
  </si>
  <si>
    <t>omairalopez418@hotmail.com</t>
  </si>
  <si>
    <t>JUAN SEBASTIAN OLIVERA ANDRADE</t>
  </si>
  <si>
    <t>CARRERA 4 PRIMAVERA NORTE 3-68 Barrio La Pola</t>
  </si>
  <si>
    <t>oliverajys@gmail.com</t>
  </si>
  <si>
    <t>NATALIA XIMENA GARCIA SOTO</t>
  </si>
  <si>
    <t>25-44-101201092</t>
  </si>
  <si>
    <t>CALLE 110 A MANZANA L CASA 12</t>
  </si>
  <si>
    <t>natiso25@outlook.com</t>
  </si>
  <si>
    <t>CONTRATAR EL SUMINISTRO DE ELEMENTOS DE PROTECCIÓN EPP, MATERIAL MÉDICO QUIRURGICO, CONTEMPLADOS EN EL PLAN DE BENEFICIOS DE SALUD, NECESARIOS PARA LA ATENCIÓN INTEGRAL DE  USUARIOS EN SERVICIOS COMO URGENCIAS, HOSPITALIZACIÓN, UNIDAD MENTAL, ATENCIÓN DE PARTOS, ACTIVIDADES DE PROMOCIÓN – PREVENCIÓN ASI COMO  BRIGADAS DE SALUD URBANAS Y RURALES A MONTO AGOTABLE.</t>
  </si>
  <si>
    <t>CONTRATAR EL MANTENIMIENTO PREVENTIVO DE AREAS DE LA SEDE SAN FRANCISCO Y CORRCTIVO A TODO COSTO DE LA INFRAESTRUCTURA FISICA Y MOBILIARIA DE LAS DEMAS SEDES ADSCRITAS A LA UNIDAD DE SALUD DE IBAGUE U.S.I.-E.S.E. EN LA MODALIDAD DE MONTO AGOTABLE</t>
  </si>
  <si>
    <t>INGENIERIA TOTAL 5 S.A.S.</t>
  </si>
  <si>
    <t>100376751 RC 100097578</t>
  </si>
  <si>
    <t>CARRETA 7 No.27-A 33 BARRIO BELALCAZAR</t>
  </si>
  <si>
    <t>ingenieria totalcinco@yahoo.com</t>
  </si>
  <si>
    <t>CONTRATAR POR PRESTACIÓN DE SERVICIOS UN AUXILIAR QUE BRINDE APOYO AL ÁREA DE FACTURACIÓN EN LA EJECUCIÓN DE LAS RUTAS DE ATENCIÓN EN SALUD - UNIDAD DE SALUD DE IBAGUE U.S.I. - E.S.E.</t>
  </si>
  <si>
    <t>CONTRATAR POR PRESTACIÓN DE SERVICIOS UN TECNICO PARA QUE BRINDE APOYO AL ÁREA DE FACTURACIÓN EN LA EJECUCIÓN DE LAS RUTAS DE ATENCIÓN EN SALUD - UNIDAD DE SALUD DE IBAGUE U.S.I. - E.S.E.</t>
  </si>
  <si>
    <t>MANZANA J CADS¿SA 9 BARRIO PEDREGAL</t>
  </si>
  <si>
    <t>CONTRATAR LA PRESTACIÓN DE SERVICIOS  DE UN AUXILIAR DE ENFERMERIA COMO APOYO A LA EJECUCIÓN DE LAS RUTAS DE ATENCIÓN EN SALUD  Y DEMAS DEPENDENCIAS DE LA UNIDAD DE SALUD DE IBAGUE U.S.I. - E.S.E. ZONA RURAL</t>
  </si>
  <si>
    <t>25-44-101201172</t>
  </si>
  <si>
    <t>usi.mias.auxenfermeria9@gmail.com</t>
  </si>
  <si>
    <t>25-44-101201174</t>
  </si>
  <si>
    <t>buitragomariela3@gmail.com</t>
  </si>
  <si>
    <t>AVENIDA GUAVINAL No.44/83 BARRIO CALARCA</t>
  </si>
  <si>
    <t>paola2018gomezz@gmail.com</t>
  </si>
  <si>
    <t>25-44-101201158</t>
  </si>
  <si>
    <t>CADA 26 JUNTAS CAÑON DEL COMBEIMA</t>
  </si>
  <si>
    <t>25-44-101201198</t>
  </si>
  <si>
    <t xml:space="preserve">CONJUNTO FUENTE REAL </t>
  </si>
  <si>
    <t>valevh04@hotmail.com</t>
  </si>
  <si>
    <t>25-44-101201123</t>
  </si>
  <si>
    <t>CALLE 46 No.6-83</t>
  </si>
  <si>
    <t>merlunavasquez45@gmail.com</t>
  </si>
  <si>
    <t>MAYERLI YURANI AVENDAÑO LEMUS</t>
  </si>
  <si>
    <t>25-44-101201169</t>
  </si>
  <si>
    <t>KM 16 VIA ESPINAL HDA. LA MIEL</t>
  </si>
  <si>
    <t>25-44-101201192</t>
  </si>
  <si>
    <t>CARRERA 1 No.3-66 VEREDA VILLA RESTREPO</t>
  </si>
  <si>
    <t>25-44-101201170</t>
  </si>
  <si>
    <t>VEREDA TAPIAS</t>
  </si>
  <si>
    <t>VEREDA TAMBO</t>
  </si>
  <si>
    <t>CINDY MAGALY SALCEDO ORJUELO</t>
  </si>
  <si>
    <t>MANZANA 83 CASA 14 MODELIA 1</t>
  </si>
  <si>
    <t>condymsalcedo12@gmail.com</t>
  </si>
  <si>
    <t>CONTRATAR LA PRESTACIÓN DE SERVICIOS DE UN AUXILIAR DE ENFERMERIA PARA VACUNAR A LA POBLACIÓN DEL AREA RURAL -UNIDAD DE SALUD DE IBAGUE U.S.I. - E.S.E.</t>
  </si>
  <si>
    <t>YENSI JASBLEIDY GUALY SANTOS</t>
  </si>
  <si>
    <t>100042611 RC 100010633</t>
  </si>
  <si>
    <t>MANZANA C CASA 24 LA ORQUIDEA</t>
  </si>
  <si>
    <t>YENJAS9@GMAIL.COM</t>
  </si>
  <si>
    <t>100042614 RC 100010634</t>
  </si>
  <si>
    <t>CONTRATAR LOS SERVICIOS DE UN INGENIERO DE SISTEMAS PARA APOYAR LA EJECUCIÓN DE RUTAS DE ATENCIÓN EN SALUD EN LA UNIDAD DE SALUD DE IBAGUE U.S.I. E.S.E.</t>
  </si>
  <si>
    <r>
      <t xml:space="preserve">PROVEER ACTUALIZACIÓN, MANTENIMIENTO Y SOPORYTE REMOTO O A DISTANCIA AL SISTEMA DE INFORMACIÓN DINÁMICA GERENCIAL, EN LA VERSIÓN MAS RECIENTE DE .NET LIBERADA POR EL CONTRATISTA, PARA LOS MODULOS LICENCIADOS A LA </t>
    </r>
    <r>
      <rPr>
        <sz val="9"/>
        <color theme="1"/>
        <rFont val="Calibri"/>
        <family val="2"/>
        <scheme val="minor"/>
      </rPr>
      <t>UNIDAD DE SALUD DE IBAGUÉ U.S.I. – E.S.E.</t>
    </r>
  </si>
  <si>
    <t>SISTEMAS Y ASESORIAS DE COLOMBIA S.A.S. SYAC S.A.S.</t>
  </si>
  <si>
    <t>SAN PABLO</t>
  </si>
  <si>
    <t>895-47-994000008687</t>
  </si>
  <si>
    <t>CARRERA 45 AUTO NORTE No.108-27 TORRE 2 OFICINA 1405</t>
  </si>
  <si>
    <t>rpinzon@siac.net.co.</t>
  </si>
  <si>
    <t>CONTRATAR UN PROFESIONAL EN BACTERIOLOGÍA PARA REALIZAR ANÁLISIS Y REPORTES DE LABORATORIO CLÍNICO CON EL FIN DE BRINDAR UN SERVICIO INTEGRAL Y DE CALIDAD QUE APOYE EL DIAGNOSTICO, PRONOSTICO, PREVENCIÓN Y TRATAMIENTO DE LA ENFERMEDAD, EN CUMPLIMIENTO CON LA LEGISLACIÓN Y NORMAS TÉCNICAS VIGENTES EN LA UNIDAD DE SALUD DE IBAGUE U.S.I. - E.S.E.</t>
  </si>
  <si>
    <t>480-74-994000009491</t>
  </si>
  <si>
    <t>CONTRATAR LA PRESTACIÓN DE LOS SERVICIOS DE VIGILANCIA POR MEDIO DE SISTEMA INALAMBRICO DE LAS UNIDADES INTERMEDIAS, CENTROS DE SALUD Y VIGILANCIA HUMANA EN LAS UNIDADES INTERMEDIAS DE JORDAN VIII ETAPA, UNIDAD DEL SUR, UNIDAD HOSPITAL SAN FRNACISWCO, UNIDAD DEL SALADO Y UNIDAD PICALEÑA,ADSCUTOS A LA UNIDAD DE SALUD DE IBAGUE U.S.I. - E.S.E.</t>
  </si>
  <si>
    <t>310-47-9940000015248 RC -74-994000005479</t>
  </si>
  <si>
    <t>CRA. 3BNo.45-105 B/ LA QUINTA; CRA.7 No.21-05</t>
  </si>
  <si>
    <t>seguridadtrebol@yahoo.es</t>
  </si>
  <si>
    <t>PRESTACIÓN DE SERVICIO INTEGRAL DE ASEO, DESINFECCIÓN Y SERVICIOS GENERALES, PARA ASISTIR A TODAS LAS AREAS DE LAS DIFERENTES SEDES ADCRITAS A LA UNIDAD DE SALUD DE IBAGUE E.S.E.</t>
  </si>
  <si>
    <t>DIANA CAMILA TRONCOSO ALVAREZ</t>
  </si>
  <si>
    <t>100042674 RC100010654</t>
  </si>
  <si>
    <t>CRA. 14 B SURNo.95-120 TORRE D APTO.1306 LA SAMARIA</t>
  </si>
  <si>
    <t>CONTRATAR PRESTACIÓN DE SERVICIOS DE UN INGENIERO CIVIL PARA BRINDAR APOYO EN LA FORMULACIÓN, PRESENTACIÓN Y SEGUIMINETO DE LOS PROYECTOS DE INFRAESTRUCTURA DE LA UNIDAD DE SALUD DE IBAGUE</t>
  </si>
  <si>
    <t xml:space="preserve">C1 </t>
  </si>
  <si>
    <t>14-46-101139532</t>
  </si>
  <si>
    <t>CONTRATAR UN ABOGADO ESPECIALIZADO PARA LA REPRESENTACIÓN JUDICIAL Y APOYO JURICIDO, EN PROCESOS LABORALES, COLECTIVOS, PENSIONALES  DISCIPLINARIOS Y OTROS QUE REQUIERA LA UNIDAD DE SALUD DE IBAGUE USI-ESE</t>
  </si>
  <si>
    <t>25-44-101201290</t>
  </si>
  <si>
    <t>25-44-101201273</t>
  </si>
  <si>
    <t>VEREDA PASTALES</t>
  </si>
  <si>
    <t xml:space="preserve">PROPIO </t>
  </si>
  <si>
    <t>VERONICA RODRIGUEZ</t>
  </si>
  <si>
    <t>CONTRATAR SERVICIOS PROFESIONALES PARA REALIZAR VALORACIONES MÉDICAS OCUPACIONALES, INCLUYENDO VALORACIONES DE INGRESO, PERIÓDICAS Y EGRESO, EVALUACIONES OSTEOMUSCULARES Y CASOS ESPECIALES, ANÁLISIS DE PUESTO DE TRABAJO, POSIBILIDAD DE INCAPACIDAD Y EXÁMENES COMPLEMENTARIOS CONDUCTORES AL PERSONAL DE LA UNIDAD DE SALUD DE IBAGUÉ U.S.I. - E.S.E</t>
  </si>
  <si>
    <t>YUDI ANDREA PENAGOS RONCANCIO</t>
  </si>
  <si>
    <t>25-46101041099</t>
  </si>
  <si>
    <t>CAÑÑE 86 No.2-100</t>
  </si>
  <si>
    <t>andreapenagos,1@hotmail.com</t>
  </si>
  <si>
    <r>
      <rPr>
        <sz val="9"/>
        <color rgb="FF000000"/>
        <rFont val="Calibri"/>
        <family val="2"/>
      </rPr>
      <t>CONTRATAR EL TRANSPORTE Y TRASLADO DE LOS ALIMENTOS Y DIETAS DEBIDAMENTE EMPACADOS, EMBALADOS Y ROTULADOS LA UNIDAD INTERMEDIA HOSPITAL SAN FRANCISCO A LA UNIDAD INTERMEDIA SUR, DE LUNES A DOMINGO.  DESAYUNO, ALMUERZO Y COMIDA EN APOYO AL SERVICIO DE NUTRICION EN LA UNIDAD DE SALUD DE IBAGUÉ E.S.</t>
    </r>
    <r>
      <rPr>
        <sz val="9"/>
        <color rgb="FFFF0000"/>
        <rFont val="Calibri"/>
        <family val="2"/>
      </rPr>
      <t>E.</t>
    </r>
  </si>
  <si>
    <t>480-47-994000055321</t>
  </si>
  <si>
    <t>CONTRATAR A MONTO AGOTABLE EL SUMINISTRO DE MEDICAMENTOS DE MANEJO AMBULATORIO, ASI COMO LOS MEDICAMENTOS REQUERIDOS PARA LAS ACTIVIDADES DE PROMOCION Y MANTENIMIENTO DE LA SALUD DE ACUERDO CON LOS CONTRATOS DE PRESTACION DE SERVICIOS DE SALUD VIGENTES SUSCRITOS ENTRE LA UNIDAD DE SALUD DE IBAGUE E.S.E Y LOS ASEGURAODRES DE LOS MEDICAMENTOS CONTENIDOS EN LA RESOLUCION 2366 DE 2023</t>
  </si>
  <si>
    <t>100042790 RC100010693</t>
  </si>
  <si>
    <t>JENNY YURANY PERALTA PERALTA</t>
  </si>
  <si>
    <t>MANZANA 41 CASA 2 Ciudadela Simon Bolivar</t>
  </si>
  <si>
    <t>peraltayanni83@gmail.com</t>
  </si>
  <si>
    <t>DORIS YAMILE FORERO VELOZA</t>
  </si>
  <si>
    <t>SANTA ISABEL</t>
  </si>
  <si>
    <t>CRA.10 No.5-09 Barrio Belen</t>
  </si>
  <si>
    <t>dorisyamileforeroveloza@gmail.com</t>
  </si>
  <si>
    <t>CONTRATAR POR PRESTACIÓN DE SERVICIOS UN TECNICO QUE BRINDE APOYO EN LA GESTION DE TRAMITES Y PROCESOS ADMINISTRATIVOS, GARANTIZANDO EL CUMPLIMIENTO DE LAS RUTAS DE ATENCIÓN INTEGRAL EN SALUD DELA UNIDAD DE SALUD DE IBAGUE USI-E.S.E.</t>
  </si>
  <si>
    <t>JESSICA ALEJANDRA CARRILLO LOPEZ</t>
  </si>
  <si>
    <t>25-44-101201342</t>
  </si>
  <si>
    <t>Manzana E cASA 29 bARRIO pRADO 2</t>
  </si>
  <si>
    <t>digitadoribague@gmail.com</t>
  </si>
  <si>
    <r>
      <t xml:space="preserve">CONTRATAR LA PRESTACION DE SERVICIOS PROFESIONALES DE UN(A) MÉDICO (TIEMPO COMPLETO) PARA </t>
    </r>
    <r>
      <rPr>
        <sz val="9"/>
        <color rgb="FF000000"/>
        <rFont val="Calibri"/>
        <family val="2"/>
        <scheme val="minor"/>
      </rPr>
      <t xml:space="preserve">EL AREA URBANA </t>
    </r>
    <r>
      <rPr>
        <sz val="9"/>
        <color theme="1"/>
        <rFont val="Calibri"/>
        <family val="2"/>
        <scheme val="minor"/>
      </rPr>
      <t>QUE EJECUTE EL PROGRAMA EN ATENCION PRIMARIA EN SALUD APS – EQUIPOS BÁSICOS DE SALUD (EBS), EN EL MARCO DE LA RESOLUCION NO. 1212 DEL 05 DE JULIO DEL 2024 EXPEDIDA POR EL MINISTERIO DE SALUD Y PROTECCION SOCIAL</t>
    </r>
    <r>
      <rPr>
        <i/>
        <sz val="9"/>
        <color theme="1"/>
        <rFont val="Calibri"/>
        <family val="2"/>
        <scheme val="minor"/>
      </rPr>
      <t>.</t>
    </r>
  </si>
  <si>
    <t>FELIPE BOCANEGRA</t>
  </si>
  <si>
    <t>CONTRATAR UN PROFESIONAL EN MEDICINA CON ESPECIALIZACIÓN EN AUDITORÍA EN SALUD PARA OPTIMIZAR LA CALIDAD Y EFICIENCIA DE LA UNIDAD DE SALUD DE IBAGUÉ USI-ESE, GARANTIZANDO EXCELENCIA EN LA ATENCIÓN AL PACIENTE, OPTIMIZACIÓN DE COSTOS, DISEÑO DE PLANES DE MEJORA CONTINUA Y FORTALECIMIENTO DE LAS RUTAS DE ATENCIÓN EN SALUD PARA BRINDAR UNA EXPERIENCIA INTEGRAL DE ALTA CALIDAD</t>
  </si>
  <si>
    <t>GUSTAVO ENRIQUE RODRIGUEZ COTE</t>
  </si>
  <si>
    <t>25-44-101201372</t>
  </si>
  <si>
    <t>Carrera 7 nO.36-56 tORRE fEDERIK aPTO 701</t>
  </si>
  <si>
    <t>gustavo.rodriguez.cote@gmail.com</t>
  </si>
  <si>
    <t>ANDREA NIETO</t>
  </si>
  <si>
    <t>CONTRATAR EL SUMINISTRO DE ELEMENTOS Y DISPOSITIVOS MÉDICOS- CONTEMPLADOS EN EL PLAN DE BENEFICIOS EN SALUD (PBS), NECESARIOS PARA LA ATENCIÓN INTEGRAL DE USUARIOS EN SERVICIOS DE SALUD COMO URGENCIAS, HOSPITALIZACIÓN, UNIDAD MENTAL, ATENCIÓN DE PARTOS, ACTIVIDADES DE PROMOCIÓN Y PREVENCIÓN, ASÍ COMO BRIGADAS DE SALUD URBANAS Y RURALES, A MONTO AGOTABLE.</t>
  </si>
  <si>
    <t>5 MESES</t>
  </si>
  <si>
    <t>ADRIANA ALEXANDRA SAENZ PARRA</t>
  </si>
  <si>
    <t>25-44-101201533</t>
  </si>
  <si>
    <t>CARRERA 8 SUR BIS No.23-C-07 BARRIO Kennedy</t>
  </si>
  <si>
    <t>adrianalexandrasaenzp@hotmail.com</t>
  </si>
  <si>
    <t>JENNY FERNANDA OVALLE LOMBANA</t>
  </si>
  <si>
    <t>25-44-101201439</t>
  </si>
  <si>
    <t>Calle 59 No.59-2-31 Barrio La floresta</t>
  </si>
  <si>
    <t>yefd16@hotmail.com</t>
  </si>
  <si>
    <t>CONTRATAR   LA   PRESTACION DE SERVICIOS   DE UN AUXILIAR   DE ENFERMERIA COMO APOYO A LA EJECUCIÓN DE LAS RUTAS DE ATENCION   EN SALUD Y DEMAS DEPENDENCIAS DE LA UNIDAD DE SALUD·DE IBAGUÉ USI· E.S.E. – ZONA URBANA</t>
  </si>
  <si>
    <t>CRA. 9 No.17-22 Barrio Pueblo NUevo</t>
  </si>
  <si>
    <t>MANZANA 15 CASA 9 BARRIO SANTA ANA</t>
  </si>
  <si>
    <t>CONTRATAR   LA   PRESTACION DE SERVICIOS   DE UN AUXILIAR   DE ENFERMERIA COMO APOYO A LA EJECUCIÓN DE LAS RUTAS DE ATENCION   EN SALUD Y DEMAS DEPENDENCIAS DE LA UNIDAD DE SALUD·DE IBAGUÉ USI· E.S.E. – ZONA RURAL</t>
  </si>
  <si>
    <t>VEREDA LAURELES</t>
  </si>
  <si>
    <t>CONTRATAR EL SUMINISTRO DE MEDICAMENTOS, INCLUYENDO AQUELLOS DE CONTROL ESPECIAL Y MONOPOLIO DEL FONDO NACIONAL DE ESTUPEFACIENTES, NECESARIOS PARA LA ATENCIÓN EN SERVICIOS DE URGENCIAS, SALA DE PARTOS, HOSPITALIZACIÓN EN GINECOLOGÍA, GENERAL, ÁREA RESPIRATORIA, UNIDAD MENTAL, ASÍ COMO PARA ACTIVIDADES DE PROMOCIÓN Y PREVENCIÓN, Y BRIGADAS DE SALUD URBANA Y RURAL, CON UN MONTO AGOTABLE SEGÚN LO CONTEMPLADO EN EL PLAN DE BENEFICIOS DE SALUD.</t>
  </si>
  <si>
    <t>ANGEL SANTIAGO GOMEZ BOCANEGRA</t>
  </si>
  <si>
    <t>25-44-101201476</t>
  </si>
  <si>
    <t>CARRERA 72 BIS 152 B 25TORRE 4 APTO. 507</t>
  </si>
  <si>
    <t>angel_gomez@juancorpas.edu.co</t>
  </si>
  <si>
    <t>WENDY VANESSA JIMENEZ RODRIGUEZ</t>
  </si>
  <si>
    <t>25-44-101201482</t>
  </si>
  <si>
    <t>CARRERA 72 BIS 152 B 25 OLMO VERAMONTE</t>
  </si>
  <si>
    <t>WENDY_JIMENEZ@JUANCORPAS.EDU.CARDIOLOGYAIM@HOTMAIL.COM</t>
  </si>
  <si>
    <t>SUMINISTO DE INSUMOS PARA REDES ELECTRICAS, EQUIPOS INDUSTRIALES, PLANTAS GENERADORAS Y OTROS, JUNTO CON SERVICIOS TECNICOS DE MANTENIMIENTO PREVENTIVO Y CORRECTIVO  PARA EQUIPOS INDUSTRIALES, PLANTAS GENERADORAS, REDES ELECTRICAS Y ARREGLOS ELECTRICOS EN GENERAL, REQUERIDAS EN TODAS LAS SEDES ADSCRITAS A LA UNIDAD DE SALUD DE IBAGUE, EN MODALIDAD DE MONTO AGOTABLE.</t>
  </si>
  <si>
    <t>LEIDY TATIANA ABELLO HERRERA</t>
  </si>
  <si>
    <t>25-44-101201559</t>
  </si>
  <si>
    <t>Carrera 9 No.8-85</t>
  </si>
  <si>
    <t>leidyabello190794@gmail.com</t>
  </si>
  <si>
    <t>JOHANA CAROLINA ABRIL FRANCO</t>
  </si>
  <si>
    <t>25-44-101201524</t>
  </si>
  <si>
    <t>Calle 158 No.44- sur 37 pisi 3 picaleña</t>
  </si>
  <si>
    <t>jabrilfranco@gmail.com</t>
  </si>
  <si>
    <t>CONTRATAR EL SERVICIO DE ASESORIA PARA EL LICENCIAMIENTO  DEL EQUIPO PORTATIL DE RAYOS X DE PROPIEDAD DE LA UNIDAD DE SALUD DE IBAGUE USI E.S.E.</t>
  </si>
  <si>
    <t>DIEGO FERNANDO APONTE CASTAÑEDA</t>
  </si>
  <si>
    <t>BOGOTÁ D.C.</t>
  </si>
  <si>
    <t>Calle 36 No.27-71 Oficina 919 Barrio Mejoras Públicas Bucaramanga Santander</t>
  </si>
  <si>
    <t>3106079375-3014495401</t>
  </si>
  <si>
    <t>qapositron@gmail.com</t>
  </si>
  <si>
    <t>CRA. 14 nO.9-35 BARRIO 20 DE JULIO</t>
  </si>
  <si>
    <t>NYCOLE DAYANNE GARZON MENDIETA</t>
  </si>
  <si>
    <t>25-44-101201641</t>
  </si>
  <si>
    <t>Calle 37 No.1-08</t>
  </si>
  <si>
    <t>nicoledayanne@gmail.com</t>
  </si>
  <si>
    <t>KAREN VALENTINA LEON MURCIA</t>
  </si>
  <si>
    <t>2205-04--11</t>
  </si>
  <si>
    <t>100043097 RC 100010789</t>
  </si>
  <si>
    <t>CONJUNTO FORTALEZA 2 APTO.101 TORRE A</t>
  </si>
  <si>
    <t>valentinaleon2203@hotmail.com</t>
  </si>
  <si>
    <t>NATALIA DEL PILAR VALDERRAMA MORALES</t>
  </si>
  <si>
    <t>25-44-101201627</t>
  </si>
  <si>
    <t>MANZANA 1 CASA 14 VILLA MARIN</t>
  </si>
  <si>
    <t>NATALIAVALDERRAMA00@GMAIL.COM</t>
  </si>
  <si>
    <t>MAITE</t>
  </si>
  <si>
    <t>CONTRATAR LA PRESTACION DE SERVICIOS DE UN TECNICO CONTABLE PARA APOYAR EN LOS PROCESOS FINANCIEROS, LA FORMULACION Y EL SEGUIMIENTO DE LOS CONVENIOS Y CONTRATOS QUE SE SUSCRIBAN EN LA UNIDAD DE SALUD DE IBAGUÉ USI E.S.E, EN LA GERENCIA Y DEMAS DEPENDENCIAS DE LA UNIDAD DE SALUD DE IBAGUE USI-E.S.E</t>
  </si>
  <si>
    <t>CONTRATAR A MONTO AGOTABLE EL SUMINISTRO DE REACTIVOS Y EQUIPOS EN COMODATO PARA EL LABORATORIO CLINICO DE LA UNIDAD INTERMEDIA SAN FRANCISCO QUE INCLUYE QUIMICA SANGUINEA, UROANALISIS AUTOMATIZADOS, INMUNOLOGIA, ELECTROLITROS, PRUEBAS POCT, MICROBIOLOGIA, ASI COMO LA PROVISIÓN DE INSUMOS PARA LA   TOMA DE MUESTRAS DE LAS UNIDADES INTERMEDIAS, LOS CENTROS DE SALUD Y PUESTOS DE SALUD DE LA UNIDAD DE SALUD DE IBAGUE U.S.I.-E.S.E.</t>
  </si>
  <si>
    <t>DANNA CAROLINA ZAPATA GONZALEZ</t>
  </si>
  <si>
    <t>25-44-101201942</t>
  </si>
  <si>
    <t>MANZANA 46 CASA 2 JORDAN 3 ETAPA</t>
  </si>
  <si>
    <t>dannazapata@hmail.com</t>
  </si>
  <si>
    <t>SUTT WIANEY CARDENAS SALCEDO</t>
  </si>
  <si>
    <t>RIO BLANCO</t>
  </si>
  <si>
    <t>25-44-101201709</t>
  </si>
  <si>
    <t>MANZANA 99 CAS 2 JORDAN 7 ETAPA</t>
  </si>
  <si>
    <t>nana97805@gmail.com</t>
  </si>
  <si>
    <t>YENY ROCIO MARIN SERRANO</t>
  </si>
  <si>
    <t>25-44-101201725</t>
  </si>
  <si>
    <t>CALLE 117 No.18-64 SUR CONJUNTO CIMARA</t>
  </si>
  <si>
    <t>yeny.marin13@hotmail.com</t>
  </si>
  <si>
    <t>KATHERIM ALEXANDRA MARULANDA OCAMPO</t>
  </si>
  <si>
    <t>2025/04/2025</t>
  </si>
  <si>
    <t>25-44-101201918</t>
  </si>
  <si>
    <t>CARRERA 8  No.126-367 montecarlo</t>
  </si>
  <si>
    <t>kathemarilanda31@gmail.com</t>
  </si>
  <si>
    <t>LUZ DARY CESPEDES CESPEDES</t>
  </si>
  <si>
    <t>25-44-101201710</t>
  </si>
  <si>
    <t>CALLE 65 a- 27-48 LOS MANDARINOS</t>
  </si>
  <si>
    <t>luzdcespedes@hotmail.com</t>
  </si>
  <si>
    <t>NAYIBE ROMERO ROMERO</t>
  </si>
  <si>
    <t>65,786,423</t>
  </si>
  <si>
    <t>25-44-101201954</t>
  </si>
  <si>
    <t>Manzana 1 C CASA13 VILLA cLARA sALADO</t>
  </si>
  <si>
    <t>nayiberoz@hotmail.com</t>
  </si>
  <si>
    <t>CONTRATAR LA PRESTACIÓN DE SERVICIOS DE APOYO A LA GESTIÓN DE UN TÉCNICO AUXILIAR DE ENFERMERÍA PARA EL AREA URBANO QUE APOYE Y EJECUTE LOS SERVICIOS DE LA ATENCIÓN PRIMARIA EN SALUD (APS) DE LOS EQUIPOS BÁSICOS DE SALUD (EBS), EN EL MARCO DE LA RESOLUCION NO. 00001212 DEL 05 DE JULIO DEL 2024 EXPEDIDA POR EL MINISTERIO DE SALUD Y PROTECCION SOCIAL.</t>
  </si>
  <si>
    <t>MARIA FERNANDA FERNANDEZ  GALINDO</t>
  </si>
  <si>
    <t>DIANA CAROLINA MEJIA CEDIEL</t>
  </si>
  <si>
    <t>CARRERA 3 SUR No.18-57</t>
  </si>
  <si>
    <t>carolinacediel684@gmail.com</t>
  </si>
  <si>
    <t>NEYLA YINETH BARRETO CERQUERA</t>
  </si>
  <si>
    <t>Carrera 22 sur No.54-120</t>
  </si>
  <si>
    <t>neylabarreto1987@gmail.com</t>
  </si>
  <si>
    <t xml:space="preserve">CONTRATAR   LA   PRESTACION DE SERVICIOS   DE UN AUXILIAR   DE ENFERMERIA COMO APOYO A LA EJECUCIÓN DE LAS RUTAS DE ATENCION   EN SALUD Y DEMAS DEPENDENCIAS DE LA UNIDAD DE SALUD·DE IBAGUÉ USI· E.S.E. </t>
  </si>
  <si>
    <t>MANZANA 11 CASA 12 TERRASAS DEL TEJAR</t>
  </si>
  <si>
    <t>jennycarolinamartinez46@gmail.com</t>
  </si>
  <si>
    <t>ELLA MARIA KROENKE BONELL</t>
  </si>
  <si>
    <t>25-44-10201772</t>
  </si>
  <si>
    <t>Cra 75 No.79 C 19 bARRIO pARAISO</t>
  </si>
  <si>
    <t>ellamkbgmail.com</t>
  </si>
  <si>
    <t>lina maryory oli¿vera parra</t>
  </si>
  <si>
    <t>Carrera 3 No.3-30 Barrio Centro</t>
  </si>
  <si>
    <t>linamayoriolivera17@gmail.com</t>
  </si>
  <si>
    <t>YULI ANDREA AREVALO ARDILA</t>
  </si>
  <si>
    <t>25-44-101201783</t>
  </si>
  <si>
    <t>VEREDA EL TOTUMO</t>
  </si>
  <si>
    <t>andrea111049@gmail.com</t>
  </si>
  <si>
    <t>CONTRATAR LA PRESTACIÓN DEL SERVICIO DE APOYO A LA GESTION DE UN TÉCNICO PARA QUE REALICE EL MANTENIMIENTO PREVENTIVO Y CORRECTIVO DEL SOFTWARE Y HARDWARE DE TODOS LOS EQUIPOS DE COMPUTO Y ACCESORIOS Y/O LOS DEMÁS EQUIPOS DE COMPUTO ASIGNADOS POR EL SUPERVISOR DE LA UNIDAD DE SALUD DE IBAGUÉ E.S.E.</t>
  </si>
  <si>
    <t>Cra. 10 No.61-19 Conjunto Tierra Linda Casa 10</t>
  </si>
  <si>
    <t>rudalumu159@hotmail.com</t>
  </si>
  <si>
    <t>25-44-101201800</t>
  </si>
  <si>
    <t>MARIA MANUELA LOPEZ RODRIGUEZ</t>
  </si>
  <si>
    <t>25-44-101201928</t>
  </si>
  <si>
    <t>CALLE 11 No.3-20 EDIFICIO BCH IBAGUE</t>
  </si>
  <si>
    <t>mariamanuelalopez12@gmail.com</t>
  </si>
  <si>
    <t>MONICA ALEJANDRA RIVERA MARIN</t>
  </si>
  <si>
    <t>MARIQUITA</t>
  </si>
  <si>
    <t>CALLE 8 No.3-76 Barrio La Pola</t>
  </si>
  <si>
    <t>alejandraenfermera2018@gmail.com</t>
  </si>
  <si>
    <t>JULIANA MARIA VILLANUEVA MARROQUIN</t>
  </si>
  <si>
    <t>25-44-101201859</t>
  </si>
  <si>
    <t>CARRERA 6 SURNo.72-80</t>
  </si>
  <si>
    <t>julianavillanuevamarroquin@hotmail.com</t>
  </si>
  <si>
    <t>HEBER RODRIGUEZ HERRERA</t>
  </si>
  <si>
    <t>360-47-994000045818</t>
  </si>
  <si>
    <t>Manzana R CASA 12 hACIENDA pIEDRA pINTADA</t>
  </si>
  <si>
    <t>heber0408@hotmail.com</t>
  </si>
  <si>
    <t>ANGELA MARIA GIL VASQUEZ</t>
  </si>
  <si>
    <t>CARRERA 1 No.10-67Alaska</t>
  </si>
  <si>
    <t>angelamgv76@gmail.com</t>
  </si>
  <si>
    <t>AURA MARIA GOMEZ BONILLA</t>
  </si>
  <si>
    <t>RIOBLANCO</t>
  </si>
  <si>
    <t>CALLE 29 No.4-44 Apto 202 Barrio La Francia</t>
  </si>
  <si>
    <t>amgb3014@gmail.com</t>
  </si>
  <si>
    <t>WILLIAM ANDRES GUARNIZO TIMOTE</t>
  </si>
  <si>
    <t>SALDAÑA</t>
  </si>
  <si>
    <t>2025/04/258</t>
  </si>
  <si>
    <t>25-44101201948</t>
  </si>
  <si>
    <t>CALLE 50 CASA 4-43 EL Papayo</t>
  </si>
  <si>
    <t>andres1994guarnizow2@gmail.com</t>
  </si>
  <si>
    <t>BLEDIS HERMINDA OLAYA SANCHEZ</t>
  </si>
  <si>
    <t>PLANADAS</t>
  </si>
  <si>
    <t>14-46101140887</t>
  </si>
  <si>
    <t>MANZANA C CASA 4 PRIMER PISO BARRIO PEDREGAL</t>
  </si>
  <si>
    <t>bledisherminda@gmail.com</t>
  </si>
  <si>
    <t>CONTRATAR LOS SERVICIOS DE MANTENIMIENTO PREVENTIVO Y CORRECTIVO INCLUYENDO EL SUMINISTRO DE LOS REPUESTOS PARA LOS VEHÍCULOS DE PLACAS OET-061, OET-062, OET-063, OTD-858, ODU-926, OET-239, OET-240, ODU-854, OTD-929, OTD-805, GSJ-87H, PPY-01D DE PROPIEDAD A LA UNIDAD DE SALUD DE IBAGUÉ USI-ESE Y VEHICULOS QUE SE ENCUENTREN EN COMODATO, EN MODALIDAD DE MONTO AGOTABLE.</t>
  </si>
  <si>
    <t>FREDY ANDRES JIMENEZ FLOREZ</t>
  </si>
  <si>
    <t>100043378 RC 100010898</t>
  </si>
  <si>
    <t>CALLE 22 nO.480 bARRIO eL cARMEN</t>
  </si>
  <si>
    <t>fredy 3k@yahoo.es</t>
  </si>
  <si>
    <t>DANNA SOPHIA RAMIREZ TOLE</t>
  </si>
  <si>
    <t>25-44-101201909 RC25-40-101053532</t>
  </si>
  <si>
    <t>CALLE 13 No.5-19 APTO 203</t>
  </si>
  <si>
    <t>2739595-2739585</t>
  </si>
  <si>
    <t>FABIOLA GARCIA ZAMBRANP</t>
  </si>
  <si>
    <t>25-44-101201901</t>
  </si>
  <si>
    <t>AVENIDA FERROCARRIL No.25-20</t>
  </si>
  <si>
    <t>fabiolagarcia1501@hotmail.com</t>
  </si>
  <si>
    <t>ERIKA PATRICIA GONZALEZ GUZMAN</t>
  </si>
  <si>
    <t>25-44-101201986</t>
  </si>
  <si>
    <t xml:space="preserve">CARRERA 7 No.27-10Casa Belalcazar </t>
  </si>
  <si>
    <t>juniorandres0101@gmail.com</t>
  </si>
  <si>
    <t>JAVIER ANTONIO GUERRERO RADA</t>
  </si>
  <si>
    <t>100043479 RC1000010926</t>
  </si>
  <si>
    <t>CALLE 84 B No.42 F-23</t>
  </si>
  <si>
    <t>guerreroradajavier@gmail.com</t>
  </si>
  <si>
    <t>DAVID HERNANDO PALACIOS B</t>
  </si>
  <si>
    <t>PUERTORICO</t>
  </si>
  <si>
    <t>25-44-101202005</t>
  </si>
  <si>
    <t>CARRERA 13 No.9-48</t>
  </si>
  <si>
    <t>david_palacios17@hotmail.com</t>
  </si>
  <si>
    <t>DILSA YILENABARRERA OROZCO</t>
  </si>
  <si>
    <t>25-44-101201913</t>
  </si>
  <si>
    <t>cARRERA 1 nO.74-59 PISO 2</t>
  </si>
  <si>
    <t>y.ilo2010@hotmail.com</t>
  </si>
  <si>
    <t>CARRERA 14 No.163-81 BARRIO EL PAIS</t>
  </si>
  <si>
    <t>JOHANA ISABEL GIL RUBIO</t>
  </si>
  <si>
    <t>25-44-101201914</t>
  </si>
  <si>
    <t>Calle 2 No.1-16 Centro</t>
  </si>
  <si>
    <t>isabelgil073@gmail.com</t>
  </si>
  <si>
    <t>EDNA CAROLINA CESPEDES BALLESTEROS</t>
  </si>
  <si>
    <t>25-44-101202108</t>
  </si>
  <si>
    <t>Fortaleza II Torre C Apto 1404</t>
  </si>
  <si>
    <t>carolinacespedesb@gmail.com</t>
  </si>
  <si>
    <t>ISLENY YINED PARRA USECHE</t>
  </si>
  <si>
    <t>TERM. UNILATERAL</t>
  </si>
  <si>
    <t>CARRERA 11 B No.43-93 BARRIO CALARCA</t>
  </si>
  <si>
    <t>alexad-29@hotmail.com</t>
  </si>
  <si>
    <t>ENIDA ALEXANDRA DAZA GUEVARA</t>
  </si>
  <si>
    <t>CARRERA 8 No.44-38 BARRIO VILLA MARLEN</t>
  </si>
  <si>
    <t>PAULA ANDREA OSORIO VALDEZ</t>
  </si>
  <si>
    <t>CALLE 97 No.21 sur 65</t>
  </si>
  <si>
    <t>paulandenos@hotmail.com</t>
  </si>
  <si>
    <t>LINA JUDEITH VARGAS LABRADOR</t>
  </si>
  <si>
    <t>FINCA LA ESPERANZA GUAMO</t>
  </si>
  <si>
    <t>cargaslabrador@gmail.com</t>
  </si>
  <si>
    <t>ERIKA JULIETH MONSALVE LOMBANA</t>
  </si>
  <si>
    <t>25-44-101201989</t>
  </si>
  <si>
    <t>CALLE 4OCCIDENTE CASA LA CEIBA</t>
  </si>
  <si>
    <t>erokamonsalvelombana@gmail.com</t>
  </si>
  <si>
    <t>CONTRATAR LA PRESTACIÓN DE SERVICIOS DE APOYO A LA GESTION DE UN TECNICO ADMINISTRATIVO PARA  LA REALIZACIÓN DE PROCESOS FINANCIEROS, FORMULACIÓN Y SEGUIMINETO DE LOS CONVENIOS Y CONTRATOS  DE LA UNIDAD DE SALUD DE IBAGUE USI-E.S.E. EN APOYO DE LOS SERVICIOS  DE LA ATENCIÓN PRIMARIA EN SALUD (APS) DE LOS EQUIPOS BASICOS DE SALUD (EBS) ENEL AREA URBANA EN EL  MARCO DE LA RESOLUCIÓN No.00001212 DEL 5 DE JULIO DE 2024 EXPEDIDA POR EL MINISTERIO DE SALUD Y PROTECCIÓN SOCIAL</t>
  </si>
  <si>
    <t>MARIA FERNANDA RODRIGUEZ GONZALEZ</t>
  </si>
  <si>
    <t>25-44-101201916</t>
  </si>
  <si>
    <t>CARRERA 5 No.4-95 barrio el carmen</t>
  </si>
  <si>
    <t>mafecitamr@gmail.com</t>
  </si>
  <si>
    <t>ANGY KATHERINE VARGAS GUZMAN</t>
  </si>
  <si>
    <t>25-44-101201997 RC 25-40-101053558</t>
  </si>
  <si>
    <t>CALLE 11 A No.14-48 CASA ALFONSO LOPEZ</t>
  </si>
  <si>
    <t>angykathe@hotmail.com</t>
  </si>
  <si>
    <t>INGRID KATYERINE SANCHEZ OVALLE</t>
  </si>
  <si>
    <t>25-44-101202002</t>
  </si>
  <si>
    <t>CARRERA 4 No.91-01 Apto.302 T 8</t>
  </si>
  <si>
    <t>katerin,ovalle19@gmail.com</t>
  </si>
  <si>
    <t>MARIA VICTORIA BUITRAGO RIOS</t>
  </si>
  <si>
    <t>14-46-101141031</t>
  </si>
  <si>
    <t>CARRERA 24 ANo.172-172 CHAPETON</t>
  </si>
  <si>
    <t>victoriabuitrago278@gmail.com</t>
  </si>
  <si>
    <t>VANESSA RONDON AREVALO</t>
  </si>
  <si>
    <t>25-44-101201975</t>
  </si>
  <si>
    <t>MANZANA 4 CASA 26 LA CAMPIÑA</t>
  </si>
  <si>
    <t>nesa2306@hotmail.com</t>
  </si>
  <si>
    <t>CONTRATAR LA PRESTACIÓN DE SERVICIOS PROFESIONALES DE UN ABOGADO CON EXPERIENCIA PARA APOYAR LOS PROCESOS JURIDICOS, DE CARTERA, CONCILIACIONES EXTRAJUDICIALES Y CONTRATACION ENTRE OTROS A LA GERENCIA Y DEMAS DEPENDENCIAS DE LA UNIDAD DE SALUD DE IBAGUE USI-E.S.E.</t>
  </si>
  <si>
    <t>360-47-994000045771</t>
  </si>
  <si>
    <t>CONTRATAR LA PRESTACIÓN DE SERVICIOS PROFESIONALES DE UN (A) MEDICO (MEDIO TIEMPO) PARA LA EJECUCIÓN DEL PROGRAMA EN ATENCIÓN PRIMARIA EN SALUD (APS) EN APOYO A LOS EQUIPOS BASICOS DE SALUD (EBS) PARA EL AREA URBANA EN EL MARCO  DE LA RESOLUCIÓN No.00001212 DEL 5 DE JULIO DE 2024 EXPEDIDA POR EL MINISTERIO DE SALUD Y PROTECCIÓN SOCIAL.</t>
  </si>
  <si>
    <t>JUAN DAVID CELIS CASTIBLANCO</t>
  </si>
  <si>
    <t>25-44-101201995 RC25-40-101053556</t>
  </si>
  <si>
    <t>CALLE 37 B No.9 A-36</t>
  </si>
  <si>
    <t>jdcelis@ut.edu.co.</t>
  </si>
  <si>
    <t>ROSA ELVIRA ARIAS URUEÑA</t>
  </si>
  <si>
    <t>25-44-101201964</t>
  </si>
  <si>
    <t>CALLE 125 No.8116 Barrio Montecarlo</t>
  </si>
  <si>
    <t>rosita-luisa@hotmail.com</t>
  </si>
  <si>
    <t>NELIDA CIFUENTES ROJAS</t>
  </si>
  <si>
    <t>FORTALEZZA 1 TORRE D APTO.107</t>
  </si>
  <si>
    <t>nelidacifuentes@hotmail.com</t>
  </si>
  <si>
    <t>LUZ HEIDY OCHOA CALEÑO</t>
  </si>
  <si>
    <t>SAN ANTONIO</t>
  </si>
  <si>
    <t>25-44-101201979</t>
  </si>
  <si>
    <t xml:space="preserve">MANZANA B CASA 39  SAN ISIDRO </t>
  </si>
  <si>
    <t>heidyallison25@gmail.com</t>
  </si>
  <si>
    <t>DANIELA PEREZ RINCON</t>
  </si>
  <si>
    <t>25-44-101202090</t>
  </si>
  <si>
    <t>CARRERA 27 SUR No.21-70</t>
  </si>
  <si>
    <t>perez.daniela0802@gmail.com.</t>
  </si>
  <si>
    <t>CINDI KETERINE LOPEZ RENGIFO</t>
  </si>
  <si>
    <t>CARRERA 1 SUR No.74-59 piso 2</t>
  </si>
  <si>
    <t xml:space="preserve">ANDREA CAROLINA BELLO GUZMAN </t>
  </si>
  <si>
    <t>360-47-994000046160</t>
  </si>
  <si>
    <t>CALLE 21 No.13-64</t>
  </si>
  <si>
    <t>carob19@outlook.com</t>
  </si>
  <si>
    <t>LUISA FERNANDA PARARROYO ALBARRACIN</t>
  </si>
  <si>
    <t>IBAGUE 1</t>
  </si>
  <si>
    <t>100043461 rc 100010920</t>
  </si>
  <si>
    <t>CARRERA 1 No.66--80alfonsdo uribe badillo</t>
  </si>
  <si>
    <t>juliana villamnuevamarroquin@hotmail.com</t>
  </si>
  <si>
    <t>CONTRATAR LA PRESTACION DE SERVICIOS PROFESIONALES DE UN TRABAJADOR SOCIAL DE TIEMPO COMPLETO PARA REALIZAR LAS ACTIVIDADES DE LA ATENCIÓN PRIMARIA EN SALUD (APS) DE LOS EQUIPOS BASICOS DE SALUD (EBS) WEN EL AREA URBANA EN EL MARCO DE LA RESOLUCION NO. 00001212 DEL 05 DE JULIO DEL 2024 EXPEDIDA POR EL MINISTERIO DE SALUD Y PROTECCION SOCIAL.</t>
  </si>
  <si>
    <t>LAURA VALENTINA ESPITIA RAMIREZ</t>
  </si>
  <si>
    <t>25-44-101201987</t>
  </si>
  <si>
    <t>CARRERA 4 No,39-18</t>
  </si>
  <si>
    <t>valentinaespirami@gmail.com</t>
  </si>
  <si>
    <t>ALEXANDER LOZANO MORENO</t>
  </si>
  <si>
    <t>25-44-101202003</t>
  </si>
  <si>
    <t>Manzana C CASA 3 PRADOS DE VARSOVIA</t>
  </si>
  <si>
    <t>lozanoalexander271@gmail.com</t>
  </si>
  <si>
    <t>LIZ  JOHANNA VELASQUEZ</t>
  </si>
  <si>
    <t>25-44-101202269</t>
  </si>
  <si>
    <t>AVENIDA 11 A No.8-1Manzana 11 casa 8</t>
  </si>
  <si>
    <t>lizvelasquez093@gmail.com</t>
  </si>
  <si>
    <t>XiMENA DEL PILAR VASQUEZ ALCALA</t>
  </si>
  <si>
    <t>MANZANA 2 CASA 23BARRIO TOPACIO</t>
  </si>
  <si>
    <t>ximenaalcala265@gmail.com</t>
  </si>
  <si>
    <t>CRISTIAN ADRIAN PARDO FLOREZ</t>
  </si>
  <si>
    <t>25-44-101202298</t>
  </si>
  <si>
    <t>CArrera 9 barrio la esperanza</t>
  </si>
  <si>
    <t>cristian.pardo0206@gmail.com</t>
  </si>
  <si>
    <t>CARLOS EDUARDO PAREJA VAN ARCKEN</t>
  </si>
  <si>
    <t>25-44-101202000</t>
  </si>
  <si>
    <t>VEREDA BERLIN  KM6 FINCXA EL EDEN</t>
  </si>
  <si>
    <t>carlyparvan@outlook.com</t>
  </si>
  <si>
    <t>SANDRA PATRICIA TRIANA GONZALEZ</t>
  </si>
  <si>
    <t>CRA. 4 D No.2+6-53 Barrio Hipodromo</t>
  </si>
  <si>
    <t>sanpatri9@hotmail.com</t>
  </si>
  <si>
    <t>ANGIE LORENA MENDEZ OTERO</t>
  </si>
  <si>
    <t>360-47-994000045811</t>
  </si>
  <si>
    <t>MANZANA L CASA 30 BARRIO PACANDE</t>
  </si>
  <si>
    <t>angielmendez1990@gmail.com</t>
  </si>
  <si>
    <t>KETERINE RAMIREZ MARIN</t>
  </si>
  <si>
    <t>CARRERA 8 No.39-14 BARRIO RESTREPO</t>
  </si>
  <si>
    <t>Katheriramirezmarin26@gmail.com</t>
  </si>
  <si>
    <t>JUAN ARLEY TORRES REYES</t>
  </si>
  <si>
    <t>calle 83 No.6-60</t>
  </si>
  <si>
    <t>a.t.r.02@hotmail.com</t>
  </si>
  <si>
    <t>LAURA MARCELA ARROYO GUEVARA</t>
  </si>
  <si>
    <t>MANZANA Z CASA 4 JORDAN 8 ETAPA</t>
  </si>
  <si>
    <t>SANDRARAMIREZ</t>
  </si>
  <si>
    <r>
      <t xml:space="preserve">CONTRATAR LA PRESTACION DE SERVICIOS DE UN PROFESIONAL ABOGADO PARA APOYAR LOS PROCESOS DE CONTRATACION DE LA GERENCIA Y DEMAS DEPENDENCIAS DE LA UNIDAD DE SALUD DE IBAGUE USI-E.S.E. EN EL MARCO DE LA </t>
    </r>
    <r>
      <rPr>
        <sz val="9"/>
        <color rgb="FF000000"/>
        <rFont val="Calibri"/>
        <family val="2"/>
        <scheme val="minor"/>
      </rPr>
      <t>RESOLUCIÓN No.00001212 DE JULIO 5 DE 2024</t>
    </r>
    <r>
      <rPr>
        <i/>
        <sz val="9"/>
        <color rgb="FF000000"/>
        <rFont val="Calibri"/>
        <family val="2"/>
        <scheme val="minor"/>
      </rPr>
      <t xml:space="preserve"> </t>
    </r>
    <r>
      <rPr>
        <sz val="9"/>
        <color theme="1"/>
        <rFont val="Calibri"/>
        <family val="2"/>
        <scheme val="minor"/>
      </rPr>
      <t>EXPEDIDA POR EL MINISTERIO DE SALUD Y PROTECCION SOCIAL.</t>
    </r>
  </si>
  <si>
    <t>OSCAR HERNANDO VILLALOBOS MOLINA</t>
  </si>
  <si>
    <t>25-44-101201999</t>
  </si>
  <si>
    <t>CARRERA 3 nO.5-3 RINCON DE LA POLA T 1 APTO 102</t>
  </si>
  <si>
    <t>oscarvilla05@gmail.com</t>
  </si>
  <si>
    <t>DAMARY PANCHA MORALES</t>
  </si>
  <si>
    <t>25-44-101202031</t>
  </si>
  <si>
    <t>MANZANA C CASA 1 ALTOS DE VASCONIA</t>
  </si>
  <si>
    <t>damarypanchamorales@gmail.com</t>
  </si>
  <si>
    <t>CRISTIAN CAMILO COLLAZOS CASTAÑEDA</t>
  </si>
  <si>
    <t>25-44-101201992</t>
  </si>
  <si>
    <t>CARRERA 22 SUR No.156-111</t>
  </si>
  <si>
    <t>CRISTIANCOLLAZOSCC@GMAIL.COM</t>
  </si>
  <si>
    <t>HEIDY FARIDE MIRANDA QUINTERO</t>
  </si>
  <si>
    <t>MANZANA N CASA 1 BARRIO TIERRA FIRME</t>
  </si>
  <si>
    <t>heidymiranda88@gmail.com</t>
  </si>
  <si>
    <t>CONTRATAR LA PRESTACION DE SERVICIOS PROFESIONALES DE UN PSICOLOGO (A) DE TIEMPO COMPLETO  PARA EL AREA RURAL  QUE REALICE LAS ACTIVIDADES  DE LA ATENCIÓN PRIMARIA EN SALUD (APS) DE LOS EQUIPOS BASICOS DE SALUD (EBS) EN EL MARCO DE LA RESOLUCION NO. 00001212 DEL 05 DE JULIO DEL 2024 EXPEDIDA POR EL MINISTERIO DE SALUD Y PROTECCION SOCIAL.</t>
  </si>
  <si>
    <t>AURA MARIA CASTRO NIETO</t>
  </si>
  <si>
    <t>28,551,820</t>
  </si>
  <si>
    <t>25-44-101202016</t>
  </si>
  <si>
    <t>MANZANA G CASA 27 JORDAN 9 ETAPA</t>
  </si>
  <si>
    <t>anitajuanes81@gmail.com</t>
  </si>
  <si>
    <t>LORENA DEL PILAR VELANDIA HERRAN</t>
  </si>
  <si>
    <t>IBAGUE7</t>
  </si>
  <si>
    <t>100043482 RC100010928</t>
  </si>
  <si>
    <t>AVENIDA AMBALA No.100-01 Torre 1 Apto.301 La Hacienda condominio Campestre</t>
  </si>
  <si>
    <t>lorenadel pilarvelandia@gmail.com</t>
  </si>
  <si>
    <t>ZULEIVIS DANIELA ROMO GONZALEZ</t>
  </si>
  <si>
    <t>PUBLOVIEJO MAGD</t>
  </si>
  <si>
    <t>100043523 rc100010941</t>
  </si>
  <si>
    <t>CALLE 93 No.7-sur 90</t>
  </si>
  <si>
    <t>zuleromo98@gmail.com</t>
  </si>
  <si>
    <t>OSCAR JAVIER ROCHA TORRES</t>
  </si>
  <si>
    <t>25-44-101202056 RC 25-40-101053575</t>
  </si>
  <si>
    <t>CRA 7 No.38-63 Edificio Mauro Apto 302</t>
  </si>
  <si>
    <t>ojrocjat@hotmail.com</t>
  </si>
  <si>
    <t>DIANA PATRICIA PEÑA MERA</t>
  </si>
  <si>
    <t>100043499-rc100010933</t>
  </si>
  <si>
    <t>CONJUNTO BUENA VISTA TORRE 4 APTO 101</t>
  </si>
  <si>
    <t>auditoradianappm24@gmail.com</t>
  </si>
  <si>
    <t>ANGIE STEFANNY MARQUEZ YAGUARA</t>
  </si>
  <si>
    <t>360-47-994000045826</t>
  </si>
  <si>
    <t>VEREDA CARMEN DE BILIRA</t>
  </si>
  <si>
    <t>angie.marquez8903@gmail.com</t>
  </si>
  <si>
    <t>SONIA PATRICIA BALLEN POPAYAN</t>
  </si>
  <si>
    <t>25-44-101201993 rc25-40-101053555</t>
  </si>
  <si>
    <t>CARRERA 38 A No.7A-63RESERVA DE LOS CAMBULOS APTO.301</t>
  </si>
  <si>
    <t>soniapatriciaballen@gmail.com</t>
  </si>
  <si>
    <t>KEVIN ROMARIO RODRIGUEZ MENDOZA</t>
  </si>
  <si>
    <t>11-46-101081434</t>
  </si>
  <si>
    <t>CALLE 27 A BIS SUR 4-44</t>
  </si>
  <si>
    <t>rodriguezk9372@gmail.com</t>
  </si>
  <si>
    <t>GABRIEL ANTONIO FAJARDO ORJUEÑLA</t>
  </si>
  <si>
    <t>93,387,583</t>
  </si>
  <si>
    <t>11-46-101081471 RC11-54-101007001</t>
  </si>
  <si>
    <t>MANZANA 38 CASA 4 8 ETAPA BARRIO JORDAN</t>
  </si>
  <si>
    <t>gobog397@gmail.com</t>
  </si>
  <si>
    <t>SANDRA LILIANA HERNANDEZ AVILA</t>
  </si>
  <si>
    <t>TORRE 3 APTO 102 CONJ RES VERACRUZ MONTECARLO SALADO</t>
  </si>
  <si>
    <t>saliher2009@hotmail.com</t>
  </si>
  <si>
    <t>LUIS ENRIQUE SANCHEZ ESPINOSA</t>
  </si>
  <si>
    <t>IBGUE</t>
  </si>
  <si>
    <t>25-44-10122057</t>
  </si>
  <si>
    <t>MANZANA H CASA 11</t>
  </si>
  <si>
    <t>luissanchez6597@gmail.com</t>
  </si>
  <si>
    <t>MONICA XIMENAPATIÑO YATE</t>
  </si>
  <si>
    <t>360-47-994000045934</t>
  </si>
  <si>
    <t>CRA. 20 No.17-55 Barrio La Paz</t>
  </si>
  <si>
    <t>moni_yate_1096@hotmail.com</t>
  </si>
  <si>
    <t>yeimi milexa manrique ortiz</t>
  </si>
  <si>
    <t>alpujarra</t>
  </si>
  <si>
    <t>MANZANA F CASA 6 URBANIZACIÓN ALBANIA II</t>
  </si>
  <si>
    <t>yteimi-manrique@hotmail.com</t>
  </si>
  <si>
    <t>MARIA RUBIELA TIBADUIZA PINZON</t>
  </si>
  <si>
    <t>11-46101081455</t>
  </si>
  <si>
    <t>CARRERA 3 No.25-19</t>
  </si>
  <si>
    <t>rubyy1980@outlook.com</t>
  </si>
  <si>
    <t>JULIETH HASLEIDY CAPERA GOMEZ</t>
  </si>
  <si>
    <t>25-44-101202152</t>
  </si>
  <si>
    <t>CALLE 14 No.23-51 San Isidro parte alta</t>
  </si>
  <si>
    <t>julicapera8712@gmail.com</t>
  </si>
  <si>
    <t>LAURA CAMILA CORTES TORRES</t>
  </si>
  <si>
    <t>11-46-101081467</t>
  </si>
  <si>
    <t>MANZANA 4 CASA 5 PALMA DEL RIO</t>
  </si>
  <si>
    <t>3243302027-3126227415</t>
  </si>
  <si>
    <t>corteslauracamila5@gmail.com</t>
  </si>
  <si>
    <t>DIANA MARIA TAFUR GUZMAN</t>
  </si>
  <si>
    <t>Girardot</t>
  </si>
  <si>
    <t>carrera 3 nO.85-50 APTO.207 TORRE MARANTE</t>
  </si>
  <si>
    <t>dtafurguzman@gmail.com</t>
  </si>
  <si>
    <t>JOSE JENNER ACEVEDO FERNANDEZ</t>
  </si>
  <si>
    <t>25-46-101041519 RC 25-54-101002997</t>
  </si>
  <si>
    <t>CALLE 73 No.16-31 Puente Alto Torre 1 Apto. 102 EL VERGEL</t>
  </si>
  <si>
    <t>CACHACEVEDO@GMAIL.COM</t>
  </si>
  <si>
    <t>CONTRATAR LA PRESTACIÓN DE SERVICIOS DE UN LIDER COMUNITARIO PARA REALIZAR LAS ACTIVIDADES DE LA ATENCIÓN PRIMARIA EN SALUD (APS) DE LOS EQUIPOS BASICOS DE SALUD (EBS) EN EL AREA URBANA EN EL MARCO DE LA RESOLUCIÓN No.1212 DEL 05 DE JULIO DEL 2024 EXPEDIDA POR EL MIMISTERIO DE SALIUD Y PROTECCIÓN SOCIAL.</t>
  </si>
  <si>
    <t>JESSICA LORENA SANCHEZ SANCHEZ</t>
  </si>
  <si>
    <t>25-44-101202145</t>
  </si>
  <si>
    <t>CARRERA 3 B No.529 la pola</t>
  </si>
  <si>
    <t>jessicalorenasanchezsanchez@gmail.com</t>
  </si>
  <si>
    <t>CARLOS ANDRES URUEÑA CRUZ</t>
  </si>
  <si>
    <t>25-44-101202147</t>
  </si>
  <si>
    <t>CARRERA 4 No.4-32 BARRIO CENTRO</t>
  </si>
  <si>
    <t>andres71-uru@hotmail.com</t>
  </si>
  <si>
    <t>DANIEL FELIPE HERRERA RODRIGUEZ</t>
  </si>
  <si>
    <t>25-44-101202176</t>
  </si>
  <si>
    <t xml:space="preserve">CRA.21 G BIS No.67A-32 </t>
  </si>
  <si>
    <t>danielfelipeherrera rodriguez@gmail.com</t>
  </si>
  <si>
    <t>ANGELICA MARIA GIL GOMEZ</t>
  </si>
  <si>
    <t>MANZANA C CASA 17 BARRIO POPULAR</t>
  </si>
  <si>
    <t>totorino15@hotmail.com</t>
  </si>
  <si>
    <t>MARIA PAULA LONDOÑO SARMIENTO</t>
  </si>
  <si>
    <t>14-46-101141041</t>
  </si>
  <si>
    <t>CRA.11 A No.4-58 BARRIO BERLEN AP.201</t>
  </si>
  <si>
    <t>mariapis,0401@gmail.com</t>
  </si>
  <si>
    <t>NATHALIA FERNANDA ORJUELA MONTOYA</t>
  </si>
  <si>
    <t>CAJAMARCA</t>
  </si>
  <si>
    <t>TERM. BILATERAL</t>
  </si>
  <si>
    <t>CARRERA 10 No.41-51 barrio calarca</t>
  </si>
  <si>
    <t>natalia.orjuela@outlook.com</t>
  </si>
  <si>
    <t>LUISA FERNANDA TRUJILLO GUTIERREZ</t>
  </si>
  <si>
    <t>25-44-101202143</t>
  </si>
  <si>
    <t>CALLE 21 A No.14-20 Barrio Ricauter</t>
  </si>
  <si>
    <t>tomasyduvan@gmail.com</t>
  </si>
  <si>
    <t>YEIMY LORENA MORENO PRADA</t>
  </si>
  <si>
    <t>25-44-101202128</t>
  </si>
  <si>
    <t>CALLE 23 No.8 sur 17 Barrio Kennedy</t>
  </si>
  <si>
    <t>yeimy6039@gmail.com</t>
  </si>
  <si>
    <t>DIANA CAROLINA RAMIREZ MARTIN</t>
  </si>
  <si>
    <t>25-44-101202144</t>
  </si>
  <si>
    <t>CALLE 100 No.13 b sur 55 t 6 apto 104 hc santa cruz conjunto cyma I</t>
  </si>
  <si>
    <t>dinaroa1010@hotmail.com</t>
  </si>
  <si>
    <t>SKARLETT JAZBLEYDI MUÑOZ MUÑOZ</t>
  </si>
  <si>
    <t>CRA.20 No.20-18 Barrio El carmen</t>
  </si>
  <si>
    <t>muñozskarlett99@gmail.com</t>
  </si>
  <si>
    <t>DORY YANETH OLIVAR</t>
  </si>
  <si>
    <t>28,637,673</t>
  </si>
  <si>
    <t>COELLO</t>
  </si>
  <si>
    <t>MANZANA 38 CASA 48 ETAPA BARRIO JORDAN</t>
  </si>
  <si>
    <t>gabog.397@gmail.com</t>
  </si>
  <si>
    <t>FABIOLA BECERRA ARANDA</t>
  </si>
  <si>
    <t>360-47-994000045867</t>
  </si>
  <si>
    <t>CARRERA 4 BNo.29-75 Barrio La Francia</t>
  </si>
  <si>
    <t>fabecerra22@hotmail.com</t>
  </si>
  <si>
    <t>LEIDY JOHANA BONILLA PALOMINO</t>
  </si>
  <si>
    <t>25-44-101202082</t>
  </si>
  <si>
    <t>CARRERA 12 No.5-36 barrio San Diego</t>
  </si>
  <si>
    <t>leidybonillap21@gmail.com</t>
  </si>
  <si>
    <t>JULIANA MELIBEA HERNANDEZ LOPEZ</t>
  </si>
  <si>
    <t>25-44-101202038</t>
  </si>
  <si>
    <t>Manzana 45 A CASA 9 BARRIO tOPACIO</t>
  </si>
  <si>
    <t>julianamelibea@gmail.com</t>
  </si>
  <si>
    <t>LINA MARIA ARIAS LOPEZ</t>
  </si>
  <si>
    <t>360-47-994000045862 RC360-74-994000010740</t>
  </si>
  <si>
    <t>CALLE 3 No.13-142</t>
  </si>
  <si>
    <t>linaarias273@gmail.com</t>
  </si>
  <si>
    <t>LAURA VANESSA LOPESIERRA PORTO</t>
  </si>
  <si>
    <t>CHIRIGUANA</t>
  </si>
  <si>
    <t>360-47-994000045882 RC360-74-994000010742</t>
  </si>
  <si>
    <t>CARRERA 8 SUR nO.93-65 cONJUNTO aLTAGRACIA</t>
  </si>
  <si>
    <t>laura.lopesierra@hotmail.com</t>
  </si>
  <si>
    <t>LEIDY KETHERINE PADILLA HERRAN</t>
  </si>
  <si>
    <t>25-40-101041513</t>
  </si>
  <si>
    <t>CALLE 60 nO.10-42 APTO.1508</t>
  </si>
  <si>
    <t>katherinepadilla1897@gmail.com</t>
  </si>
  <si>
    <t>HEIDY DAYANA VALDERRAMA HERNANDEZ</t>
  </si>
  <si>
    <t>360-47-994000045901</t>
  </si>
  <si>
    <t>CARRERA 22 SUR nO.156-111 aRBOLEDA</t>
  </si>
  <si>
    <t>hdvh97355@gmail.com</t>
  </si>
  <si>
    <t>GERMAN ANDRES PEÑA CUELLAR</t>
  </si>
  <si>
    <t>25-40-101053470 RC 25-44-101201045</t>
  </si>
  <si>
    <t>AVENIDA CRA. 14 B SUR No.95-120</t>
  </si>
  <si>
    <t>germanandres1001@gmail.com</t>
  </si>
  <si>
    <t>GLORIA AMPARO GONZALEZ GUIRAL</t>
  </si>
  <si>
    <t>25-44-101202049 RC25-40-101053572</t>
  </si>
  <si>
    <t>CALLE NULL NULL NULL Manzzana 4 casa 1 la Campiña</t>
  </si>
  <si>
    <t>glorys@gmail.com</t>
  </si>
  <si>
    <t>LUIS FERNANDO PERDOMO GONZALEZ</t>
  </si>
  <si>
    <t>MANZANA C CASA 1 BARRIO ONZAGA</t>
  </si>
  <si>
    <t>fernandop50@hotmail.com</t>
  </si>
  <si>
    <t>GINA MARCELA FORERO OYOLA</t>
  </si>
  <si>
    <t>360-47-994000045930 RC360-74-994000010749</t>
  </si>
  <si>
    <t>CALLE 38 No.38-4 B BARRIO BOYACA</t>
  </si>
  <si>
    <t>pina.m1111@hotmail.com</t>
  </si>
  <si>
    <t>LAURA VANESSA RODRIGUEZ RAMIREZ</t>
  </si>
  <si>
    <t xml:space="preserve"> </t>
  </si>
  <si>
    <t>CALLE 28 No.5-80 EDIFICIO  APTO.503</t>
  </si>
  <si>
    <t>ivrorodriguez@ut.edu.co</t>
  </si>
  <si>
    <t>AMANDA MILENA ROMERO PEÑA</t>
  </si>
  <si>
    <t>360-47-994000045893 RC360-74-994000010745</t>
  </si>
  <si>
    <t>CARRERA 20 SUR No.109-38</t>
  </si>
  <si>
    <t>amanda.riomero@zentia.com</t>
  </si>
  <si>
    <t>MAGDA BRIGITTE SANTOS  QUINTERO</t>
  </si>
  <si>
    <t>100043624 RC100010974</t>
  </si>
  <si>
    <t>MANZANA G CASA 4 RESERVAS CANTABRIA</t>
  </si>
  <si>
    <t>magdasantosq@gmail.com</t>
  </si>
  <si>
    <t>OLGA LILIANA MARTINEZ CASALLAS</t>
  </si>
  <si>
    <t>CALLE 53 No.6-21 EDIFICIO KIWANA APTO 308</t>
  </si>
  <si>
    <t>Llilimaca3@hotmail.com</t>
  </si>
  <si>
    <t>YEILSON ZEHIRD ORTIZ SOTO</t>
  </si>
  <si>
    <t>CONJUNTO CERRADO BOSQUE LARGO APTO.801 TORRE 1</t>
  </si>
  <si>
    <t>yeilson.ortiz2805@hotmail.com</t>
  </si>
  <si>
    <t>ANDRES MAURICIO MUÑOZ VARON</t>
  </si>
  <si>
    <t>360-47-994000045884 RC360-74-994000010743</t>
  </si>
  <si>
    <t>CARRERA 8 nO.147-06 C R KUNDAE T 4 APTO 502</t>
  </si>
  <si>
    <t>a.mvaron08@gmail.com</t>
  </si>
  <si>
    <t>ANDREA MILENA GARZON SUSPE</t>
  </si>
  <si>
    <t>CARRERA 5 No.103-83 conjunto residencial yerbabuena torre 7 apto 202</t>
  </si>
  <si>
    <t>garzonsuspeandreamilena@gmail.com</t>
  </si>
  <si>
    <t>ANDRES FELIPE BARRAGAN TORRES</t>
  </si>
  <si>
    <t>CARRERA 20 SUR No.103-40 MANZNA 5 CASA 14 RESERVA DE SANTA RITA</t>
  </si>
  <si>
    <t>andresbarraganhhc@gmail.com</t>
  </si>
  <si>
    <t>MARIA FERNANDA PUENTES SILVA</t>
  </si>
  <si>
    <t>CALLE 49 nO.5-20</t>
  </si>
  <si>
    <t>mfpientes12@gmail.com</t>
  </si>
  <si>
    <t>JORGE ALBERTO CALDERON MORENO</t>
  </si>
  <si>
    <t>25-44-101202099 rc 25-40-101053584</t>
  </si>
  <si>
    <t>CARRERA 4 D No.3234 CADIZ</t>
  </si>
  <si>
    <t>jcalderon74@estudiantesasreandina.com</t>
  </si>
  <si>
    <t>JESUS DAVID VALENCIA RODRIGUEZ</t>
  </si>
  <si>
    <t>360-74-994000010747 rc360-47-994000045899</t>
  </si>
  <si>
    <t>CARRERA 8 No.66 A 48</t>
  </si>
  <si>
    <t>esusvalencia98@hotmal.com</t>
  </si>
  <si>
    <t>OLANDA ARID RODRIGUEZ MORALES</t>
  </si>
  <si>
    <t>25-44-101202087</t>
  </si>
  <si>
    <t>ARBLEDA CAMPESTRE CONJUNTO ALGONABO</t>
  </si>
  <si>
    <t>LAURA VALENTINA LOZANO DIAZ</t>
  </si>
  <si>
    <t>360-47-994000046474</t>
  </si>
  <si>
    <t>MANZANA B CASA 15</t>
  </si>
  <si>
    <t>lauralozanodiaz2023@gmail.com</t>
  </si>
  <si>
    <t>ANGIE LORENAVILLANUEVA ECHEVERRY</t>
  </si>
  <si>
    <t>360-47-994000045913</t>
  </si>
  <si>
    <t>SM 10 MZ1 CASA 4 BARRIO NUEVA CASTILLA</t>
  </si>
  <si>
    <t>lorenavillanueva30189@gmail.com</t>
  </si>
  <si>
    <t>ANA FERNANDA DIAZ CAÑON</t>
  </si>
  <si>
    <t>MANZANA V CASA  12 ARKALA 2 ETAPA</t>
  </si>
  <si>
    <t>anat.diaz1109@gmail.com</t>
  </si>
  <si>
    <t>ELIZABETH REYES DUCUARA</t>
  </si>
  <si>
    <t>38,213,009</t>
  </si>
  <si>
    <t>25-44-1012020798</t>
  </si>
  <si>
    <t>CALLE 18 No.12-00 ANCON TRINIDAD</t>
  </si>
  <si>
    <t>eliza.jag@hotmail.com</t>
  </si>
  <si>
    <t>MARYURIS MILENA SANCHEZ VELANDIA</t>
  </si>
  <si>
    <t>CARRERA 1 SURNo.30-65</t>
  </si>
  <si>
    <t>mayulime2024@hotmail.com</t>
  </si>
  <si>
    <t>MARIA ALEJANDRA BLANQUICETT AREIZA</t>
  </si>
  <si>
    <t>CACERES ANT.</t>
  </si>
  <si>
    <t>25-44-101202098</t>
  </si>
  <si>
    <t>CALLE 93 No.7 SUR 90 CONJUNTO ALTAGRACIA T5 APTO.603</t>
  </si>
  <si>
    <t>alejandrablanquicett@hotmail.com</t>
  </si>
  <si>
    <t>ANGELA PATRICIA NICOLLS GARCIA</t>
  </si>
  <si>
    <t>2025/30/04</t>
  </si>
  <si>
    <t>25-44-101202077</t>
  </si>
  <si>
    <t>CARRERA 13 A No.94-25 URBANIZACIÓN VILLA PATRICIA</t>
  </si>
  <si>
    <t>angelanicolls16@hotmail.com</t>
  </si>
  <si>
    <t>ANDREA LUCIA PRADA PADILLA</t>
  </si>
  <si>
    <t>25-44-101202149</t>
  </si>
  <si>
    <t>CALLE 160 No.21- SUR 19</t>
  </si>
  <si>
    <t>andrealuprada@gmail.com</t>
  </si>
  <si>
    <t>VICTORIA ELIZABETH GOMEZ SANZ</t>
  </si>
  <si>
    <t>25-46-101041571</t>
  </si>
  <si>
    <t>MANZANA 2 CASA 4 JORDAN 4 ETAPA</t>
  </si>
  <si>
    <t>vickygfelipe@hotmail.com</t>
  </si>
  <si>
    <t>CARLOS DUVAN OLIVEROS VARON</t>
  </si>
  <si>
    <t>25-46-101041529</t>
  </si>
  <si>
    <t>CALLE 11-1MN 52 CASA 3 SANTA ANA</t>
  </si>
  <si>
    <t>oliverosvaroncarlosduvan@gmail.com</t>
  </si>
  <si>
    <t>ESTEBAN HENAO CORTES</t>
  </si>
  <si>
    <t>1,070,598,760</t>
  </si>
  <si>
    <t>360-47-994000045939-360-74-994000010750</t>
  </si>
  <si>
    <t>CALLE 61 CNo.19-13 ALTOS DE AMBALA</t>
  </si>
  <si>
    <t>Ehenao243@gmail.com</t>
  </si>
  <si>
    <t>GISELL KARIME MONROY RICO</t>
  </si>
  <si>
    <t>14-46-101141024- rc</t>
  </si>
  <si>
    <t>CONJUNTO ALTOS DE BERLIN TO 3 AP 1007</t>
  </si>
  <si>
    <t>GISELL.MONROYR@GMAIL.COM</t>
  </si>
  <si>
    <t>ZULMA ROCIO GUZMAN ZABALA</t>
  </si>
  <si>
    <t>14-46-101141037-</t>
  </si>
  <si>
    <t>CALLE 11 No.11-134 BARRIO BELENCITO</t>
  </si>
  <si>
    <t>xulma17guzman@gmail.com</t>
  </si>
  <si>
    <t>ANDREA PATRICIA BERNAL CHACON</t>
  </si>
  <si>
    <t>14-46101141069</t>
  </si>
  <si>
    <t>MANZANA 36 CASA11 JARDIN SANTANDER</t>
  </si>
  <si>
    <t>BERNALCHACONANDREA2@GMAIL.COM</t>
  </si>
  <si>
    <t>MAYRA ALEJANDRA OCHOA SUAREZ</t>
  </si>
  <si>
    <t>MANZANA 1 CASA 13 BARRIO GALAN</t>
  </si>
  <si>
    <t>mauraalejandraochoasuarez</t>
  </si>
  <si>
    <t>MAYERLY ALEJANDRA BEJARANO SANCHEZ</t>
  </si>
  <si>
    <t>14-46-101141064</t>
  </si>
  <si>
    <t>MANZANA A CASA 13 BRISAS DE VASCONIA</t>
  </si>
  <si>
    <t>mayerlibejarano0301@gmail.com</t>
  </si>
  <si>
    <t>CAROLINA ROJAS ARIAS</t>
  </si>
  <si>
    <t>MANZANA H CASA 29 JORDAN 9 ETAPA</t>
  </si>
  <si>
    <t>carojas218001@gmail.com</t>
  </si>
  <si>
    <t>DAVID SANTIAGO GOMEZ LEON</t>
  </si>
  <si>
    <t>14-46-101141062</t>
  </si>
  <si>
    <t>MANZANA O CASA 37 JORDAN 9 ETAPA</t>
  </si>
  <si>
    <t>santiagog122004@gmail.com</t>
  </si>
  <si>
    <t>SOLEY YASMIN VALLEJO MACETO</t>
  </si>
  <si>
    <t>14-46-101141068</t>
  </si>
  <si>
    <t>SM 29 M 22 CASA 12</t>
  </si>
  <si>
    <t>vallejosol_05@gmail.com</t>
  </si>
  <si>
    <t>LUISA FERNANDA SUZUNAGA ICO</t>
  </si>
  <si>
    <t>14-46101141066</t>
  </si>
  <si>
    <t>CARRERA 4SURNo.24-35</t>
  </si>
  <si>
    <t>luisasuzunaga99@g,mail.com</t>
  </si>
  <si>
    <t>JUAN MIGUEL MOTTA ROBAYO</t>
  </si>
  <si>
    <t>CALLE 39 B No.10-21</t>
  </si>
  <si>
    <t>juanmiguelmotta@hotmail.com</t>
  </si>
  <si>
    <t>KELLY JOHANNA PINZON SANCHEZ</t>
  </si>
  <si>
    <t>14-46-101141065</t>
  </si>
  <si>
    <t>MANZANA D CASA 17COLINAS DEL NORTE</t>
  </si>
  <si>
    <t>johana_jpk@hotmail.com</t>
  </si>
  <si>
    <t>SANDRA EMILIA CERVERA ISCALA</t>
  </si>
  <si>
    <t>11-45-101081450</t>
  </si>
  <si>
    <t>MANZANA 14 CASA 3</t>
  </si>
  <si>
    <t>sandracervera1111@hotmail.com</t>
  </si>
  <si>
    <t>YENI ALEXANDRA CHARRY CHARRY</t>
  </si>
  <si>
    <t>14-46-101141072</t>
  </si>
  <si>
    <t>MANZANA 26 CASA 2 BARRIO TOPACIO</t>
  </si>
  <si>
    <t>charryyeny@gmail.com</t>
  </si>
  <si>
    <t>NORMA COMNSTANZA ROMERO BELTRAN</t>
  </si>
  <si>
    <t>14-45-101141071</t>
  </si>
  <si>
    <t>MANZANA E CASA 6 BARRIO PALERMO</t>
  </si>
  <si>
    <t>nv5639496@gmail.com</t>
  </si>
  <si>
    <t>NINFA BALBINA LARA</t>
  </si>
  <si>
    <t>11-46-101081478</t>
  </si>
  <si>
    <t>MANZANA 38 CASA 5</t>
  </si>
  <si>
    <t>ninfalaraenfer@hotmail.com</t>
  </si>
  <si>
    <t>ERIKA VANESA PINTO FORERO</t>
  </si>
  <si>
    <t>25-44-101202666</t>
  </si>
  <si>
    <t>Cra.3 No.59-14 la Floresta</t>
  </si>
  <si>
    <t>vanefireri2003@gmail.com</t>
  </si>
  <si>
    <t>WILLINGTON ACOSTA LOZADA</t>
  </si>
  <si>
    <t>25-44-101202211</t>
  </si>
  <si>
    <t>MANZANA A CASA 4 BARRIO HELENA ESPINOSA</t>
  </si>
  <si>
    <t>willingtonacosta@gmail.com</t>
  </si>
  <si>
    <t>YULY ALEJANDRA GUILLEN RAMIREZ</t>
  </si>
  <si>
    <t>25-44-1012022-18</t>
  </si>
  <si>
    <t>MANZANA 70 CASA14 BARRIO JORDAN 8 ETAPA</t>
  </si>
  <si>
    <t>alejita9111@gmail.com</t>
  </si>
  <si>
    <t>ONEIDA SHIRLEY DUCUARA REYES</t>
  </si>
  <si>
    <t>360-47-994000046140</t>
  </si>
  <si>
    <t>MANZANA I CASA 17  ALVANIA 2</t>
  </si>
  <si>
    <t>oneidasd26@gmail.com</t>
  </si>
  <si>
    <t>LEIDY PAOLA VARON CHARRY</t>
  </si>
  <si>
    <t>25-44-101202216</t>
  </si>
  <si>
    <t>CRA.23 SURNo.16-92 San Isidro</t>
  </si>
  <si>
    <t>wilsonberdugo1985@gmail.com</t>
  </si>
  <si>
    <t>MARIA FERNANDA RENGIFO CALA</t>
  </si>
  <si>
    <t>CRA.10 A No.24-35 BARRIO KENNEDY</t>
  </si>
  <si>
    <t>rengifocalamariafernanda@gmail.com</t>
  </si>
  <si>
    <t>MAGDA GISELLE ENDO CASTRO</t>
  </si>
  <si>
    <t>CRA.8 SUR No.93-65</t>
  </si>
  <si>
    <t>magien-22@hotmail.com</t>
  </si>
  <si>
    <t>MONICA ANDREA LAGOS TRIANA</t>
  </si>
  <si>
    <t>BARRIO VENECIA MANZANA A CASA 7</t>
  </si>
  <si>
    <t>MOCATRIANA@GMAIL.COM</t>
  </si>
  <si>
    <t>25-44-101202549</t>
  </si>
  <si>
    <t>CARRERA 8 F No.161-54 reservas de san fermin</t>
  </si>
  <si>
    <t>NELSON ANDRES GOMEZ RODRIGUEZ</t>
  </si>
  <si>
    <t>CARRERA 1No.79-25</t>
  </si>
  <si>
    <t>nelsongomez1230@hotmail.com</t>
  </si>
  <si>
    <t>YOMAR IRENE SANTAMARIA GNZALEZ</t>
  </si>
  <si>
    <t>25-44-101202146</t>
  </si>
  <si>
    <t>CARRERA 11 ANo.1a- 136 barrio alaska</t>
  </si>
  <si>
    <t>yomara.santamaria1957@gmail.com</t>
  </si>
  <si>
    <t>NOVERIS ROJAS ACOSTA</t>
  </si>
  <si>
    <t>11-46-101081470</t>
  </si>
  <si>
    <t>MANZNA H CASA 8BARRIO EL BUNDE 4 ETAPA</t>
  </si>
  <si>
    <t>norroacos1971@hotmail.com</t>
  </si>
  <si>
    <t>KAREN YESENIA SANCHEZ ,MARIN</t>
  </si>
  <si>
    <t>CARRERA 4 B No.32-39 LA FRANCIA</t>
  </si>
  <si>
    <t>jefekaren88@hotmail.com</t>
  </si>
  <si>
    <t>ANA MILENA VELEZ SALAZAR</t>
  </si>
  <si>
    <t>CALLE 43 No.8-17 Villa Marlen II</t>
  </si>
  <si>
    <t>velez.amilena@gmail.com</t>
  </si>
  <si>
    <t>LUIS ALFREDO AVILA PEREZ</t>
  </si>
  <si>
    <t>480-47-994000055619</t>
  </si>
  <si>
    <t>MANZANA E CASA 13 JORDAN 5</t>
  </si>
  <si>
    <t>luisavila2718@gmail.com</t>
  </si>
  <si>
    <t>ERIKA VIVIANA PALACIO CASTRILLON</t>
  </si>
  <si>
    <t>BUENAVENTURA</t>
  </si>
  <si>
    <t>2025/08/002</t>
  </si>
  <si>
    <t>VEREDA CAY VILLA PROSPERIDAD</t>
  </si>
  <si>
    <t>lucianamillan204@gmail.com</t>
  </si>
  <si>
    <t>CARLOS ALFONSO TORRES DELGADO</t>
  </si>
  <si>
    <t>CALLE 9 No.9-44 Barrio Belen</t>
  </si>
  <si>
    <t>carlosatorresd83@gmail.com</t>
  </si>
  <si>
    <t>MARIA ALEJANDRA LOPEZ VASQUEZ</t>
  </si>
  <si>
    <t>1-54-101007000</t>
  </si>
  <si>
    <t>CALLE 93 No.7- SUR 90 Altagracia T 7 Apto 203</t>
  </si>
  <si>
    <t>maria.lopez12@ucum.edu.co</t>
  </si>
  <si>
    <t>LUISA FERNANDA SIERRA BURGOS</t>
  </si>
  <si>
    <t>360-47-994000046143</t>
  </si>
  <si>
    <t>C. OCOBOS1 ETAPA</t>
  </si>
  <si>
    <t>jeluju@gmail.com</t>
  </si>
  <si>
    <t>YISETH JOHANABERMUDEZ GOMEZ</t>
  </si>
  <si>
    <t>360-47-994000046289</t>
  </si>
  <si>
    <t>Manzana E CASA 32 Santa Ana</t>
  </si>
  <si>
    <t>yisethbermudez1@gmail.com</t>
  </si>
  <si>
    <t>NOHORA HAYDY CABRERA RODRIGUEZ</t>
  </si>
  <si>
    <t>CALLE 54 No.21 sur 22 T 1 APTO 103</t>
  </si>
  <si>
    <t>nohorahydy@hotmail.com</t>
  </si>
  <si>
    <t>SARA ARCELIA OLIER RAMIREZ</t>
  </si>
  <si>
    <t>11-46-101081444 RC11-54-101006992</t>
  </si>
  <si>
    <t>CARRERA 7 No.68-22</t>
  </si>
  <si>
    <t>OLIERSARA22@GMAIL.COM</t>
  </si>
  <si>
    <t>25-40-101053611</t>
  </si>
  <si>
    <t>I-100043686</t>
  </si>
  <si>
    <t>COMPAÑIA CANDARA IMPORTACIONES S.A.S.</t>
  </si>
  <si>
    <t>21-46-101115201</t>
  </si>
  <si>
    <t>CARRERA 8 No.62-50 conjunto multicentro t 5 apto 401 urbanización prados del norte</t>
  </si>
  <si>
    <t>candaracompany@gmail.com</t>
  </si>
  <si>
    <t>propio</t>
  </si>
  <si>
    <t>CONTRATAR LA CAMPAÑA UNO DE TRES DE FUMIGACIÓN Y DESRATIZACIÓN QUE SE REALIZAN DURANTE EL AÑO 2025, A LAS DIFERENTES UNIDADES INTERMEDIAS, CENTROS Y PUESTOS DE SALUD ADSCRITOS A LA UNIDAD DE SALUD DE IBAGUE – E.S.E.</t>
  </si>
  <si>
    <t>SANIR SERVICIOS Y MANTENIMIENTO S.A.S.</t>
  </si>
  <si>
    <t>21-44-101469082RC 21-40-101254179</t>
  </si>
  <si>
    <t>CALLE 65 nO.7D-39 mANZANA i CASA 2 uRBANIZACIÓN nACADAMIA iBAGUE</t>
  </si>
  <si>
    <t>gerencia@sanir.co</t>
  </si>
  <si>
    <t>KELLY DANIELA PIEDRAHITA ORJUELA</t>
  </si>
  <si>
    <t>360-47-994000046078</t>
  </si>
  <si>
    <t>MANZANA 36  CASA3 ETAPA 1 CIUDADELA sIMON bOLIVAR</t>
  </si>
  <si>
    <t>danikelb17@gmail.com</t>
  </si>
  <si>
    <t>CAROLINA MOLINA MARTINEZ</t>
  </si>
  <si>
    <t>CALLE 61 CNo.23-114 t 1 apto 711 alminar samoa</t>
  </si>
  <si>
    <t>caromolina87@gmail.com</t>
  </si>
  <si>
    <t>VIBIAN ESLENDY ALVAREZ MAFLA</t>
  </si>
  <si>
    <t>CONJUNTO RESIDENCIAL EL TEJAR</t>
  </si>
  <si>
    <t>vibianalvarez1980@gmail.com</t>
  </si>
  <si>
    <t>NATALIA FERNANDA CELY PATIÑO</t>
  </si>
  <si>
    <t>RESOL. 1378 JULIO 8/25</t>
  </si>
  <si>
    <t>ANULACION DE CONTRATO</t>
  </si>
  <si>
    <t>MAnzana b casa 14 urbnización la castilla</t>
  </si>
  <si>
    <t>nataliafernadacelyfandiño@gmail.com</t>
  </si>
  <si>
    <t>NORMA CONSTANZA GALINDO MUÑOZ</t>
  </si>
  <si>
    <t>25-44-101202498</t>
  </si>
  <si>
    <t>MANZANA L CASA 98 BARRIO SAN SEBASTIAN</t>
  </si>
  <si>
    <t>nocoga22@gmail.com</t>
  </si>
  <si>
    <t>WILTON ENRIQUE GIL RODRIGUEZ</t>
  </si>
  <si>
    <t>25-44-101202668</t>
  </si>
  <si>
    <t>TORRE 1 APTO. 1006 ALTAGRACIA</t>
  </si>
  <si>
    <t>wiltone28@hotmail.com</t>
  </si>
  <si>
    <t>EDIT SARMIENTO DIAZ</t>
  </si>
  <si>
    <t>25-44-101202220</t>
  </si>
  <si>
    <t>VEREDA PASTALES CAÑON DEL COMBEIMA</t>
  </si>
  <si>
    <t>sarmientoedit1723@gmail.com</t>
  </si>
  <si>
    <t>MARTHA CECILIA PEREZ RODRIGUEZ</t>
  </si>
  <si>
    <t>CALLE 89 No.3-86 ciudadela simon bolivar</t>
  </si>
  <si>
    <t>martha.c.27@hotmail.com</t>
  </si>
  <si>
    <t>MARTHA CECILIA YARA LOZADA</t>
  </si>
  <si>
    <t>360-47-994000046060</t>
  </si>
  <si>
    <t>CALLE 61 No.20 b 02</t>
  </si>
  <si>
    <t>marthayara822@gmail.com</t>
  </si>
  <si>
    <t>ROSICELA CATAÑO CASTRILLON</t>
  </si>
  <si>
    <t>DORADA</t>
  </si>
  <si>
    <t>MANZANA 25CASA 14 SIMON BOLIVAR</t>
  </si>
  <si>
    <t>rosicastrillon1015@gmail.com</t>
  </si>
  <si>
    <t>CLAUDIA MARCELA DIAZ MARTINEZ</t>
  </si>
  <si>
    <t>25-44-101202924RC 25-40-101053813</t>
  </si>
  <si>
    <t>CARRERA 8 No.4-11</t>
  </si>
  <si>
    <t>marcela.diazm28@gmail.com</t>
  </si>
  <si>
    <t>JOSE ROBINSON COHETATA PEDRAZA</t>
  </si>
  <si>
    <t>360-47-994000046211 RC360-74-994000010774</t>
  </si>
  <si>
    <t>CALLE 153 153 153 MANZANA 116 CASA 21</t>
  </si>
  <si>
    <t>joseerobins@hotmail.com</t>
  </si>
  <si>
    <t>ROCIO ANDREA GUARNIZO GUTIERREZ</t>
  </si>
  <si>
    <t>25-44-101202422 RC 25-40-101053665</t>
  </si>
  <si>
    <t>CARRERA 5 No.103-92 CONJUNTO RESIDENCIAL YERBABUENA</t>
  </si>
  <si>
    <t>tochiguarnizo64hotmai.com</t>
  </si>
  <si>
    <t>DAVID EDUARDO QUIÑONES CELIS</t>
  </si>
  <si>
    <t>25-44-101202552 rc25-40-101053705</t>
  </si>
  <si>
    <t>CALLE 49 No.5-20 apto. 224</t>
  </si>
  <si>
    <t>davidquice@gmail.com</t>
  </si>
  <si>
    <t>NIRMA CONSTANZA HERNANDEZ GARCIA</t>
  </si>
  <si>
    <t>CARRERA 19 NC SUR No.120-11 SANTA RITA</t>
  </si>
  <si>
    <t>emmaoscarynorma@gmail.com</t>
  </si>
  <si>
    <t>CAROLINA LOZANO SANTA</t>
  </si>
  <si>
    <t>360-47-994000046065</t>
  </si>
  <si>
    <t>CARRERA 1No.32-33 BARRIO LAS BRISAS</t>
  </si>
  <si>
    <t>LOZANOCAROLINA587@GMAIL.COM</t>
  </si>
  <si>
    <t>SHARON STEPHANNY TRUJILLO GARZON</t>
  </si>
  <si>
    <t>CUNDAY</t>
  </si>
  <si>
    <t>MANZANA D CASA 14 URBANIZACIÓN SAN LUCAS 2</t>
  </si>
  <si>
    <t>sharons.trujillo@gmail.com</t>
  </si>
  <si>
    <t>YURY ALEXIS GUTIERREZ HILAMO</t>
  </si>
  <si>
    <t>POPAYAN</t>
  </si>
  <si>
    <t>25-46-101041585</t>
  </si>
  <si>
    <t>CALLE 0 OA O MANZANA 8 CASA 3 PRADERAS DE SANTA RITA</t>
  </si>
  <si>
    <t>yurigutty@hotmai.com</t>
  </si>
  <si>
    <t>100043696 RC100010995</t>
  </si>
  <si>
    <t>SHARIK JULIANA RUBIO PADILLA</t>
  </si>
  <si>
    <t>360-47-994000046202</t>
  </si>
  <si>
    <t>CALLE 127 CASA 12 VIA CEMENTERIO ALBERTO VILLA</t>
  </si>
  <si>
    <t>jurupa169@gmail.com</t>
  </si>
  <si>
    <t>ALIX YOHANNA RAMIREZ PRADA</t>
  </si>
  <si>
    <t>25-44-101202393</t>
  </si>
  <si>
    <t>VEREDA CHUCUNI</t>
  </si>
  <si>
    <t>ramirezyohanna236@gmail.com</t>
  </si>
  <si>
    <t>MARCELA URUEÑA OSPINA</t>
  </si>
  <si>
    <t>URBANIZACION PAN DE AZYUCAR MANZNA C CASA 12</t>
  </si>
  <si>
    <t>usi.mias.gestora30@gmail.com</t>
  </si>
  <si>
    <t>DIANA MARCELA GONZALEZ CARDOSO</t>
  </si>
  <si>
    <t>CALLE 38 A No.4 a-20 Barrio MNontealegre</t>
  </si>
  <si>
    <t>dianita,ricardo78@gmail.com</t>
  </si>
  <si>
    <t>SANDRA LILIANA VERA LOZANO</t>
  </si>
  <si>
    <t>25-44-101202488</t>
  </si>
  <si>
    <t>AVENIDA AMBALA No.29-27</t>
  </si>
  <si>
    <t>sandral.vera@hotmail.com</t>
  </si>
  <si>
    <t>MARIA MONICA RAMIREZ GARCIA</t>
  </si>
  <si>
    <t>360-47-994000046156</t>
  </si>
  <si>
    <t>MANZANA 24 CASA 2 MODELIA 1</t>
  </si>
  <si>
    <t>mmrg_123@hotmail.com</t>
  </si>
  <si>
    <t>LUISA FERNANDA RAMIREZ HERNANDEZ</t>
  </si>
  <si>
    <t>360-47-994000046187</t>
  </si>
  <si>
    <t>MANZANA O CASA 6 URBA LA ESMERALDA</t>
  </si>
  <si>
    <t>luisaramirez200504@gmail.com</t>
  </si>
  <si>
    <t>DANA ESTEFANIA RAMOS GALEANO</t>
  </si>
  <si>
    <t>360-47-994000046198</t>
  </si>
  <si>
    <t>CRA.12 No.39 C 74 Barrio Gaiten</t>
  </si>
  <si>
    <t>estefania-ramos-18@hotmail.com</t>
  </si>
  <si>
    <t>DAYANNA MICHELLE GOMEZ CESPEDES</t>
  </si>
  <si>
    <t>480-47-994000055526</t>
  </si>
  <si>
    <t>CARRERA 9  No.42-07 villa marlen 2</t>
  </si>
  <si>
    <t>dayannamichellegomezcespedes@gmail.com</t>
  </si>
  <si>
    <t>ANA SILVIA AVILA HERRERA</t>
  </si>
  <si>
    <t>39,811,744</t>
  </si>
  <si>
    <t>GUADUAS</t>
  </si>
  <si>
    <t>25-44-101202489</t>
  </si>
  <si>
    <t>MANZANA D CASA 6PRADERAS DEL NORTE</t>
  </si>
  <si>
    <t>anasilviaavila55@gmail.com</t>
  </si>
  <si>
    <t>SABARAIN MENDEZ MENDEZ</t>
  </si>
  <si>
    <t>CARRERA35 No.11-14 Barrio La Unión</t>
  </si>
  <si>
    <t>sabas19950@hotmail.com</t>
  </si>
  <si>
    <t>MARIA CAMILA MARTINEZ VALDEZ</t>
  </si>
  <si>
    <t>25-44-101202258</t>
  </si>
  <si>
    <t>CALLE 69 No.28-19 BARRIO cIRUELOS</t>
  </si>
  <si>
    <t>mariacamava20@gmail.com</t>
  </si>
  <si>
    <t>YANETH CONSTANZA MUÑOZ DELGADO</t>
  </si>
  <si>
    <t>25-44-101202689</t>
  </si>
  <si>
    <t>CALLE 147 nO.12-12</t>
  </si>
  <si>
    <t>connymuñoz91@gmail.com</t>
  </si>
  <si>
    <t>CLAUDIA MARCELA PEÑA REYES</t>
  </si>
  <si>
    <t>CALLE 47 No.2-31 versalles</t>
  </si>
  <si>
    <t>marcelareyes2024@hotmail.com</t>
  </si>
  <si>
    <t>LAURA JIDAM ROMAN MORENO</t>
  </si>
  <si>
    <t>360-47-994000046865</t>
  </si>
  <si>
    <t>CRA. 2 No.4 AnO.142 Barrio Chapeton</t>
  </si>
  <si>
    <t>laurajidamrm2006@gmail.com</t>
  </si>
  <si>
    <t>HEIDY MAYERI MARTINEZ MONTALVO</t>
  </si>
  <si>
    <t>Cra. 1 No.14-35 AP 204 CENTRO</t>
  </si>
  <si>
    <t>hemamamo@hotmail.com</t>
  </si>
  <si>
    <t>SHIRLEY ANDREA CASTAÑO PARRALES</t>
  </si>
  <si>
    <t>CRA 5 No.11 A 55 Barrio Payande</t>
  </si>
  <si>
    <t>ancas.504@gmail.com</t>
  </si>
  <si>
    <t>EDILMA RODRIGUEZ URIBE</t>
  </si>
  <si>
    <t>360-47-994000046260</t>
  </si>
  <si>
    <t>CALLE 91 No.5A21 BARRIO JARDIN CHIPALO</t>
  </si>
  <si>
    <t>limarodriguez12345@gmail.com</t>
  </si>
  <si>
    <t>FAYDI YIBED ALZATE CORTES</t>
  </si>
  <si>
    <t>25-44-101202320</t>
  </si>
  <si>
    <t>MANZANA 109 CASA 22 MODELIA 2</t>
  </si>
  <si>
    <t>faifa021@gmail.com</t>
  </si>
  <si>
    <t>LEIDY VALENTINA RINCON PARRA</t>
  </si>
  <si>
    <t>2025/0508</t>
  </si>
  <si>
    <t>CALLE 18 No.6-03 Barrio Evelio Gomez</t>
  </si>
  <si>
    <t>valenjlar@gmail.com</t>
  </si>
  <si>
    <t>JULIETH STEFANY PAEZ HINESTROZA</t>
  </si>
  <si>
    <t>IBAGUE4</t>
  </si>
  <si>
    <t>25-44-101202548</t>
  </si>
  <si>
    <t>MANZNA F CASA 22 BARRIOS CENTRO DE GRANATE</t>
  </si>
  <si>
    <t>paezjuliethstefany@gmail.com</t>
  </si>
  <si>
    <t>DEISY JOHANA QUICENO CASTAÑO</t>
  </si>
  <si>
    <t>25-44-101202560</t>
  </si>
  <si>
    <t>CARRERA 1 SUR No.28-74 BARRIO LAS FERIAS</t>
  </si>
  <si>
    <t>johaquiceno@hotmail.com</t>
  </si>
  <si>
    <t xml:space="preserve">KAREN JOHANA CASTRO ABADIA </t>
  </si>
  <si>
    <t>360-47-994000046460</t>
  </si>
  <si>
    <t>CALLE 15 No.13-54 barrio ancon</t>
  </si>
  <si>
    <t>KAREN_ABADIA@HOTMAIL.COM</t>
  </si>
  <si>
    <t>CONTRATAR MEDIANTE LA MODELIDAD DE PRESTACIÓN DE SERVICIOS DE APOYO A LA GESTION CON CONOCIMIENTOS EN HERRAMIENTAS OFIMÁTICAS PARA EL DESARROLLO DE ACTIVIDADES RELACIONADAS CON EL CONTAC CENTER Y LA GESTION DEL RIESGO CON LOS USUARIOS DE LA UNIDAD DE SALUD DE IBAGUE U.S.I. – E.S.E.</t>
  </si>
  <si>
    <t>2025/0506</t>
  </si>
  <si>
    <t>DIANA MARCELA VAQUIRO GAITA</t>
  </si>
  <si>
    <t>MANZANA A CASA 4 BARRIO NUEVO AMANECER</t>
  </si>
  <si>
    <t>dianagaquiro@gmail.com</t>
  </si>
  <si>
    <t>DIANA PATRICIA SALDAÑA FIERRO</t>
  </si>
  <si>
    <t>360-47-99400046505</t>
  </si>
  <si>
    <t>MANZANA VCASA 48 BARRIO JHORDAN 9 ETAPA</t>
  </si>
  <si>
    <t>patorlan@hotmail.com</t>
  </si>
  <si>
    <t>LAURA MILENA PALMA BONILLA</t>
  </si>
  <si>
    <t>360-47-994000046243</t>
  </si>
  <si>
    <t>MANZANA 2 CASA 8 URBANIZACIÓN VILLA CLARA</t>
  </si>
  <si>
    <t>lauritafjco@hotmail.com</t>
  </si>
  <si>
    <t>CAROLINA ECHEVERRY GARCIA</t>
  </si>
  <si>
    <t>1,111,333,538</t>
  </si>
  <si>
    <t>25-44-101202563</t>
  </si>
  <si>
    <t>CARRERA 10 SUR 3-15-19 BARRIO RICAURTE PARTE ALTA</t>
  </si>
  <si>
    <t>MELANIEPARRAECHEVERRY@GMAIL.COM</t>
  </si>
  <si>
    <t>SANDRA AREVALO LARA</t>
  </si>
  <si>
    <t>28,538,674</t>
  </si>
  <si>
    <t>14-44-101236060</t>
  </si>
  <si>
    <t>SM7 MZ 5 CA 12 BARRIO LAS AMERICAS</t>
  </si>
  <si>
    <t>sandrarevalolara1979@gmail.com</t>
  </si>
  <si>
    <t>JUAN DAVID CHARRY HERRERA</t>
  </si>
  <si>
    <t>360-47-994000046294</t>
  </si>
  <si>
    <t>CONJUNTO CAMINOS DEL BOSQUE T 4 AAPTO. 401 BARRIO TOPACIO</t>
  </si>
  <si>
    <t>JUANHERRERAA816@GMAIL.COM</t>
  </si>
  <si>
    <t>LEIDY JULIETH ROJAS MAHECHA</t>
  </si>
  <si>
    <t>ARMENIA</t>
  </si>
  <si>
    <t>360-47-994000046320</t>
  </si>
  <si>
    <t>CARRERA 22 SUR No.174-54 barrio arboleda campestre laurel</t>
  </si>
  <si>
    <t>MONALISSA1989@HOTMAIL.COM</t>
  </si>
  <si>
    <t>KAREN ROJAS NEIRA</t>
  </si>
  <si>
    <t>MANZANA 39 CASA 13 BARRIO TOPACIO</t>
  </si>
  <si>
    <t>karenneira24@gmail.com</t>
  </si>
  <si>
    <t>OLGA CHINCHILLA MONTERROSA</t>
  </si>
  <si>
    <t>25-46-101041801</t>
  </si>
  <si>
    <t>CRA. 101 B No.140- b-71</t>
  </si>
  <si>
    <t>wepiapaa312@hotmail.com</t>
  </si>
  <si>
    <t>MARIA PAULA HERRERA HERRERA</t>
  </si>
  <si>
    <t>25-44-101202352</t>
  </si>
  <si>
    <t>mANZANA J CASA 9 Barrio Galán</t>
  </si>
  <si>
    <t>mariapaulaherrera20@gmail.com</t>
  </si>
  <si>
    <t>CONTRATAR LA PRESTACION DE SERVICIOS PROFESIONALES DE UN PSICOLOGO (A) URBANO TIEMPO COMPLETO QUE REALICE LAS ACTIVIDADES DE LA ATENCIÓN PRIMARIA EN SALUD (APS) DE LOS EQUIPOS BASICOS DE SALUD (EBS) WEN EL AREA URBANA EN EL MARCO DE LA RESOLUCION NO. 00001212 DEL 05 DE JULIO DEL 2024 EXPEDIDA POR EL MINISTERIO DE SALUD Y PROTECCION SOCIAL.</t>
  </si>
  <si>
    <t>IVON LIZETH SANCHEZ GONZALEZ</t>
  </si>
  <si>
    <t>25-46-101041675</t>
  </si>
  <si>
    <t xml:space="preserve">V/santa Ines, </t>
  </si>
  <si>
    <t>ivon.sanchez929@gmail.com</t>
  </si>
  <si>
    <t>ANA MARIA GUZMAN MAHECHA</t>
  </si>
  <si>
    <t>480-47-994000055583</t>
  </si>
  <si>
    <t>CARRERA2 No.39-42</t>
  </si>
  <si>
    <t>anitaguzman19@hotmail.com</t>
  </si>
  <si>
    <t>CONTRATAR LA PRESTACION DE SERVICIOS PROFESIONALES DE UN PSICOLOGO (A)TIEMPO COMPLETO PARA EL AREA RURAL QUE REALICE LAS ACTIVIDADES DE LA ATENCIÓN PRIMARIA EN SALUD (APS) DE LOS EQUIPOS BASICOS DE SALUD (EBS) WEN EL AREA URBANA EN EL MARCO DE LA RESOLUCION NO. 00001212 DEL 05 DE JULIO DEL 2024 EXPEDIDA POR EL MINISTERIO DE SALUD Y PROTECCION SOCIAL.</t>
  </si>
  <si>
    <t>LEIDEMARCELA RODRIGUEZ GODOY</t>
  </si>
  <si>
    <t>360-47-994000046281</t>
  </si>
  <si>
    <t>VEREDA RAMOS Y ASTILLEROS CASA 1</t>
  </si>
  <si>
    <t>marcela082414@gmail.com</t>
  </si>
  <si>
    <t>RONALD ARMANDO RENGIFO LUNA</t>
  </si>
  <si>
    <t>25-46-101041878</t>
  </si>
  <si>
    <t>CRA. 9 No.17-142 pueblo nuevo</t>
  </si>
  <si>
    <t>rengifolunaronald@gmail.com</t>
  </si>
  <si>
    <t>ERISNEIDA CERVERA ARANZALEZ</t>
  </si>
  <si>
    <t>25-44-101202326</t>
  </si>
  <si>
    <t>Manzana 5 casa 9 tunjos 1</t>
  </si>
  <si>
    <t>erisneida.cervera@gmail.com</t>
  </si>
  <si>
    <t>JHAN CARLOS ROJAS PENAGOS</t>
  </si>
  <si>
    <t>25-44-101202368</t>
  </si>
  <si>
    <t>AVENIDA 74 74 0 BOSQUE LARGO T.24 APTO 501</t>
  </si>
  <si>
    <t>jhan-1110@HOTMAIL.COM</t>
  </si>
  <si>
    <t>CLARENS ALEXA LUNA SANCHEZ</t>
  </si>
  <si>
    <t>33-46-101066015 RC33-54-101003024</t>
  </si>
  <si>
    <t>MANZANA 5 CASA 16 VARSOVIA 1</t>
  </si>
  <si>
    <t>claluna@uan.edu.co</t>
  </si>
  <si>
    <t>CONTRATAR LA PRESTACION DE SERVICIOS PROFESIONALES DE UN PROFESIONAL PSICOLOGO (A) DE TIEMPO COMPLETO PARA EL AREA RURAL QUE REALICE LAS ACTIVIDADES DE LA ATENCIÓN PRIMARIA EN SALUD APS – EQUIPOS BÁSICOS DE SALUD (EBS), EN EL MARCO DE LA RESOLUCION NO. 1212 DEL 05 DE JULIO DEL 2024 EXPEDIDA POR EL MINISTERIO DE SALUD Y PROTECCION SOCIAL.</t>
  </si>
  <si>
    <t>CARLOS JAVIER SAAVEDRA FERNANDEZ</t>
  </si>
  <si>
    <t>25-44-101202462</t>
  </si>
  <si>
    <t>VEREDA CAY CASA 40</t>
  </si>
  <si>
    <t>saavedrafernandezc@gmail.com</t>
  </si>
  <si>
    <t>ANDREA MARITZA CABEZAS CESPEDES</t>
  </si>
  <si>
    <t>CAQUEZA</t>
  </si>
  <si>
    <t>360-47-994000046296</t>
  </si>
  <si>
    <t>CARERRA 4 No.8-43</t>
  </si>
  <si>
    <t>andreac_0610@outlook.com</t>
  </si>
  <si>
    <t>CONTRATAR LA PRESTACIÓN DE SERVICIOS DE APOYO A LA GESTION DE UN AUXILUIAR ADMINISTRATIVO QUE APOYE LA CONTRATACIÓN DE LOS EQUIPOS  BASICOS DE SALUD (EBS) DE LA ATENCIÓN PRIMARIA EN SALUD (APS)  DE LA UNIDAD DE SALUD DE IBAGUE USI- E.S.E. EN EL  MARCO DE LA RESOLUCIÓN No.00001212 DEL 5 DE JULIO DE 2024 EXPEDIDA POR EL MINISTERIO DE SALUD Y PROTECCIÓN SOCIAL</t>
  </si>
  <si>
    <t>25-46-101041667</t>
  </si>
  <si>
    <t>CALLE 23 C No.8-40 piso 2</t>
  </si>
  <si>
    <t>EDNA  CARDENAS</t>
  </si>
  <si>
    <t>CONTRATAR LA PRESTACION DE SERVICIOS DE UN(A) PROFESIONAL DE ODONTOLOGIA EN LOS TERRITORIOS Y MICROTERRITORIOS ASIGNADOS POR LA UNIDAD DE SALUD DE IBAGUE E.S.E, CON EL OBJETIVO DE ORIENTAR, DIRIGIR, REALIZAR INTERVENCIONES Y SEGUIMIENTO, ASI COMO RECOPILAR, ORGANIZAR, CONSOLIDAR, ANALIZAR E INTERPRETAR LA INFORMACIÓN OBTENIDA A TRAVÉS DEL INSTRUMENTO DE IDENTIFICACIÓN DE RIESGO Y CAPACIDADES, EN EL AREA URBANA  EN EL MARCO DE LA RESOLUCION NO. 1212 DEL 05 DE JULIO DEL 2024 EXPEDIDA POR EL MINISTERIO DE SALUD Y PROTECCION SOCIAL.</t>
  </si>
  <si>
    <t>ITALA YINETH AGUILAR ORTIZ</t>
  </si>
  <si>
    <t>25-44-101202380 RC25-40-101053642</t>
  </si>
  <si>
    <t>CALLE 45 A No.3-94 PIEDRA PINTADA ALTA</t>
  </si>
  <si>
    <t>tataaguilarortiz@gmail.com</t>
  </si>
  <si>
    <t>NIYIRETH PEREZ MEDINA</t>
  </si>
  <si>
    <t>CRA. 1 No.32-116 BARRIO 1 DE MAYO</t>
  </si>
  <si>
    <t>niyireth13perez@gmail.com</t>
  </si>
  <si>
    <t>ANDRES HERNANDO TELLEZ ARANGO</t>
  </si>
  <si>
    <t>Manzana 7 Casa 31 1 Etapa Jordán</t>
  </si>
  <si>
    <t>hernandotellez130@gmail.com</t>
  </si>
  <si>
    <t>JENNY MARCELA IGLESIAS SANABRIA</t>
  </si>
  <si>
    <t>25-46-101041720</t>
  </si>
  <si>
    <t>Supermanzana 7 Manzana 3 Casa 5 Barrio NUeva Castilla</t>
  </si>
  <si>
    <t>iglesiasjenny@hotmail.com</t>
  </si>
  <si>
    <t>BORIS ARCESIO CHAVES LONDOÑO</t>
  </si>
  <si>
    <t>A.T. UNILATERAL</t>
  </si>
  <si>
    <t>CARRERA 7 BIS No.129-115CIUDADDELA EL ROBLE</t>
  </si>
  <si>
    <t>boris.chaves73@hotmail.com</t>
  </si>
  <si>
    <t>ANGIE KATERINE GARCIA BALLESTEROS</t>
  </si>
  <si>
    <t>25-44-101202526</t>
  </si>
  <si>
    <t>AVENIDA 8 No.24-01</t>
  </si>
  <si>
    <t>angegarciab@gmail.com</t>
  </si>
  <si>
    <t>MARITZA VICTORIA GIRALDO GUZMAN</t>
  </si>
  <si>
    <t>CUCUTA</t>
  </si>
  <si>
    <t>360-47-994000046395</t>
  </si>
  <si>
    <t>CALLE 2 N No.4-24</t>
  </si>
  <si>
    <t>mavigiguz@hotmail.com</t>
  </si>
  <si>
    <t>RODOLFO SUAREZ PARRA</t>
  </si>
  <si>
    <t>CARTAGENA</t>
  </si>
  <si>
    <t>24-44-101202415</t>
  </si>
  <si>
    <t>CARRERA 20 C No.101-45 Conjunto Rincon del Bosque</t>
  </si>
  <si>
    <t>roolfosuarezp@unimgdalena.edu.co</t>
  </si>
  <si>
    <t>YURY MILENA SOTO MAPE</t>
  </si>
  <si>
    <t>CRA. 14 No.93-19 sector la samaria</t>
  </si>
  <si>
    <t>torres.jesi@hotmaill.com</t>
  </si>
  <si>
    <t>NATHALY JOHANA ESPINOSA ESPINOSA</t>
  </si>
  <si>
    <t>I-100043906</t>
  </si>
  <si>
    <t>Manzana 3 casa 2 barrio La Castilla</t>
  </si>
  <si>
    <t>nathalyyjeera@gmail.com</t>
  </si>
  <si>
    <t>CARLOS ENRIQUE CELEMIN MELO</t>
  </si>
  <si>
    <t>360-47-994000046418</t>
  </si>
  <si>
    <t>CRA.9 No.134-25 bario salado</t>
  </si>
  <si>
    <t>carloscelemin23@gmail.com</t>
  </si>
  <si>
    <t>ORFA CABEZAS MOLINA</t>
  </si>
  <si>
    <t>CALLE 14 No.14 A 15 Barrio San Carlos</t>
  </si>
  <si>
    <t>orfacabezasmolina@gmail.com</t>
  </si>
  <si>
    <t>JONATHAN STIVEN MOLINA SANCHEZ</t>
  </si>
  <si>
    <t>25-44-101202390</t>
  </si>
  <si>
    <t>MANZANA 23 CASA 21 CIUDAELA SIMON BOLIVAR</t>
  </si>
  <si>
    <t>molina272003@gmail.com</t>
  </si>
  <si>
    <t>SANDRA MAGALY MOYA ESPITIA</t>
  </si>
  <si>
    <t>25-46-101041705</t>
  </si>
  <si>
    <t>CRA.1 No,.17-35 Barrio Gaviota</t>
  </si>
  <si>
    <t>smoyaespitia@gmail.com</t>
  </si>
  <si>
    <t>MONICA JULIETH SAAVEDRA LOZANO</t>
  </si>
  <si>
    <t>CALLE 16 No.2-23 sur</t>
  </si>
  <si>
    <t>jadm251219@gmail.com</t>
  </si>
  <si>
    <t>DUNEYI RODRIGUEZ CORTES</t>
  </si>
  <si>
    <t>25-44-101202439</t>
  </si>
  <si>
    <t>MANZANA B CASA 15 BARRIO LA PRADERA</t>
  </si>
  <si>
    <t>dune0319@gmail.com</t>
  </si>
  <si>
    <t>LUZ MARY VARGAS CASTAÑO</t>
  </si>
  <si>
    <t>360-47-994000046414</t>
  </si>
  <si>
    <t>CRA. 11 SUR No.17-06 BARRIO rICAURTE</t>
  </si>
  <si>
    <t>luzmaryvargas672@gmail.com</t>
  </si>
  <si>
    <t>DIANA MARCELA MEDINA ACOSTA</t>
  </si>
  <si>
    <t>25-44-101203014</t>
  </si>
  <si>
    <t>CARRERA 9 A No.146-26Alpes Salado</t>
  </si>
  <si>
    <t>dianamar92@outlook.com</t>
  </si>
  <si>
    <t>PAULA SOFIA CASTRO MEJJIA</t>
  </si>
  <si>
    <t>Cartagena del Chaira</t>
  </si>
  <si>
    <t>25-46-101042081</t>
  </si>
  <si>
    <t>CALLE 9 No.1-41 Barrio Buenos Aires</t>
  </si>
  <si>
    <t>pc3661435@gmail.com</t>
  </si>
  <si>
    <t>MARIA ALEJANDRA VILLEGAS CAICEDO</t>
  </si>
  <si>
    <t>CALLE 39 No.4D-49</t>
  </si>
  <si>
    <t>mariaalejandrvillegascaicedo@gmail.com</t>
  </si>
  <si>
    <t>CONTRATAR LA PRESTACION DE SERVICIOS PROFESIONALES DE UN PSICOLOGO (A) URBANO TIEMPO COMPLETO QUE REALICE LAS ACTIVIDADES DE LA ATENCIÓN PRIMARIA EN SALUD (APS) DE LOS EQUIPOS BASICOS DE SALUD (EBS) EN EL AREA URBANA EN EL MARCO DE LA RESOLUCION NO. 00001212 DEL 05 DE JULIO DEL 2024 EXPEDIDA POR EL MINISTERIO DE SALUD Y PROTECCION SOCIAL.</t>
  </si>
  <si>
    <t>MARIA ALEXANDRA MENESES PALMA</t>
  </si>
  <si>
    <t>25-44-101202430</t>
  </si>
  <si>
    <t>Manzana 35 casa 11 apto.201 jordan 3 etapa</t>
  </si>
  <si>
    <t>mariameneses1993@gmail.com</t>
  </si>
  <si>
    <t>OCTAVIO JARAMILLO</t>
  </si>
  <si>
    <t>CONTRATAR LA PRESTACIÓN DE SERVICIOS DE APOYO A LA GESTION DE UN TECNICO ADMINISTRATIVO PARA LA REALIZACION DE TODAS LAS ACTIVIDADES EN EL AREA DE CONTRATACIÓN DE LA UNIDAD DE SALUD DE IBAGUE USI-E.S.E. EN  APOYO DE LOS  SERVICIOS DE LA ATENCIÓN PRIMARIA EN SALUD (APS)  DE LOS EQUIPOS BASICOS DE SALUD (EBS),  EN EL  MARCO DE LA RESOLUCIÓN No.00001212 DEL 5 DE JULIO DE 2024 EXPEDIDA POR EL MINISTERIO DE SALUD Y PROTECCIÓN SOCIAL</t>
  </si>
  <si>
    <t>TATIANA CATHERIN ALFONSO RAMIREZ</t>
  </si>
  <si>
    <t>25-44-101202421</t>
  </si>
  <si>
    <t>BOSQUE LARGO T 24 APTO 501</t>
  </si>
  <si>
    <t>catherin.alfonso31@gmail.com</t>
  </si>
  <si>
    <t>NILSA RICO QUINTERO</t>
  </si>
  <si>
    <t>25-44-101202550</t>
  </si>
  <si>
    <t>CARRERA 21 No.145-77 t 60 apto 401</t>
  </si>
  <si>
    <t>kj.perezri@ut.edu.co</t>
  </si>
  <si>
    <t>YULI ANDREA CALDERON YARA</t>
  </si>
  <si>
    <t>360-47-994000046446</t>
  </si>
  <si>
    <t>CALLE 19 No.36-SUR 120 INT 25 APTO 2541 BARRIO EL CARMEN</t>
  </si>
  <si>
    <t>yuliandreacalderonyara2017@gmail.com</t>
  </si>
  <si>
    <t>MARIA ISABEL BARRERA NARVAEZ</t>
  </si>
  <si>
    <t>25-44-101202674</t>
  </si>
  <si>
    <t>MANZANA A CASA 6 BARRIO POPULAR</t>
  </si>
  <si>
    <t>BARRERA.MARIAISABEL@YAHOO.ES</t>
  </si>
  <si>
    <t>DIANA MILENA MORALES PARRALES</t>
  </si>
  <si>
    <t>TORREON EL NOGAL TORRE 10 APTO.401</t>
  </si>
  <si>
    <t>disarani02@gmil.com</t>
  </si>
  <si>
    <t>YUBERNALKY DIAZ ROJAS</t>
  </si>
  <si>
    <t>360-47-994000046428</t>
  </si>
  <si>
    <t>CARRERA 4 No.8-62</t>
  </si>
  <si>
    <t>yubernalky@hotmail.com</t>
  </si>
  <si>
    <t>PATRICIA MONCALEANO MONCALEANO</t>
  </si>
  <si>
    <t>ibague</t>
  </si>
  <si>
    <t>25-44-1012025748</t>
  </si>
  <si>
    <t>carrera 18 nI,3-185 bARRIO fUNDADORES</t>
  </si>
  <si>
    <t>MONCALEANOPATRICIA@GMAIL.COM</t>
  </si>
  <si>
    <t>SANDRA  YULIETH  PRIETO SALAMANCA</t>
  </si>
  <si>
    <t>25-44-101202579</t>
  </si>
  <si>
    <t>MANZANA I FUENTE LOS ROSALES</t>
  </si>
  <si>
    <t>YULIETHPPO2024@GMAIL.COM</t>
  </si>
  <si>
    <t>GLORIA FERNANDA MORENO BERNAL</t>
  </si>
  <si>
    <t>25-44-101202630</t>
  </si>
  <si>
    <t>MANZANA A CASA 8 BELLA SUIZA IBAGUE</t>
  </si>
  <si>
    <t>moenfer@hotmail.com</t>
  </si>
  <si>
    <t>258-44-101202413</t>
  </si>
  <si>
    <t>100043950 RC</t>
  </si>
  <si>
    <t>CALLE 10 No.6-26</t>
  </si>
  <si>
    <t>valen_rincon19@hotmail.com</t>
  </si>
  <si>
    <t>WILSON BAHOZ SOTO</t>
  </si>
  <si>
    <t>ANDAQUIES CAQUETA</t>
  </si>
  <si>
    <t>25-44-101202464</t>
  </si>
  <si>
    <t>CALLE 82 CRA, 2-3</t>
  </si>
  <si>
    <t>wilsongahoz@gmail.com</t>
  </si>
  <si>
    <t>RUBY ESPERANZA VANEGAS HENAO</t>
  </si>
  <si>
    <t>MZ 36 CASA 3 JORAN 3 ETAPA</t>
  </si>
  <si>
    <t>rues22@hotmail.es</t>
  </si>
  <si>
    <t>LUISA FERNANDA SOTO QUIÑONES</t>
  </si>
  <si>
    <t>360-47-994000046522</t>
  </si>
  <si>
    <t>MANZANA A CASA 16 URB LA ESPERANZA</t>
  </si>
  <si>
    <t>soto.095@hotmail.com</t>
  </si>
  <si>
    <t>ERIKA JOHANA MARTINEZ BELTRAN</t>
  </si>
  <si>
    <t>360-47-994000046519</t>
  </si>
  <si>
    <t>CALLE 78 No.2-142 Barrio Jardin Atolsure</t>
  </si>
  <si>
    <t>jholierestivenmartines207@gmail.com</t>
  </si>
  <si>
    <t>BIBIANA LEAL PULECIO</t>
  </si>
  <si>
    <t>25-44-101202659</t>
  </si>
  <si>
    <t>CALLE 10 No.8-41 Barrio Campo Alegre</t>
  </si>
  <si>
    <t>laviviana52@gmail.com</t>
  </si>
  <si>
    <t>YERSON ALEJANDRO ALVAREZ ARTUNDUAGA</t>
  </si>
  <si>
    <t>25-46-101041737</t>
  </si>
  <si>
    <t>Calle 27 A No.7-27barrio Belalcazar</t>
  </si>
  <si>
    <t>yersonalvarez77@gmail.com</t>
  </si>
  <si>
    <t>ANDREA DEL PILAR PACHECO RICO</t>
  </si>
  <si>
    <t>CAÑON DEL COMBEIMA VEREDA RAMOS Y ASTILLEROS</t>
  </si>
  <si>
    <t>pachecoricoandrea@gmail.com</t>
  </si>
  <si>
    <t>MAYRA ALEJANDRA SANCHEZ VARON</t>
  </si>
  <si>
    <t>360-47-994000046585</t>
  </si>
  <si>
    <t>CRA.4 No.91-05 Conjunto Jardines de Atolsure T 4 Apto 501</t>
  </si>
  <si>
    <t>ma.lesanva@hotmail.com</t>
  </si>
  <si>
    <t>MARIA VICTORIA CUELLAR MARROQUIN</t>
  </si>
  <si>
    <t>25-44-101202797</t>
  </si>
  <si>
    <t>MANZANA D CASA 28 TOLIMA GRANDE</t>
  </si>
  <si>
    <t>vccuellar2692@hotmail.com</t>
  </si>
  <si>
    <t>YULIANA ANDREA MURCIA ROSAS</t>
  </si>
  <si>
    <t>25-44-101202487</t>
  </si>
  <si>
    <t>MANZANA N CASA 12</t>
  </si>
  <si>
    <t>anyu.murcia@hotmail.com</t>
  </si>
  <si>
    <t>ANGIE XIMENA TORRES PEDREROS</t>
  </si>
  <si>
    <t>Viotá</t>
  </si>
  <si>
    <t>Cra. 2 sur No.25-13</t>
  </si>
  <si>
    <t>ngieximenatorres1998@gmail.com</t>
  </si>
  <si>
    <t>INGRID DAIGHAN GARCIA BARRIOS</t>
  </si>
  <si>
    <t>25-44-101202590</t>
  </si>
  <si>
    <t>Man. D Casa 16 Barrio Nuevo Horizonte</t>
  </si>
  <si>
    <t>aighana29@gmail.com</t>
  </si>
  <si>
    <t>MZ 109 CASA 20 MODELIA 2</t>
  </si>
  <si>
    <t>DIANA MARCELA SOGAMOSO HERNANDEZ</t>
  </si>
  <si>
    <t>20258/05/14</t>
  </si>
  <si>
    <t>25-44-101202479</t>
  </si>
  <si>
    <t>CRA. 51 SUR No.143-37</t>
  </si>
  <si>
    <t>dianamarcela.soga@gmail.com</t>
  </si>
  <si>
    <t>YAZMIN VELANDIA MARIN</t>
  </si>
  <si>
    <t>AVENIDA 8 No.22-17 Barrio El Carmen</t>
  </si>
  <si>
    <t>elandiayaz@gmail.com</t>
  </si>
  <si>
    <t>LUIS ALEJANDRO SOTO HEREDIA</t>
  </si>
  <si>
    <t>I-100043973</t>
  </si>
  <si>
    <t>TORRE A3 APTO.204 CONJUNTO PRADOS DEL NORTE</t>
  </si>
  <si>
    <t>alejosh070@gmail.com</t>
  </si>
  <si>
    <t>VIVIAN LORENA VASQUEZ GONZALEZ</t>
  </si>
  <si>
    <t>360-47-994000046510</t>
  </si>
  <si>
    <t>CARRERA 8 F No.161 A-50 NORTE RESERVAS DE SAN FERMIN TORRE 2 APTO 503</t>
  </si>
  <si>
    <t>vivianlorena20@hotmail.com</t>
  </si>
  <si>
    <t>YALILE ACOSTA PALMA</t>
  </si>
  <si>
    <t>360-47-994000046502</t>
  </si>
  <si>
    <t>CALLE 11 No.1-49 barrio Gaviota</t>
  </si>
  <si>
    <t>alileacosta2@gmail.com</t>
  </si>
  <si>
    <t>LINA MARCELA MANTILLA SANCHEZ</t>
  </si>
  <si>
    <t>360-47-994000046472 RC360-74-994000010821</t>
  </si>
  <si>
    <t>CARRERA 3 No.33B-23</t>
  </si>
  <si>
    <t>linamantillasanchez@gmail.com</t>
  </si>
  <si>
    <t>DIANA CATALINA PUENTES CALLEJAS</t>
  </si>
  <si>
    <t>25-44-101202478</t>
  </si>
  <si>
    <t>MANZANA C CASA 7 URBANIZACIÓN FUENTE SANTA</t>
  </si>
  <si>
    <t>cata_puentes@hotmail.com</t>
  </si>
  <si>
    <t>NATALIA ANDREA VELASCO ESPITIA</t>
  </si>
  <si>
    <t>MZ 18CA 20 JORDAN 2 ETAPA</t>
  </si>
  <si>
    <t>nataliamomnitoria2@gmail.com</t>
  </si>
  <si>
    <t>LUZ NEVELLY TORO ROA</t>
  </si>
  <si>
    <t>25-46101041740</t>
  </si>
  <si>
    <t>CALLE 9 No.13-62 Barrio 20 de julio</t>
  </si>
  <si>
    <t>luztoroa2019@gmail.com</t>
  </si>
  <si>
    <t>JESSICA ACTRID MONTEALEGRE ARRECHEA</t>
  </si>
  <si>
    <t>360-47-994000046469</t>
  </si>
  <si>
    <t>CRA. 2 No.349-116 Barrio Departamental</t>
  </si>
  <si>
    <t>atojaider@hotmail.com</t>
  </si>
  <si>
    <t>CONTRATAR LA PRESTACION DE SERVICIOS DE UN(A) PROFESIONAL DE ODONTOLOGIA EN LOS TERRITORIOS Y MICROTERRITORIOS ASIGNADOS DE ORIENTAR, DRIGIR, REALIZAR INTERVENCIONES Y SEGUIMINETO, ASI COMO RECOPILAR, ORGANIZAR, CONSOLIDAR, ANALLIZAR E INTERPRETAR L INFORMACIÓN BTENIDA A TRAVES DEL INSTRUMENTO DEIDENTIFICACIÓN DE RIESGO Y CAPACIDADES, ADEMAS DELAS ACTIVIDADES PROPIAS DE LA RUTA DE ATENCIÓN INTEGRAL EN SALUD (APS) EN EL AREA URBANA EN EL MARCO DE LA RESOLUCION NO. 00001212 DEL 05 DE JULIO DEL 2024 EXPEDIDA POR EL MINISTERIO DE SALUD Y PROTECCION SOCIAL.</t>
  </si>
  <si>
    <t>VALENTINA ROMERO GONZALEZ</t>
  </si>
  <si>
    <t>11-44-101255300</t>
  </si>
  <si>
    <t>CRA. 8 SURNo.48-40 CONJUNTO SOLRIUM TORRE DEL PARQUE AP 303</t>
  </si>
  <si>
    <t>valenr_0311@hotmail.com</t>
  </si>
  <si>
    <t>LAURA LUCIA RIVERA CHARRY</t>
  </si>
  <si>
    <t>25-44-101204004 RC 25-40-101054186</t>
  </si>
  <si>
    <t>CALLE 32 b No.4A-78</t>
  </si>
  <si>
    <t>AURARIVERACH@HOTMAIL.COM</t>
  </si>
  <si>
    <t>YAMILE MARITZA PEREZ SUAREZ</t>
  </si>
  <si>
    <t>16564581 RC14122077</t>
  </si>
  <si>
    <t>CONJUNTO RESERVAS DELBOSQUE TO 3 AP 402</t>
  </si>
  <si>
    <t>yamileperez10@hotmail.com</t>
  </si>
  <si>
    <t>JEISSON EMIR MOSQUERA TORRES</t>
  </si>
  <si>
    <t>CALLE 30 No.4B-31</t>
  </si>
  <si>
    <t>ennym0716@gmail.com</t>
  </si>
  <si>
    <t>JESSICA MARCELA TORRES COMBITA</t>
  </si>
  <si>
    <t>20258/05/13</t>
  </si>
  <si>
    <t>360-47-994000046508</t>
  </si>
  <si>
    <t>CRA. 14 No.93-19 Sector La Samaria</t>
  </si>
  <si>
    <t>torresjes@hotmail.com</t>
  </si>
  <si>
    <t>LIZETH TATIANA ROJAS TICORA</t>
  </si>
  <si>
    <t>25-44-101202533</t>
  </si>
  <si>
    <t>CALLE 121 No.7-65Torreon Santa Ana</t>
  </si>
  <si>
    <t>izethtatianarojasticora@gmail.com</t>
  </si>
  <si>
    <t>MARIA DE LOS MILAGROS LOZANO PRADA</t>
  </si>
  <si>
    <t>20258/05/16</t>
  </si>
  <si>
    <t>ransversal 115 A B SUR 32 A 6 Sur Manzana 4 casa3</t>
  </si>
  <si>
    <t>ilaloz2507@gmail.com</t>
  </si>
  <si>
    <t>YULI YOHANA CONTRERAS GUTIERREZ</t>
  </si>
  <si>
    <t>MANZANA 11 CASA 12 BARRIO TERRAZAS DEL TEJAR</t>
  </si>
  <si>
    <t>yuliycontrerasg@gmail.com</t>
  </si>
  <si>
    <t>ANGIE PAOLA QUITIAN GALEANO</t>
  </si>
  <si>
    <t>SAN LUIS</t>
  </si>
  <si>
    <t>25-44-101202562</t>
  </si>
  <si>
    <t>CRA. 4 A No.2-152</t>
  </si>
  <si>
    <t>ngiequitian36@gmail.com</t>
  </si>
  <si>
    <t>LAURA VANESA SALAZAR RODRIGUEZ</t>
  </si>
  <si>
    <t>25-44-101202614</t>
  </si>
  <si>
    <t>MANZANA 6 CASA 19 BARRIO JOSE MARIA MELO</t>
  </si>
  <si>
    <t>AURA.SALAZARR1007@GMAIL.COM</t>
  </si>
  <si>
    <t>CAMILO ANDRES CORTES TORRES</t>
  </si>
  <si>
    <t>25-44-101202546</t>
  </si>
  <si>
    <t>Carrera 4 No.10-65 Barrio Miraflores</t>
  </si>
  <si>
    <t>amilocortes2306@gmail.com</t>
  </si>
  <si>
    <t>CARLOS ESTIBEN ALEY SAAVEDRA</t>
  </si>
  <si>
    <t>25-44-101202847</t>
  </si>
  <si>
    <t>CALLE 141 MANZNA 6 CASA 11 bARRIO oVIEDO</t>
  </si>
  <si>
    <t>carlosestibenaleysaavedra@gmail.com</t>
  </si>
  <si>
    <t>LUIS HERNAN SAAVEDRA OVIEDO</t>
  </si>
  <si>
    <t>25-44-101202561</t>
  </si>
  <si>
    <t>MANZANA C CASA 1 BARRIO NUEVO HORIZONTE</t>
  </si>
  <si>
    <t>luchoonline1247@gmail.com</t>
  </si>
  <si>
    <t>YENNY CAROLINA RINCON RAMIREZ</t>
  </si>
  <si>
    <t>25-44-101202595</t>
  </si>
  <si>
    <t>MANZNANA C CASA 4 BARRIO GUALANDAYES</t>
  </si>
  <si>
    <t>yeny1014@hotmail.com</t>
  </si>
  <si>
    <t>JORGE ALEXANDER LOAIZA PEREZ</t>
  </si>
  <si>
    <t>25-46-101041815</t>
  </si>
  <si>
    <t>MANZNANA E CASA 1 BARRIO ROSA BADILLO</t>
  </si>
  <si>
    <t>jorgeloaizaperez12@gamail.com</t>
  </si>
  <si>
    <t>INGRID KATHERINE YEPES GARCIA</t>
  </si>
  <si>
    <t>25-44-101202575</t>
  </si>
  <si>
    <t>SM 10 MZ6CASA 12 BARRIO NUEVA CASTILLA</t>
  </si>
  <si>
    <t>katherineyepes16@gmail.com</t>
  </si>
  <si>
    <t>BRENDA MICHELE QUIMBAYO VIZCAYA</t>
  </si>
  <si>
    <t>1,234,646,048</t>
  </si>
  <si>
    <t>25-44-101202615</t>
  </si>
  <si>
    <t>CARRERA 12 No.29-10</t>
  </si>
  <si>
    <t>rendaquimbayo793@gmail.com</t>
  </si>
  <si>
    <t>MAIRA ALEJANDRA ACOSTA VARON</t>
  </si>
  <si>
    <t>25-44-101202603</t>
  </si>
  <si>
    <t>Manzana F CASA 5 SAN PABLO</t>
  </si>
  <si>
    <t>sonbrayandres87@gmail.com</t>
  </si>
  <si>
    <t>DIEGO FERNANDO FLOREZ PERLTA</t>
  </si>
  <si>
    <t>MANZANA F CASA 1 URBANIZACIÓN FUENTE ANA</t>
  </si>
  <si>
    <t>diegoflorez2311@gmail.com</t>
  </si>
  <si>
    <t>VANESSA ALEXANDRA CRISPIN MURCIA</t>
  </si>
  <si>
    <t>25-46-101042052</t>
  </si>
  <si>
    <t>CARRERA 7 No.49-52 Barrio Belen</t>
  </si>
  <si>
    <t>6122002vanessamurcia@gmail.com</t>
  </si>
  <si>
    <t>SARA YOLANDA VALENTINA SIERRA</t>
  </si>
  <si>
    <t>25-44-101202577</t>
  </si>
  <si>
    <t>CALLE 33 A BIS SUR No.4B-42</t>
  </si>
  <si>
    <t>sierraserratosarayolanda@gmail.com</t>
  </si>
  <si>
    <t>JUAN CAMILO RODRIGUEZ HERNANDEZ</t>
  </si>
  <si>
    <t>MANZANA91 CASA 10 JORDAN 7 ETAPA</t>
  </si>
  <si>
    <t>tatuk-21@hotmail.com</t>
  </si>
  <si>
    <t>LAURA CRISTINA VALERO CORTES</t>
  </si>
  <si>
    <t>25-44-101202568</t>
  </si>
  <si>
    <t>CRA.11 No.1-185 Barrio Alaska</t>
  </si>
  <si>
    <t>aurval125@gmail.com</t>
  </si>
  <si>
    <t>CEIDY YOJANA BERMUDEZ TORRES</t>
  </si>
  <si>
    <t>CALLE 100 No.13 B SUR 99-105 CYMA 2</t>
  </si>
  <si>
    <t>ceidy2831@gmail.com</t>
  </si>
  <si>
    <t>SILVIA JULIANA FERNANDEZ BALAGUERA</t>
  </si>
  <si>
    <t>BARRANCABERMEJA</t>
  </si>
  <si>
    <t>25-44-101202571</t>
  </si>
  <si>
    <t>MANZANA D CASA 13 VILLA CAROLINA</t>
  </si>
  <si>
    <t>silvia.ferd@hotmail.com</t>
  </si>
  <si>
    <t>EBA</t>
  </si>
  <si>
    <r>
      <t xml:space="preserve">CONTRATAR A MONTO AGOTABLE EL SUMINISTRO DE PAPELERIA, ELEMENTOS E IMPRESOS PARA LA ATENCIÓN PRIMARIA EN SALUD (APS) EN EJECUCIÓN </t>
    </r>
    <r>
      <rPr>
        <sz val="9"/>
        <color rgb="FF000000"/>
        <rFont val="Calibri"/>
        <family val="2"/>
        <scheme val="minor"/>
      </rPr>
      <t>DE LOS EQUIPOS BASICOS DE SALUD (EBS) EN LOS TERRITORIOS Y MICROTERRITORIOS DEL MUNICIPIO, EN EL MARCO DE LA RESOLUCION NO. 00001212 DEL 05 DE JULIO DEL 2024 EXPEDIDA POR EL MINISTERIO DE SALUD Y PROTECCION SOCIAL.</t>
    </r>
  </si>
  <si>
    <t>COMPAÑÍA CANDARA IMPORTACIONES S.A.S</t>
  </si>
  <si>
    <t>21-46-101115653</t>
  </si>
  <si>
    <t>Torre 5 Apto 401 Urbanización Prados del Norte</t>
  </si>
  <si>
    <t>SONIA ESPERANZA MAHECHA PULIDO</t>
  </si>
  <si>
    <t>CALLE 138 A No.9-21 Conjunto Samarkanda apto 204 torre 5 salado</t>
  </si>
  <si>
    <t>onisesperanzamahechapulido@gmail.com</t>
  </si>
  <si>
    <t>TARCILA CUEVAS BRAVO</t>
  </si>
  <si>
    <t>Pacande mANZANA t CASA 8</t>
  </si>
  <si>
    <t>ARCY_13@HOTMAIL.COM</t>
  </si>
  <si>
    <t>DIANE CATHERINNE POSSO ÑUSTES</t>
  </si>
  <si>
    <t>25-44-101202677</t>
  </si>
  <si>
    <t>Cra. 24 SUR No.145-77</t>
  </si>
  <si>
    <t>atherinne.posso@hotmail.com</t>
  </si>
  <si>
    <t>ELIANA ISABEL REYES HUELGOS</t>
  </si>
  <si>
    <t>360-47-994000046672</t>
  </si>
  <si>
    <t>CALLE 20 No.2-37 SUR BARRIO YULDAIMA</t>
  </si>
  <si>
    <t>eliisareyes517@gmail.com</t>
  </si>
  <si>
    <t>MARIA ALEJANDRA RODRIGUEZ URETE</t>
  </si>
  <si>
    <t>25-44-101202631</t>
  </si>
  <si>
    <t>MANZANA 9 CASA 15 BARRIO CASTILLA</t>
  </si>
  <si>
    <t>ma.alejandra.1508@gmail.com</t>
  </si>
  <si>
    <t>CONTRATAR LA PRESTACION DE SERVICIOS DE UN(A) PROFESIONAL DE ENFERMERIA DE TIEMPO COMPLETO EN LOS TERRITORIOS Y MICROTERRITORIOS ASIGNADOS POR LA UNIDAD DE SALUD DE IBAGUE E.S.E, CON EL OBJETIVO DE ORIENTAR, DIRIGIR, REALIZAR INTERVENCIONES Y SEGUIMIENTO EN SALUD, ASI COMO RECOPILAR, ORGANIZAR, CONSOLIDAR, ANALIZAR E INTERPRETAR LA INFORMACIÓN OBTENIDA DEL EQUIPO BASICO DE SALUD QUE INTEGRA A TRAVÉS DEL INSTRUMENTO DE IDENTIFICACIÓN DE RIESGO Y CAPACIDAD, EN EL AREA RURAL EN EL MARCO DE LA RESOLUCION No. 00001928 DEL 04 DE OCTUBRE DEL 2024 EXPEDIDA POR EL MINISTERIO DE SALUD Y PROTECCION SOCIAL.</t>
  </si>
  <si>
    <t>JISELA SANTOFIMIO RAMIREZ</t>
  </si>
  <si>
    <t>Manzana A Casa 9 Barrio Simon Bolivar</t>
  </si>
  <si>
    <t>gise-0127@hotmail.com</t>
  </si>
  <si>
    <t>MARIELA ISABEL GOMEZ URIBE</t>
  </si>
  <si>
    <t>25-44-101202688</t>
  </si>
  <si>
    <t>Cra. 7 No.50-34 Apto.301</t>
  </si>
  <si>
    <t>sabelgomezu23@hotmail.com</t>
  </si>
  <si>
    <t>RUBY YAMILE LUGO GUZMAN</t>
  </si>
  <si>
    <t>Carrera 2 No.2-27 Barrio La Vega</t>
  </si>
  <si>
    <t>ublug78@hotmail.com</t>
  </si>
  <si>
    <t>JENIFER CABALLERO MONTOYUA</t>
  </si>
  <si>
    <t>25-44101202641</t>
  </si>
  <si>
    <t>Cra. 20 Sur No.144-A-25 Frontino Campestre T C Apto.1001</t>
  </si>
  <si>
    <t>enifercaballero86@gmail.com</t>
  </si>
  <si>
    <t>YULISA ALEXANDRA DIAZ TOVAR</t>
  </si>
  <si>
    <t>CRA.2 No.34-35 barrio los martires</t>
  </si>
  <si>
    <t>ulisaalexandradiaztovar@gmail.com</t>
  </si>
  <si>
    <t>CONTRATAR LA ASESORIA INTEGRAL PARA ADELANTAR LA GESTIÓN DE PROCESOS RELACIONADOS CON CUENTAS MEDICAS (GLOSAS, DEVOLUCIONES, RECAUDO, CARTERA Y FACTURACIÓN), ASI COMO EL ACOMPAÑAMIENTO EN LA CONTRATACIÓN CON ASEGURADORAS, EAPB, ENTES MUNICIPALES Y DEPARTAMENTALES, Y EN ATENCIÓN EN SALUD EN LA UNIDAD DE SALUD DE IBAGUE USI – E.S.E.</t>
  </si>
  <si>
    <t>A&amp;G ASESORES SALUD S.A.S.</t>
  </si>
  <si>
    <t>MANZANA F CASA 18 BARRIO pIEDRA PINTADA</t>
  </si>
  <si>
    <t>aygases</t>
  </si>
  <si>
    <t>PABLO SANTIAGO TRIANA GUARNIZO</t>
  </si>
  <si>
    <t>25-46-101041873</t>
  </si>
  <si>
    <t>CRA.5 No.95-27</t>
  </si>
  <si>
    <t>pablosantiagotrianaguarnizo@gmail.com</t>
  </si>
  <si>
    <t>MYRIAN AZUCENA RODRIGUEZ GALINDO</t>
  </si>
  <si>
    <t>25-44-101202729</t>
  </si>
  <si>
    <t>CALLE 23 A No.8s-41 casa</t>
  </si>
  <si>
    <t>azucenitarodriguez2605@gmail.com</t>
  </si>
  <si>
    <t>ULBIA NURY QUINTERO NIETO</t>
  </si>
  <si>
    <t>25-44-101202702</t>
  </si>
  <si>
    <t>CALLE 15 sur nO.23-84 barrio san isidro</t>
  </si>
  <si>
    <t>uryquinterozolo@gmail.com</t>
  </si>
  <si>
    <t>DIANA MAYERLY LPEZ SUAREZ</t>
  </si>
  <si>
    <t>PRADO</t>
  </si>
  <si>
    <t>25-46-101041883</t>
  </si>
  <si>
    <t>MANZANA 4 CASA 1 CIUDADELA SIMON BOLIVAR</t>
  </si>
  <si>
    <t>dianamayerly1991@hotmail.com</t>
  </si>
  <si>
    <t>JENNYFER JULIETH CORREA BONILLA</t>
  </si>
  <si>
    <t>360-47-994000046766</t>
  </si>
  <si>
    <t>MANZANA 19 CASA 21 BARRIO GALKARZA</t>
  </si>
  <si>
    <t>angelcorreco796@gmail.com</t>
  </si>
  <si>
    <t>MAUREEN VALERIA RIOS BONILLA</t>
  </si>
  <si>
    <t>CALLE 51 No.4B-52 Piedra Pintada</t>
  </si>
  <si>
    <t>r7102834@gmail.com</t>
  </si>
  <si>
    <t>LAURA LIZETH ROJAS ESPITIA</t>
  </si>
  <si>
    <t>SUPER MANZANA 1 CASA 16 SANTA ANA</t>
  </si>
  <si>
    <t>lrojasespitia@gmail.com</t>
  </si>
  <si>
    <t>PULA ANDREA GOMEZ VARON</t>
  </si>
  <si>
    <t>25-44-101202692</t>
  </si>
  <si>
    <t>MANZANA D CASA 16 TIERRE FIRME</t>
  </si>
  <si>
    <t>paulaagomez17@gmail.com</t>
  </si>
  <si>
    <t>GLADYS YULIETH CAMPOS PAIPA</t>
  </si>
  <si>
    <t>25-46-101041880</t>
  </si>
  <si>
    <t>2025/0822</t>
  </si>
  <si>
    <t>Ciudadela Simon Bolivar</t>
  </si>
  <si>
    <t>amposjulieth264@gmail.com</t>
  </si>
  <si>
    <t>KAREN DANIELA ARIAS OLARTE</t>
  </si>
  <si>
    <t>25-44-101202695</t>
  </si>
  <si>
    <t>CALLE 14 No.148-01 Salado</t>
  </si>
  <si>
    <t>artitood8@gmail.com</t>
  </si>
  <si>
    <t>CONTRATAR LA PRESTACION DE SERVICIOS PROFESIONALES DE UN PSICOLOGO (A)TIEMPO COMPLETO PARA EL AREA RURAL QUE REALICE LAS ACTIVIDADES DE LA ATENCIÓN PRIMARIA EN SALUD (APS) DE LOS EQUIPOS BASICOS DE SALUD (EBS) WEN EL AREA URBANA EN EL MARCO DE LA RESOLUCION NO.1928 DEL 04 DE OCTUBRE DEL 2024 EXPEDIDA POR EL MINISTERIO DE SALUD Y PROTECCION SOCIAL.</t>
  </si>
  <si>
    <t>YULIETH FERNANDA BELTRAN CASTAÑEDA</t>
  </si>
  <si>
    <t>25-44-101202753</t>
  </si>
  <si>
    <t>Cra. 3 No.3-40 La Gaviota</t>
  </si>
  <si>
    <t>eltranyulieth294@gmail.com</t>
  </si>
  <si>
    <t>CONTRATAR LA PRESTACION DE SERVICIOS DE UN(A) PROFESIONAL DE ODONTOLOGIA DE TIEMPO COMPLETO PARA EL AREA RURAL QUE EJERZA EN LOS TERRITORIOS Y MICROTERRITORIOS ASIGNADOS POR LA UNIDAD DE SALUD DE IBAGUE E.S.E, CON EL OBJETIVO DE ORIENTAR, DIRIGIR, REALIZAR INTERVENCIONES Y SEGUIMIENTO, ASI COMO RECOPILAR, ORGANIZAR, CONSOLIDAR, ANALIZAR E INTERPRETAR LA INFORMACIÓN OBTENIDA A TRAVÉS DEL INSTRUMENTO DE IDENTIFICACIÓN DE RIESGO Y CAPACIDADES, ADEMAS DE LAS ACTIVIDADES PROPIAS DE LA RUTA DE ATENCION INTEGRAL EN SALUD EN EL MARCO DE LA RESOLUCION NO. 1928 DEL 04 DE OCTUBRE DEL 2024 EXPEDIDA POR EL MINISTERIO DE SALUD Y PROTECCION SOCIAL.</t>
  </si>
  <si>
    <t>YEILA CATERINE OROZCO APONTE</t>
  </si>
  <si>
    <t>25-44-101202717 RC25-40-101053743</t>
  </si>
  <si>
    <t>MANZANA8 CASA 26 Urbanización Castilla</t>
  </si>
  <si>
    <t>athecarozco28@hotmail.com</t>
  </si>
  <si>
    <t>JENNY PAOLA AGUDELO OLAYA</t>
  </si>
  <si>
    <t>25-44-101202769</t>
  </si>
  <si>
    <t>LIQUIDADO</t>
  </si>
  <si>
    <t>|CRA.23 SUR No.88-48 t1 Apto104 Altos de Berlin</t>
  </si>
  <si>
    <t>jennyagudelo13@hotmail.com</t>
  </si>
  <si>
    <t>YULY PIEDAD CAICEDO GONZALEZ</t>
  </si>
  <si>
    <t>CALI</t>
  </si>
  <si>
    <t>CALLE 97 No.21 sur 73 Apto.1317</t>
  </si>
  <si>
    <t>ulyc1088@gmail.com</t>
  </si>
  <si>
    <t>EVELYN ARIANA SANCHEZ RAMIREZ</t>
  </si>
  <si>
    <t>CALLE 69 No.6-70 sur club residencial torreon de varsovia</t>
  </si>
  <si>
    <t>onyj28@gmail.com</t>
  </si>
  <si>
    <t>YULIETH MARCELA ROJAS ROJAS</t>
  </si>
  <si>
    <t xml:space="preserve">25-44-101202940 </t>
  </si>
  <si>
    <t>MANZANA B CASA 20 TERRITORIO DE PAZ MODELIA 2</t>
  </si>
  <si>
    <t>ARCELAROJAS453@GMAIL.COM</t>
  </si>
  <si>
    <t>ANGELA YANETH BRAVO PINZON</t>
  </si>
  <si>
    <t>CALI1</t>
  </si>
  <si>
    <t>25-46-101041894</t>
  </si>
  <si>
    <t>CRA. 10 No.139-26 cEIBA NORTE</t>
  </si>
  <si>
    <t>angiebrapin@gmail.com</t>
  </si>
  <si>
    <t>KATHERIN ANGELICA TAFUR MOYA</t>
  </si>
  <si>
    <t>25-44-101202737</t>
  </si>
  <si>
    <t>MANZANA Y CASA 7 BARRIO ARKALA</t>
  </si>
  <si>
    <t>psiangelicatafu@gmail.com</t>
  </si>
  <si>
    <t>ERIKA KERINA RODRIGUEZ VARELA</t>
  </si>
  <si>
    <t>18-46-101029653</t>
  </si>
  <si>
    <t>CALLE 12 No.9-31 ambalema</t>
  </si>
  <si>
    <t>heina543@gmail.com</t>
  </si>
  <si>
    <t>JOHANNA ROMERO SANCHEZ</t>
  </si>
  <si>
    <t>Calle 71 A No.8-39 Rincon de la CXampiña</t>
  </si>
  <si>
    <t>ohannarsla85@gmail.com</t>
  </si>
  <si>
    <t>FERNANDO TORRES  ZARABANDA</t>
  </si>
  <si>
    <t>25-46-101041889</t>
  </si>
  <si>
    <t>Vereda San Francico Finca Buenos Aires</t>
  </si>
  <si>
    <t>fernandotorreszarabanda66@gmail.com</t>
  </si>
  <si>
    <t>SANDRA LUCIA NIVIA FLOREZ</t>
  </si>
  <si>
    <t>25-44-101202799</t>
  </si>
  <si>
    <t>CONDOMINIO PAKISTAN III XA D 9</t>
  </si>
  <si>
    <t>siniviaf2019@gmail.com</t>
  </si>
  <si>
    <t>DANIELA RODRIGUEZ CORTAZAR</t>
  </si>
  <si>
    <t>25-44-101202713</t>
  </si>
  <si>
    <t>Arboleda Campestre Conjunto Arenillo</t>
  </si>
  <si>
    <t>anielarodriguezc199@gmail.com</t>
  </si>
  <si>
    <t>ERIKA DANIELA GUERRA IBAÑEZ</t>
  </si>
  <si>
    <t>CALLE 121 No.74-65 TORREON QUINTA AVENIDA</t>
  </si>
  <si>
    <t>dani17guerra@gmail.com</t>
  </si>
  <si>
    <t>PAOLA ANDREA VELASQUEZ PALMA</t>
  </si>
  <si>
    <t>25-44-101202767</t>
  </si>
  <si>
    <t>202508/27</t>
  </si>
  <si>
    <t>MANZANA B CASA 10 BARRIO HELENA ESPINOSA ALVARADO TOLIMA</t>
  </si>
  <si>
    <t>pandreavp14@gmail.com</t>
  </si>
  <si>
    <t>JOHANNA ROCIO CHANTRE SOTO</t>
  </si>
  <si>
    <t>11-47-101034255</t>
  </si>
  <si>
    <t>CALLE 69 No.6-80 SUR vARSOVIA</t>
  </si>
  <si>
    <t>johanna_chntre@outlook.com</t>
  </si>
  <si>
    <t>SAIRA VALENTINA ROMERO ALVAREZ</t>
  </si>
  <si>
    <t>25-44-101202730</t>
  </si>
  <si>
    <t>MONTES GRAN RESERVA APTO 810</t>
  </si>
  <si>
    <t>valentinaromeroalvarez.95@gmail.com</t>
  </si>
  <si>
    <t>DIANA CAROLINA LEZAMA SANCHEZ</t>
  </si>
  <si>
    <t>25-46-101041918</t>
  </si>
  <si>
    <t>CRA. 7 No.43-11 Barrio Restrepo</t>
  </si>
  <si>
    <t>arolinalezama,10@hotmail.com</t>
  </si>
  <si>
    <t>GIOVANA SOFIA PIMIENTO VARGAS</t>
  </si>
  <si>
    <t>25-44-101202740</t>
  </si>
  <si>
    <t>CRA.6 A No.44-49 Villa Marlen I</t>
  </si>
  <si>
    <t>ovis00@hotmail.com</t>
  </si>
  <si>
    <r>
      <t>CONTRATAR LA PRESTACION DE SERVICIOS PROFESIONALES DE UN(A) MÉDICO (TIEMPO COMPLETO) PARA EL AREA RURAL QUE EJECUTE EL PROGRAMA EN ATENCION PRIMARIA EN SALUD APS – EQUIPOS BÁSICOS DE SALUD (EBS), EN EL MARCO DE LA RESOLUCION NO. 1928 DEL 04 DE OCTUBRE DEL 2024 EXPEDIDA POR EL MINISTERIO DE SALUD Y PROTECCION SOCIAL</t>
    </r>
    <r>
      <rPr>
        <i/>
        <sz val="9"/>
        <color rgb="FF000000"/>
        <rFont val="Calibri"/>
        <family val="2"/>
      </rPr>
      <t>.</t>
    </r>
  </si>
  <si>
    <t>ADRIANA LUCIA TORRES</t>
  </si>
  <si>
    <t>25-44-101202831</t>
  </si>
  <si>
    <t>CRA.6 DNo.45-31 vILLA mARLEN</t>
  </si>
  <si>
    <t>luciat2101@gmail.com</t>
  </si>
  <si>
    <t>OLGA LUCIA BOCANEGRA RODRIGUEZ</t>
  </si>
  <si>
    <t>100044874 RC  100011369</t>
  </si>
  <si>
    <t>CRA.6 SURNo.72-80 Bosque San Angel</t>
  </si>
  <si>
    <t>lgayanam3307@hotmail.com</t>
  </si>
  <si>
    <t>CONTRATAR EL SUMINISTRO DE MATERIAL DE IMPRESOS PARA LAS DIFERENTES AREAS DELA UNIDAD DE SALUD DE IBAGUE USI E.S.E.</t>
  </si>
  <si>
    <t>21-46-101115956</t>
  </si>
  <si>
    <t>CRA.8 No.62-50 Condominio multicentro</t>
  </si>
  <si>
    <t>JEANETHE MARCELA SOLORZANO GUZMAN</t>
  </si>
  <si>
    <t>25-44-101202822</t>
  </si>
  <si>
    <t>AVENIDA AMBALA No.30-09</t>
  </si>
  <si>
    <t>eanethmarcela2016@gmmail.com</t>
  </si>
  <si>
    <t>FABIOLA TELLEZ ROJAS</t>
  </si>
  <si>
    <t>NO ACEPTADA</t>
  </si>
  <si>
    <t>POLIZA</t>
  </si>
  <si>
    <t>CRA. 6No.40-22</t>
  </si>
  <si>
    <t>psicofabiolatellezrojas@gmail.com</t>
  </si>
  <si>
    <t>KETTY  VARGAS DUSSAN</t>
  </si>
  <si>
    <t>25-44-101202781</t>
  </si>
  <si>
    <t>CRA.9 No.34-73</t>
  </si>
  <si>
    <t>kettyvargas287@gmai.com</t>
  </si>
  <si>
    <t>ELIANA CONSTNZA SANCHEZ ORTIGOZA</t>
  </si>
  <si>
    <t>2025/05/23I9M</t>
  </si>
  <si>
    <t>25-44-101202786RC25-40-101053768</t>
  </si>
  <si>
    <t>CRA. 6 SUR No.72-80 San Angel</t>
  </si>
  <si>
    <t>eli10dent@gmail.com</t>
  </si>
  <si>
    <t>MONICA CEDEÑO GALLARDO</t>
  </si>
  <si>
    <t>I-100044364 RC I-100011180</t>
  </si>
  <si>
    <t>CRA.13 No.11-41</t>
  </si>
  <si>
    <t>ramonica0306@gmail.com</t>
  </si>
  <si>
    <t>LINA MARCELA GIL SILVA</t>
  </si>
  <si>
    <t>CRA.8B No.43-80 VILA MARLEN 2 PISO</t>
  </si>
  <si>
    <t>limagi-11@hotmail.com</t>
  </si>
  <si>
    <t>HERNANDO PERALTA LOPEZ</t>
  </si>
  <si>
    <t>ZIOAQUIRA</t>
  </si>
  <si>
    <t>25-44-101202790</t>
  </si>
  <si>
    <t>MANZANA 47 CASA 11 BARRIO JORDAN 8 ETAPA</t>
  </si>
  <si>
    <t>hernandoperalta32@gmail.com</t>
  </si>
  <si>
    <t>ROCIO DEL PILAR ORTIZ</t>
  </si>
  <si>
    <t>25-44-101202791</t>
  </si>
  <si>
    <t>Manzana G barrio jordan 9 etapa</t>
  </si>
  <si>
    <t>rociodelpilarortiz7671@gmail.com</t>
  </si>
  <si>
    <t>VICTOR MANUEL MERCHAN ECHAVARRIA</t>
  </si>
  <si>
    <t>CRA.4 No.1-28</t>
  </si>
  <si>
    <t>manuelmarchan1tmail.com</t>
  </si>
  <si>
    <t>LUZ ANGELA HERRAN DE LOS RIOS</t>
  </si>
  <si>
    <t>CRA.5 No.5-33 Barrio La Pola</t>
  </si>
  <si>
    <t>errandelosriosl@gmail.com</t>
  </si>
  <si>
    <t>JHON EDIDSON PADILLA ZAMBRANO</t>
  </si>
  <si>
    <t>25-46-101041937 RC 25-54-101003038</t>
  </si>
  <si>
    <t>MANZANA 34 CASA 1 APTO. 102 JORDAN 3 ETAPA</t>
  </si>
  <si>
    <t>drjhonpadilla@gmail.com</t>
  </si>
  <si>
    <t>CONTRATAR LA PRESTACION DE SERVICIOS DE UN(A) PROFESIONAL DE ENFERMERIA PARA EL AREA RURAL DE TIEMPO COMPLETO PARA LOS TERRITORIOS Y MICROTERRITORIOS ASIGNADOS POR LA UNIDAD DE SALUD DE IBAGUE E.S.E, CON EL OBJETIVO DE ORIENTAR, DIRIGIR, REALIZAR INTERVENCIONES Y SEGUIMIENTO EN SALUD, ASI COMO RECOPILAR, ORGANIZAR, CONSOLIDAR, ANALIZAR E INTERPRETAR LA INFORMACIÓN OBTENIDA DEL EQUIPO BASICO DE SALUD QUE INTEGRA A TRAVÉS DEL INSTRUMENTO DE IDENTIFICACIÓN DE RIESGO Y CAPACIDAD, EN EL MARCO DE LA RESOLUCION No. 00001928 DEL 04 DE OCTUBRE DEL 2024 EXPEDIDA POR EL MINISTERIO DE SALUD Y PROTECCION SOCIAL.</t>
  </si>
  <si>
    <t>PABLO IGNACIO MORENO ORTIZ</t>
  </si>
  <si>
    <t>25-44-101202808 RC 25-40-101053776</t>
  </si>
  <si>
    <t>cra.6 nO.44-49</t>
  </si>
  <si>
    <t>pablosaludynutrición@gmail.com</t>
  </si>
  <si>
    <t>ERIKA LIZETH GUERRERO FLORIAN</t>
  </si>
  <si>
    <t>Transversal 9 nO.40-81 RESERVA DEL PEÑON</t>
  </si>
  <si>
    <t>eleg.92@outlook.es</t>
  </si>
  <si>
    <t>GERALDINE MENDOZA LOZANO</t>
  </si>
  <si>
    <t>CRA. 6No.53-2940-22</t>
  </si>
  <si>
    <t>osic.geraldin96@gmail.com</t>
  </si>
  <si>
    <t>CONTRATAR LA PRESTACION DE SERVICIOS PROFESIONALES DE UN NUTRICIONISTA DIETISTA PARA EL AREA RURAL QUE EJERZA LAS ACTIVIDADES DE LA ATENCIÓN PRIMARIA EN SALUD (APS) DE LOS EQUIPOS BASICOS DE SALUD (EBS) WEN EL AREA URBANA EN EL MARCO DE LA RESOLUCION NO.1928 DEL 04 DE OCTUBRE DEL 2024 EXPEDIDA POR EL MINISTERIO DE SALUD Y PROTECCION SOCIAL.</t>
  </si>
  <si>
    <t>LUZ ENA ALVARADO CASTILLO</t>
  </si>
  <si>
    <t>360-47-994000046916</t>
  </si>
  <si>
    <t>CALLE 160 No.8J-15</t>
  </si>
  <si>
    <t>saludnutricion2022@gmail.com</t>
  </si>
  <si>
    <t>CONTRATAR LA PRESTACION DE SERVICIOS PROFESIONALES DE UNFISIOTERAPEUTA PARA EL AREA RURAL QUE EJERZA LAS ACTIVIDADES DE LA ATENCIÓN PRIMARIA EN SALUD (APS) DE LOS EQUIPOS BASICOS DE SALUD (EBS) WEN EL AREA URBANA EN EL MARCO DE LA RESOLUCION NO.1212 DEL 05 DE JULIO} DEL 2024 EXPEDIDA POR EL MINISTERIO DE SALUD Y PROTECCION SOCIAL.</t>
  </si>
  <si>
    <t>CAMILA ANDREA HERNANDEZ RODRIGUEZ</t>
  </si>
  <si>
    <t>CALLE 34 No.4B-35 APTO 301 BARRIO CADIZ</t>
  </si>
  <si>
    <t>camilandreahernandez@hotmail.com</t>
  </si>
  <si>
    <t>CONTRATAR LA PRESTACION DE SERVICIOS PROFESIONALES DE UN FISIOTERAPEUTA PARA EL AREA RURAL QUE EJERZA LAS ACTIVIDADES DE LA ATENCIÓN PRIMARIA EN SALUD (APS) DE LOS EQUIPOS BASICOS DE SALUD (EBS) WEN EL AREA URBANA EN EL MARCO DE LA RESOLUCION NO.1928 DEL 04 DE OCTUBRE DEL 2024 EXPEDIDA POR EL MINISTERIO DE SALUD Y PROTECCION SOCIAL.</t>
  </si>
  <si>
    <t>HECTOR ALEJANDRO CAMPOS DIAZ</t>
  </si>
  <si>
    <t>61-46-101033869 rc61-54-101002974</t>
  </si>
  <si>
    <t>CRA. 14 SUR No.95-120</t>
  </si>
  <si>
    <t>etoralejandrocamposdiaz@fumc.edu.co</t>
  </si>
  <si>
    <t>CONTRATAR BAJO SU PROPIO RIESGO Y RESPONSABILIDAD, LA EJECUCIÓN Y DESARROLLO DE LOS SERVICIOS TECNICOS NECESARIOS PARA LA  REALIZACIÓN DE LOS MANTENIMINETOS PREVENTIVOS, CORRECTIVOS, ASI COMO LA ADQUISICIÓN DE REPUESTOS REQUERIDOS PARA LAS REPARACIONES DE CINCO (5) ASCENSORES Y UNA (1) MONTACARGA HIDRAULICA UBICADOS EN LA UNIDAD INTERMEDIA DE LOS BARRIOS DEL SUR Y UNIDAD INTERMEDIA SAN FRANCISCO Y UNIDAD INTERMEDIA PICALEÑA ADSCRITAS A LA UIDAD DE SALUD DE IBAGUE USI-ESE,BAJO LA MODALIDAD DE MONTO AGOTABLE</t>
  </si>
  <si>
    <t>25-40-101053796</t>
  </si>
  <si>
    <t>JACKELINE MARCELA DUQUE TREJOS</t>
  </si>
  <si>
    <t>RIOSUCIO</t>
  </si>
  <si>
    <t>25-44-101202836</t>
  </si>
  <si>
    <t>CARRERA 31 No.84-20</t>
  </si>
  <si>
    <t>arcela09@hotmail.com</t>
  </si>
  <si>
    <t>TELEFORO BERNAL</t>
  </si>
  <si>
    <t>CONTRATAR LA ELABORACIÓN DE ESTUDIOS DE FACTIBILIDAD Y ESTUDIOS DE OFERTA Y DEMANDA PARA LA AMPLIACIÓN DE SERVICIOS DE MEDIANA Y ALTA COMPLEJIDAD EN EL MARCO DELPROYECTO DENOMINADO CONSTRUCCIÓN DE LA UNIDAD MATERNO INFANTIL IBAGUE TOLIMA, APROBADO EN PLAN BIENAL EL 14 DE MARZO DE 2025.</t>
  </si>
  <si>
    <t>RUBY LYLIAM ALZATE PALOMA</t>
  </si>
  <si>
    <t>25-44-101202887</t>
  </si>
  <si>
    <t>CRA. 7 No.5-48 Natagaima</t>
  </si>
  <si>
    <t>rulyalpa2010@gmail.com</t>
  </si>
  <si>
    <t>JOSE FERNANDOMORENO CASTRO</t>
  </si>
  <si>
    <t>25-46-101042006</t>
  </si>
  <si>
    <t>CR. 12 SURNo.20-A-03</t>
  </si>
  <si>
    <t>fercho93402@gmaoñl.com</t>
  </si>
  <si>
    <t>MARTHA CRISTINA LUGO HOYOS</t>
  </si>
  <si>
    <t>25-46-101042037</t>
  </si>
  <si>
    <t>MANZANA D CASA 11 VILLA LEIDY</t>
  </si>
  <si>
    <t>martha_lugo24@hotmail.com</t>
  </si>
  <si>
    <t>DIANA MAGALLY PARADA CABEZAS</t>
  </si>
  <si>
    <t>25-44-101202871</t>
  </si>
  <si>
    <t>CALLE 43 No.6-32 barrio restrepo</t>
  </si>
  <si>
    <t>imapa889@gmail.com</t>
  </si>
  <si>
    <t>JAIRO ADALBERTH ESCORCIA CAMELO</t>
  </si>
  <si>
    <t>25-44-101203079</t>
  </si>
  <si>
    <t>Cra 9 No.41-51 Piso 2 barrio Calarca</t>
  </si>
  <si>
    <t>aescorca@yahoo.es</t>
  </si>
  <si>
    <t>ANGIE CAMILA LUGO OLIVERA</t>
  </si>
  <si>
    <t>25-44-101202873</t>
  </si>
  <si>
    <t>MANZANA 72 CASA 13 MODELIA 1</t>
  </si>
  <si>
    <t>aclugoo@ut.edu.co</t>
  </si>
  <si>
    <t>LADY JOHANNA CATAÑO HENAO</t>
  </si>
  <si>
    <t>25-44-101202883</t>
  </si>
  <si>
    <t>MANZANA 12 CASA TERRAZAS DEL TEJAR</t>
  </si>
  <si>
    <t>ladyjchenao@gmail.com</t>
  </si>
  <si>
    <t>CLARA PATRICIA RONDON TORRES</t>
  </si>
  <si>
    <t>ANBALEMA</t>
  </si>
  <si>
    <t>CALLE 156 No.21 sur 20 arboleda campestre</t>
  </si>
  <si>
    <t>patorondon@hotmail.com</t>
  </si>
  <si>
    <t>VALENTINA MORA BONILLA</t>
  </si>
  <si>
    <t>MANZANA B CASA 14 BARRIO RINCON DEL PEDREGAL</t>
  </si>
  <si>
    <t>valentinamorabonilklao@gmail.com</t>
  </si>
  <si>
    <t>MONICA DEL PILAR CASTRO LOPEZ</t>
  </si>
  <si>
    <t>25-44-101203053 RC 25-40-101053859</t>
  </si>
  <si>
    <t>MANZANA 23 CASA 3 4 ETAPA URBANIZACIÓN CAÑAVERAL</t>
  </si>
  <si>
    <t>monipkstro@gmail.com</t>
  </si>
  <si>
    <t>LUISA FERNANDA GOMEZ DIAZ</t>
  </si>
  <si>
    <t>25-55-101202928 rc25-40-101053816</t>
  </si>
  <si>
    <t>ALLE 100 No.13 B SUR 99-105</t>
  </si>
  <si>
    <t>luisa-6633@hotmail.com</t>
  </si>
  <si>
    <r>
      <t>CONTRATAR LA PRESTACION DE SERVICIOS PROFESIONALES DE UN(A) MÉDICO PARA EL AREA RURAL QUE EJECUTE EL PROGRAMA EN ATENCION PRIMARIA EN SALUD APS – EQUIPOS BÁSICOS DE SALUD (EBS), EN EL MARCO DE LA RESOLUCION NO. 1928 DEL 04 DE OCTUBRE DEL 2024 EXPEDIDA POR EL MINISTERIO DE SALUD Y PROTECCION SOCIAL</t>
    </r>
    <r>
      <rPr>
        <i/>
        <sz val="9"/>
        <color rgb="FF000000"/>
        <rFont val="Calibri"/>
        <family val="2"/>
      </rPr>
      <t>.</t>
    </r>
  </si>
  <si>
    <t>JULIETH VANESSA MEDINA ORJUELA</t>
  </si>
  <si>
    <t>25-44-101203163 RC25-40-101053894</t>
  </si>
  <si>
    <t>CALLE 93 No.11-sur-26</t>
  </si>
  <si>
    <t>elieth.medina9628@gmail.com</t>
  </si>
  <si>
    <t>CONTRATAR LA PRESTACION DE SERVICIOS PROFESIONALES DE UN(A) MÉDICO PARA EL AREA URBANA QUE EJECUTE EL PROGRAMA EN ATENCION PRIMARIA EN SALUD APS – EQUIPOS BÁSICOS DE SALUD (EBS), EN EL MARCO DE LA RESOLUCION NO. 1212 DEL 05 DE JULIO DEL 2024 EXPEDIDA POR EL MINISTERIO DE SALUD Y PROTECCION SOCIAL.</t>
  </si>
  <si>
    <t>RODRIGO SANCHEZ MENDEZ</t>
  </si>
  <si>
    <t>FACATATIVA</t>
  </si>
  <si>
    <t>25-44-101202868 RC -24-40-101053799</t>
  </si>
  <si>
    <t>CRA.23 SUR No.87-08 t. 4 apto.1108</t>
  </si>
  <si>
    <t>rod_san@hotmail.com</t>
  </si>
  <si>
    <t>CONTRATAR LA PRESTACION DE SERVICIOS PROFESIONALES DE UN TRABAJADOR SOCIAL TIEMPO COMPLETO PARA REALIZAR LAS ACTIVIDADES DE LA ATENCIÓN PRIMARIA EN SALUD (APS)  DE LOS EQUIPOS BASICOS DE SALUD (EBS) EN EL AREA URBANA EN EL MARCO DE LA RESOLUCION NO. 00001212 DEL 05 DE JULIO DEL 2024 EXPEDIDA POR EL MINISTERIO DE SALUD Y PROTECCION SOCIAL.</t>
  </si>
  <si>
    <t>MILENA ROJAS DIAZ</t>
  </si>
  <si>
    <t>25-44-101203165</t>
  </si>
  <si>
    <t>CALLE 61 C No.19-13 Conjunto Residencial Vizta Apto.506 Torre 5</t>
  </si>
  <si>
    <t>rojas.unidos@gmail.com</t>
  </si>
  <si>
    <t>ANGIE LICETH VALDERRAMA CONTRERAS</t>
  </si>
  <si>
    <t>25-44-101203449 RC25-40-101053982025/06/171</t>
  </si>
  <si>
    <t>CRA. 3 No.17-79 CENTRO</t>
  </si>
  <si>
    <t>VALDERRAMAANGIEL15@GMAIL.COM</t>
  </si>
  <si>
    <t>CONTRATAR UN PROFESIONAL EN BACTERIOLOGÍA PARA REALIZAR ANÁLISIS Y REPORTE DE LABORATORIO CLÍNICO, CON EL FIN DE BRINDAR UN SERVICIO INTEGRAL Y DE CALIDAD QUE APOYE EL DIAGNOSTICO, PRONOSTICO, PREVENCIÓN Y TRATAMIENTO DE ENFERMEDADES, EN CUMPLIMIENTO CON LA LEGISLACIÓN Y NORMAS TÉCNICAS VIGENTES EN LA UNIDAD DE SALUD DE IBAGUE U.S.I. - E.S.E.</t>
  </si>
  <si>
    <t>480-47-994000055708 RC480-74-994000009556</t>
  </si>
  <si>
    <t>CONTRATAR LOS SERVICIOS PROFESIONALES PARA ESTUDIOS RADIO-FISICOS PARA EL CALCULO DE BLINDAJE, Y CONTROL DE CALIDAD DEL EQUIPO DE RADIACIÓN IONIZANTE PROPIEDAD DE LA UNIDAD DE SALUD DE IBAGUE USI ESE EN EL MARCO DE LA RESOLUCIÓN 482 DEL 22 DE FEBRERO DE 2018</t>
  </si>
  <si>
    <t>CONTROL CALIDAD RX S.A.S.</t>
  </si>
  <si>
    <t>SOGAMOSO</t>
  </si>
  <si>
    <t>4282115 RC013001018047</t>
  </si>
  <si>
    <t>CRA. 22 No.35-40 EDIFICIO APOLO OFICINA 229 CENTRO DE BUCARAMANGA SANTANDER</t>
  </si>
  <si>
    <t>rxcontrolcalidad@gmail.com</t>
  </si>
  <si>
    <t>CONTRATAR LA PRESTACION DE SERVICIOS PROFESIONALES DE UN PSICOLOGO (A) URBANO QUE REALICE LAS ACTIVIDADES DE LA ATENCIÓN PRIMARIA EN SALUD (APS) DE LOS EQUIPOS BASICOS DE SALUD (EBS) EN EL AREA URBANA EN EL MARCO DE LA RESOLUCION NO. 00001212 DEL 05 DE JULIO DEL 2024 EXPEDIDA POR EL MINISTERIO DE SALUD Y PROTECCION SOCIAL.</t>
  </si>
  <si>
    <t>MANUEL FERNANDO  FALLA HERRERA</t>
  </si>
  <si>
    <t>360-47-994000047036</t>
  </si>
  <si>
    <t>CALLE 94 No.12-79</t>
  </si>
  <si>
    <t>manuelfalla20@gmail.com</t>
  </si>
  <si>
    <t>25-44-101202927</t>
  </si>
  <si>
    <t>LINDA KATHERINE BARRAGAN SARMIENTO</t>
  </si>
  <si>
    <t>MANZANA C CASA 22 URBANIZACIÓN BARLOVENTO</t>
  </si>
  <si>
    <t>lindakathe819@gmail.com</t>
  </si>
  <si>
    <t>SARA MICHELL SANTYOS VERA</t>
  </si>
  <si>
    <t>MANZANA 22 CASA 13 BARRIO SANTA ANA</t>
  </si>
  <si>
    <t>michellsantos2004@gmail.com</t>
  </si>
  <si>
    <t>LAURA KATERINE MARTINEZ CAMPOS</t>
  </si>
  <si>
    <t>25-44-101202926</t>
  </si>
  <si>
    <t>manzana l casa 9 lA pRADERA</t>
  </si>
  <si>
    <t>ansofy89@hotmail.com</t>
  </si>
  <si>
    <t>LUIS CARLOS ESCOBAR LARA</t>
  </si>
  <si>
    <t>25-44-101203082</t>
  </si>
  <si>
    <t>MANZANA F CASA5 URBANIZACIÓN PAcande</t>
  </si>
  <si>
    <t>uisescobar63@gmail.com</t>
  </si>
  <si>
    <t>CAMILO ANDRES MINA BERMEO</t>
  </si>
  <si>
    <t>25-44-101202976</t>
  </si>
  <si>
    <t>CRA.1No.63-17 jORDAN 1a ETAPA</t>
  </si>
  <si>
    <t>bermeocamilo@gmail.com</t>
  </si>
  <si>
    <t>IDALI RODRIGUEZ AVILAN</t>
  </si>
  <si>
    <t>25-44-101202985</t>
  </si>
  <si>
    <t>MANZANA 24 CASA 24 VILLA DEL SOL</t>
  </si>
  <si>
    <t>idaliro79@hotmail.com</t>
  </si>
  <si>
    <t>LILIA MERCEDES GIL PEREZ</t>
  </si>
  <si>
    <t>25-44-101203137</t>
  </si>
  <si>
    <t>VEREDA CAY FINCAEL MADROÑO</t>
  </si>
  <si>
    <t>mercedesgil1612@gmail.com</t>
  </si>
  <si>
    <t>MARIA CAMILA CRUZ OSPINA</t>
  </si>
  <si>
    <t>25-44-101203060RC25-40-101053861</t>
  </si>
  <si>
    <t>Ladera dePIedra Pintada Calle 47 No.4-70</t>
  </si>
  <si>
    <t>cruzospina@hotmailcom</t>
  </si>
  <si>
    <t>CONTRATAR LA PRESTACION DE SERVICIOS PROFESIONALES DE UN PROFESIONAL PSICOLOGO (A) PARA EL AREA RURAL QUE REALICE LAS ACTIVIDADES DE LA ATENCIÓN PRIMARIA EN SALUD APS – EQUIPOS BÁSICOS DE SALUD (EBS), EN EL MARCO DE LA RESOLUCION NO.1928 DEL 04 DE OCTUBRE DEL 2024 EXPEDIDA POR EL MINISTERIO DE SALUD Y PROTECCION SOCIAL.</t>
  </si>
  <si>
    <t>BRIYITH NATALIA RAMIREZ</t>
  </si>
  <si>
    <t>25-44-101202982</t>
  </si>
  <si>
    <t>CARRERA 4 SUR No.14-17 bARRIO yULDAIMA</t>
  </si>
  <si>
    <t>bramirez16@van.edu.co.</t>
  </si>
  <si>
    <t>ARCALA SECUBDINA DE ARMAS BERMUDEZ</t>
  </si>
  <si>
    <t>RIOHACHA</t>
  </si>
  <si>
    <t>25-46-101042043</t>
  </si>
  <si>
    <t>CARRERA 14 Ni.44-260 EdificioMOnticello</t>
  </si>
  <si>
    <t>rcaladearmas@gmail.com</t>
  </si>
  <si>
    <t>NATALIA LORENA REYES ARGUELLES</t>
  </si>
  <si>
    <t>25-44-101202942</t>
  </si>
  <si>
    <t>MANZANA 13 CASA 13 BARRIO COMNFATOLIMA</t>
  </si>
  <si>
    <t>BRIGITH ROMERO FANDIÑO</t>
  </si>
  <si>
    <t>25-44-101203002</t>
  </si>
  <si>
    <t>Calle 61 C No.23 B 114 Torre 3 Apto.1504</t>
  </si>
  <si>
    <t>imefan@gmail.com</t>
  </si>
  <si>
    <t>ADQUIRIR REPUESTOS PARA LOS EQUIPOS DE COMPUTO, IMPRESORAS, UPS, SCANNER Y PORTATILES,  DE PROPIEDAD DE LA UNIDAD DE SALUD DE IBAGUE EMPRESA SOCIAL DEL ESTADO</t>
  </si>
  <si>
    <t>INVERSIONES Y TECNOLOGIA J.C. SAS</t>
  </si>
  <si>
    <t>25-44-101203015</t>
  </si>
  <si>
    <t>CALLE 79 B No.5-81</t>
  </si>
  <si>
    <t>JC.inversionesytecnologia@outlook.com</t>
  </si>
  <si>
    <t>CONTRATAR LA PRESTACION DE SERVICIOS DE UN PROFESIONAL MEDICO ESPECIALIZADO EN PEDIATRIA PARA EL SERVICIO DE URGENCIAS, HOSPITALIZACIÓN Y RUTA MATERNO PERINATAL - UNIDAD DE SALUD DE IBAGUÉ USI ESE.</t>
  </si>
  <si>
    <t>100044631 RC 100011268</t>
  </si>
  <si>
    <t>EDIFICIO PALMENTO, INTERIOR APTO.602</t>
  </si>
  <si>
    <t>CONTRATAR LA PRESTACION DE SERVICIOS PROFESIONALES DE UN MEDICO ESPECIALIZADO EN PSIQUIATRIA PARA LOS SERVICIOS DE URGENCIAS Y HOSPITALIZACIÓN EN SALUD MENTAL - UNIDAD DE SALUD DE IBAGUÉ USI ESE.</t>
  </si>
  <si>
    <t>100044626 rc  100011265</t>
  </si>
  <si>
    <t>100044629 RC 100011267</t>
  </si>
  <si>
    <t xml:space="preserve">TELEFORO BERNAL </t>
  </si>
  <si>
    <t>25-40-101053833</t>
  </si>
  <si>
    <t>PAOLA ANDREA MEDINA URRIAGO</t>
  </si>
  <si>
    <t>CONJUNTO YERBABUENA T.11 APTO.103</t>
  </si>
  <si>
    <t>pd.ibaguepaolamedina@gmail.com</t>
  </si>
  <si>
    <t>JESUS ANTONIO QUINTERO BUSTOS</t>
  </si>
  <si>
    <t>2025/06/03--</t>
  </si>
  <si>
    <t>25-44-101203034</t>
  </si>
  <si>
    <t>ZM 6 MZ 5 BARRIO AMERICA C.13</t>
  </si>
  <si>
    <t>quinterobustosjsusantonio8@gmail.com</t>
  </si>
  <si>
    <t>CONTRATAR LA PRESTACION DE SERVICIOS DE UN(A) PROFESIONAL DE ENFERMERIA PARA EL AREA RURAL  PARA LOS TERRITORIOS Y MICROTERRITORIOS ASIGNADOS POR LA UNIDAD DE SALUD DE IBAGUE E.S.E, CON EL OBJETIVO DE ORIENTAR, DIRIGIR, REALIZAR INTERVENCIONES Y SEGUIMIENTO EN SALUD, ASI COMO RECOPILAR, ORGANIZAR, CONSOLIDAR, ANALIZAR E INTERPRETAR LA INFORMACIÓN OBTENIDA DEL EQUIPO BASICO DE SALUD QUE INTEGRA A TRAVÉS DEL INSTRUMENTO DE IDENTIFICACIÓN DE RIESGO Y CAPACIDAD, EN EL MARCO DE LA RESOLUCION No. 00001928 DEL 04 DE OCTUBRE DEL 2024 EXPEDIDA POR EL MINISTERIO DE SALUD Y PROTECCION SOCIAL.</t>
  </si>
  <si>
    <t xml:space="preserve">PAOLA GALLO BAQUERO </t>
  </si>
  <si>
    <t>25-44-101203049 RC 25-40-101053857</t>
  </si>
  <si>
    <t xml:space="preserve">HACIENDA TORRE 2 APTO. 804 </t>
  </si>
  <si>
    <t>LOPA0521@YAHOO.COM</t>
  </si>
  <si>
    <t>NASLY LORENA VILLARREAL ARCINIEGAS</t>
  </si>
  <si>
    <t>25-44-101203003</t>
  </si>
  <si>
    <t>LUISA FERNANDA PRIETO MIRANDA</t>
  </si>
  <si>
    <t>25-44-101203010 RC25-40-101053845</t>
  </si>
  <si>
    <t>CALLE 14 No.72-118 Balcones del Vergal</t>
  </si>
  <si>
    <t>ulieth.medina9628@gmail.com</t>
  </si>
  <si>
    <t>25-44-101202989</t>
  </si>
  <si>
    <t>25-44-101203026 RC25-40-101053852</t>
  </si>
  <si>
    <t>25-44-101203039</t>
  </si>
  <si>
    <t>CONTRATAR LA PRESTACION DE SERVICIOS DE UN PROFESIONAL MEDICO ESPECIALIZADO EN PSIQUIATRIA PARA LOS SERVICIO DE URGENCIAS, HOSPITALIZACIÓN Y CONSULTA EXTERNA EN SALUD MENTAL - UNIDAD DE SALUD DE IBAGUÉ USI ESE, COMO APOYO A LAS RUTAS DE ATENCIÓN EN SALUD</t>
  </si>
  <si>
    <t>20258/05/27</t>
  </si>
  <si>
    <t>100044681 RC 100011283</t>
  </si>
  <si>
    <t>CONTRATAR LA PRESTACIÓN DE SERVICIOS DE UN ESPECIALISTA EN EPIDEMIOLOGÍA PARA DESARROLLAR LAS ACTIVIDADES DE APOYO EPIDEMIOLOGO, SISTEMA DE VIGILANCIA EN SALUD PUBLICA Y ACTIVIDADES DEL SISTEMA OBLIGATORIO DE GARANTÍA DE LA CALIDAD EN LA UNIDAD DE SALUD IBAGUE USI-ESE.</t>
  </si>
  <si>
    <t>25-44-101203094</t>
  </si>
  <si>
    <t>25-44-101203073</t>
  </si>
  <si>
    <t>CONTRATAR LA PRESTACION DE SERVICIOS PROFESIONALES DE UN  MEDICO ESPECIALIZADO EN PEDIATRIA PARA EL SERVICIO DE URGENCIAS, HOSPITALIZACIÓN Y RUTA MENTAL PERINATAL - UNIDAD DE SALUD DE IBAGUÉ USI ESE COMO APOYO A LAS RUTAS DE ATENCIÓN EN SALUD.</t>
  </si>
  <si>
    <t>100044747 RC 100011307</t>
  </si>
  <si>
    <t>SANDRA ARIAS</t>
  </si>
  <si>
    <t>CONTRATAR UN ABOGADO ESPECIALIZADO PARA LA REPRESENTACIÓN JUDICIAL Y APOYO JURICIDO, EN PROCESOS LABORALES, COLECTIVOS, PENSIONALES, DISCIPLINARIOS Y OTROS QUE REQUIERA LA UNIDAD DE SALUD DE IBAGUE USI-ESE</t>
  </si>
  <si>
    <t>25-44-101203151</t>
  </si>
  <si>
    <t>ANA MARIA SABOGAL TRIANA</t>
  </si>
  <si>
    <t>25-44-101203124</t>
  </si>
  <si>
    <t>CONJUNTO SAN DIEGIO AOTO.603 SALADO</t>
  </si>
  <si>
    <t>dianasabogal1206@hotmail.com</t>
  </si>
  <si>
    <t>DEVUELTA 11/09/25</t>
  </si>
  <si>
    <t>SEBASTIAN</t>
  </si>
  <si>
    <t>CONTRATAR LA PRESTACIÓN DE SERVICIOS DE UN PROFESIONAL EN MEDICINA GENERAL EN EL SERVICIO DE CONSULTA EXTERNA EN LA UNIDAD DE SALUD DE IBAGUÉ U.S.I. E.S.E. COMO APOYO A LAS RUTAS DE ATENCIÓN EN SALUD.</t>
  </si>
  <si>
    <t>100044736 RC100011302</t>
  </si>
  <si>
    <t>100044754 RC 100011310</t>
  </si>
  <si>
    <t>100044758 RC100011311</t>
  </si>
  <si>
    <t>YEIMI ALEXANDRA CARRETERO PATIÑO</t>
  </si>
  <si>
    <t>25-44-101203139</t>
  </si>
  <si>
    <t>KM 10 VEREDA PASTALES</t>
  </si>
  <si>
    <t>yeimicarretero@gmail.com</t>
  </si>
  <si>
    <t>CONTRATAR LA PRESTACIÓN DE SERVICIOS DE APOYO A LA GESTION DE UN TECNICO AUXILIAR DE ENFERMERIA PARAEL AREA RURAL QUE APOYE Y EJECUTE LOS SERFICIOS DE LA ATENCIÓN PRIMARIA EN SALUD (APS) DE LOS EQUIPOS BASICOS DE SALUD (EBS), EN EL MARCO DE LA RESOLUCIÓN No.1928 DEL 04 DE OCTUBRE DE 2024 EXPEDIDA POR EL MINISTERIO DE SALUD Y PROTECCIÓN SOCIAL</t>
  </si>
  <si>
    <t>DALLY NORLEY MORENO MENDEZ</t>
  </si>
  <si>
    <t>25-44-101203134</t>
  </si>
  <si>
    <t>CALLE 21 SUR No.39-200 boqueron</t>
  </si>
  <si>
    <t>5biencamoreno@gmail.com</t>
  </si>
  <si>
    <t>MARIA CAMILA BELTRAN TRUJILLO</t>
  </si>
  <si>
    <t>25-44-101203140</t>
  </si>
  <si>
    <t>CALLE 26 No.1-29 SAN PEDRO ALEJANDRINO</t>
  </si>
  <si>
    <t>mcbt3133095425@gmail.com</t>
  </si>
  <si>
    <t>JULIAN SANTIAGO TRUJILLO GOMEZ</t>
  </si>
  <si>
    <t>25-44-101203197 RC25-40-101053902</t>
  </si>
  <si>
    <t>CALLE 21 No.7-39</t>
  </si>
  <si>
    <t>jstrujillo@ut.edu.co</t>
  </si>
  <si>
    <t>100044816 RC 100011341</t>
  </si>
  <si>
    <t>CRA. 2 No.75 B - 31</t>
  </si>
  <si>
    <t>CONTRATAR LA PRESTACIÓN DE SERVICIOS DE UN MÉDICO ESPECIALIZADO EN GINECOLOGÍA Y OBSTETRICIA PARA EL SERVICIO DE SALA DE PARTOS Y GINECOLOGÍA -  UNIDAD DE SALUD DE IBAGUÉ U.S.I. – E.S.E.</t>
  </si>
  <si>
    <t>100044817 RC100011342</t>
  </si>
  <si>
    <t>CRA. 20 No.120-171 CASA PORTAL DEL CAMPESTRE</t>
  </si>
  <si>
    <t>relaxhumberto@yahoo.com</t>
  </si>
  <si>
    <t>100011368 rc 100044864</t>
  </si>
  <si>
    <t>ANGELICA ESPERANZA RAMIREZ MARTINEZ</t>
  </si>
  <si>
    <t>25-44-101203213</t>
  </si>
  <si>
    <t>MANZANA 47 CASA 2, 2 ETAPA Ciudadela Simon Bolivar</t>
  </si>
  <si>
    <t>ichellcharolover@gmail.com</t>
  </si>
  <si>
    <t>YOLI SAMARA CADENA GOMEZ</t>
  </si>
  <si>
    <t>25-44-101203240</t>
  </si>
  <si>
    <t>MANZANA 5 CASA 4 BARRIO VASCONIA</t>
  </si>
  <si>
    <t>yolisamara@gmail.com</t>
  </si>
  <si>
    <t>DORANY PARRA TORRES</t>
  </si>
  <si>
    <t>65,809,064</t>
  </si>
  <si>
    <t>360-47-994000047350</t>
  </si>
  <si>
    <t>Cra. 4B No.32 A 19</t>
  </si>
  <si>
    <t>dorany-parra-torres@gmail.com</t>
  </si>
  <si>
    <t>SARA GIGLIOLA GOMEZ ROJAS</t>
  </si>
  <si>
    <t>MANZANA D CASA 12 SORRENTO</t>
  </si>
  <si>
    <t>ARAYIYDA@GMAIL.COM</t>
  </si>
  <si>
    <t>KAREN DANIELA LOPEZ HERRAN</t>
  </si>
  <si>
    <t>25-46-101042173</t>
  </si>
  <si>
    <t>MANZANA 26 CASA 14 BARRIO EL SALADO</t>
  </si>
  <si>
    <t>l980309@gmail.com</t>
  </si>
  <si>
    <t>LADY KATHERYN RODRIGUEZ VASQUEZ</t>
  </si>
  <si>
    <t>MELGAR</t>
  </si>
  <si>
    <t>25-44-101203228</t>
  </si>
  <si>
    <t>CRA. 22No.156-111 Arboleda Campestre</t>
  </si>
  <si>
    <t>adykatherynrodriguez@gmail.com</t>
  </si>
  <si>
    <t>ELIZABETH PINILLA HERNANDEZ</t>
  </si>
  <si>
    <t>25-44-101203223</t>
  </si>
  <si>
    <t>CALLE 20 No.32-140 CASA MIRAMAR</t>
  </si>
  <si>
    <t>mollis1604@hotmail.com</t>
  </si>
  <si>
    <t>DUVIAN ESTIBEN PATIÑO HIDALGO</t>
  </si>
  <si>
    <t>25-44-101203208</t>
  </si>
  <si>
    <t>MANZANA N CASA 26 BARRIO PEDREGAL</t>
  </si>
  <si>
    <t>patiniestiben38@gmail.com</t>
  </si>
  <si>
    <t>LAURA NATALIA RESTREPO SDAENZ</t>
  </si>
  <si>
    <t>25-44-101203207 RC25-40-101053905</t>
  </si>
  <si>
    <t>CRA. 6 SUR  No.72-80</t>
  </si>
  <si>
    <t>lnrestreposaenz@gmail.com</t>
  </si>
  <si>
    <t>CONTRATAR LA PRESTACION DE SERVICIOS PROFESIONALES DE UN TRABAJADOR SOCIALPARA REALIZAR LAS ACTIVIDADES DE LA ATENCIÓN PRIMARIA EN SALUD (APS) DE LOS EQUIPOS BASICOS DE SALUD (EBS) EN EL AREA URBANA EN EL MARCO DE LA RESOLUCION NO. 00001212 DEL 05 DE JULIO DEL 2024 EXPEDIDA POR EL MINISTERIO DE SALUD Y PROTECCION SOCIAL.</t>
  </si>
  <si>
    <t>SANDRA MARCELA CABRA GONZALEZ</t>
  </si>
  <si>
    <t>25-44-101203204</t>
  </si>
  <si>
    <t>CRA. 20SUR No.103-124 torre c apto 401</t>
  </si>
  <si>
    <t>arcelacabragg64gmail.com</t>
  </si>
  <si>
    <t>LUZ NAYLER TOLE RODRIGUEZ</t>
  </si>
  <si>
    <t>25-44-101203209</t>
  </si>
  <si>
    <t>CRA.13 No.11-74</t>
  </si>
  <si>
    <t>naylertoler@gmail.com</t>
  </si>
  <si>
    <t>JAVIER ORLANDO VILL RIVERO</t>
  </si>
  <si>
    <t>25-44-101203236 RC 25-40-101053917</t>
  </si>
  <si>
    <t>CRA.11A No.17-45</t>
  </si>
  <si>
    <t>dr.javiervilla@hotmail.com</t>
  </si>
  <si>
    <t>CONTRATAR LA PRESTACION DE SERVICIOS DE UN(A) PROFESIONAL DE ODONTOLOGIA PARA EL AREA RURAL QUE EJERZA EN LOS TERRITORIOS Y MICROTERRITORIOS ASIGNADOS POR LA UNIDAD DE SALUD DE IBAGUE E.S.E, CON EL OBJETIVO DE ORIENTAR, DIRIGIR, REALIZAR INTERVENCIONES Y SEGUIMIENTO, ASI COMO RECOPILAR, ORGANIZAR, CONSOLIDAR, ANALIZAR E INTERPRETAR LA INFORMACIÓN OBTENIDA A TRAVÉS DEL INSTRUMENTO DE IDENTIFICACIÓN DE RIESGO Y CAPACIDADES, ADEMAS DE LAS ACTIVIDADES PROPIAS DE LA RUTA DE ATENCION INTEGRAL EN SALUD EN EL MARCO DE LA RESOLUCION NO. 1928 DEL 04 DE OCTUBRE DEL 2024 EXPEDIDA POR EL MINISTERIO DE SALUD Y PROTECCION SOCIAL.</t>
  </si>
  <si>
    <t>LEIDY DIANA MARTINEZ MOLANO</t>
  </si>
  <si>
    <t>TOCA BOYACA</t>
  </si>
  <si>
    <t>25-44-101203281 RC25-40-101053927</t>
  </si>
  <si>
    <t>CRA. 8A No.53-53 T.1 APTO 301</t>
  </si>
  <si>
    <t>dianamartinezm@outlook.com</t>
  </si>
  <si>
    <t>100044924 RC100011386</t>
  </si>
  <si>
    <t>25-46-101042197 RC 25-54101003102</t>
  </si>
  <si>
    <t>RES.1539</t>
  </si>
  <si>
    <t>CONTRATAR LA PRESTACION DE SERVICIOS PROFESIONALES DE UN PSICOLOGO ESPECIALISTA, CON EL FIN DE COORDINAR EL PROCESO DE CERTIFICACIÓN DE DISCAPACIDAD Y RELIALIZACIÓN DEL REGISTRO DE LOCALIZACIÓN Y CARACTERIZACIÓN DE PERSONAS CON DISCAPACIDAD EN EL MUNICIPIO DE IBAGUE TOLIMA, DURANTE LAVIGENCIA 2025, EN EL MARCO  DE LA RESOLUCIÓN No.1539 DEL 28 DE AGOSTO DE 2024 EXPEDIDA POR EL MINISTERIO DE SALUD Y PROTECCION SOCIAL.</t>
  </si>
  <si>
    <t>JOHAN NICOLAS BELTRAN PEREZ</t>
  </si>
  <si>
    <t>25-44-101203283</t>
  </si>
  <si>
    <t>CALLE 6 No.3-41 barrio La pola</t>
  </si>
  <si>
    <t>psicologonicolasbeltran@gmail.com</t>
  </si>
  <si>
    <t>CONTRATAR LA PRESTACION DE SERVICIOS  DE PROFESIONALES DE UN(A) FISIOTERAPEUTA PARA EL AREA URBANA QUE EJERZA LAS ACTIVIDADES DE LA ATENCIÓN PRIMARIA EN SALUD (APS) DE LOS EQUIPOS BASICOS DE SALUD (EBS) DE CONFORMIDAD CON LOS LINEAMIENTOS ESTABLECIDOS  EN LA RESOLUCION No. 00001212 DEL 05 DE JULIO DEL 2024 EXPEDIDA POR EL MINISTERIO DE SALUD Y PROTECCION SOCIAL.</t>
  </si>
  <si>
    <t>ALLISON MICHELLE MEJIA ARENAS</t>
  </si>
  <si>
    <t>25-44-101203271 RC 25-40-101053925</t>
  </si>
  <si>
    <t>MANZANA F CASA 4 IBAGUE 2000</t>
  </si>
  <si>
    <t>alisonmejiaa@gmail.com</t>
  </si>
  <si>
    <t>100044920 RC100011383</t>
  </si>
  <si>
    <t>25-44-101203245 RC 25-40-101053919</t>
  </si>
  <si>
    <t>100044950 RC100011394</t>
  </si>
  <si>
    <t>CONTRATAR LA PRESTACION DE SERVICIOS PROFESIONALES DE UN PSICOLOGO, PARA LA CERTIFICACIÓN DE DISCAPACIDAD Y RELIALIZACIÓN DEL REGISTRO DE LOCALIZACIÓN Y CARACTERIZACIÓN DE PERSONAS CON DISCAPACIDAD EN EL MUNICIPIO DE IBAGUE TOLIMA, DURANTE LAVIGENCIA 2025, EN EL MARCO  DE LA RESOLUCIÓN No.1539 DEL 28 DE AGOSTO DE 2024 EXPEDIDA POR EL MINISTERIO DE SALUD Y PROTECCION SOCIAL.</t>
  </si>
  <si>
    <t>DIANA MARCELA CRUZ CUBIDES</t>
  </si>
  <si>
    <t>25-44-101203274</t>
  </si>
  <si>
    <t>CRA. 5 No.88-30IWOKA APTO.1507 FLORIDA</t>
  </si>
  <si>
    <t>dimarce1808@gmail.com</t>
  </si>
  <si>
    <t>CONTRATAR LA PRESTACION DE SERVICIOS PARA APOYAR EL DESARROLLO DE ACTIVIDADES ADMINISTRATIVAS DE GLOSAS EN LO REFERENTE A LA OFICINA DE AUDITORIA DE CUENTAS MEDICAS DE LA UNIDAD DE SALUD DE IBAGUE USI ESE.</t>
  </si>
  <si>
    <t>PIC</t>
  </si>
  <si>
    <t>CONTRATAR LA PRESTACIÓN DE SERVICIOS DE UN PROFESIONAL EN ENFERMERÍA QUE DESEMPEÑE FUNCIONES DE RECOLECCIÓN, ORGANIZACIÓN, PRESENTACIÓN, ANÁLISIS E INTERPRETACIÓN DE LA INFORMACIÓN OBTENIDA, EN CUMPLIMIENTO DE LAS OBLIGACIONES DERIVADAS DEL CONTRATO INTERADMINISTRATIVO No.1781 DEL 29 DE ABRIL DE 2025, SUSCRITO CON LA SECRETARÍA DE SALUD MUNICIPAL.</t>
  </si>
  <si>
    <t>BRAYAN DAVID ESPITIA TIJARO</t>
  </si>
  <si>
    <t>25-44-101203341</t>
  </si>
  <si>
    <t>Cra. 7No.4-69 Santa Barbara</t>
  </si>
  <si>
    <t>brayanespitia950417@gmil.com</t>
  </si>
  <si>
    <t>CONTRATAR LA PRESTACIÓN DEL SERVICIO DE TRANSPORTE PÚBLICO PARA EL TRASLADO DEL PERSONAL DE LOS EQUIPOS BÁSICOS DE SALUD (EBS)PARA EL AREA URBANA Y RURAL EN APOYO A LA ATENCIÓN PRIMARIA EN SALUD (APS) BAJO TODO RIESGO Y RESPONSABILIDAD EN CUMPLIMIENTO DE LOS LINEAMIENTOS Y EN EL MARCO DE LA RESOLUCION NO. 1212 DEL 05 DE JULIO DEL 2024 EXPEDIDA POR EL MINISTERIO DE SALUD Y PROTECCION SOCIAL</t>
  </si>
  <si>
    <t>100045099 RC 100011440</t>
  </si>
  <si>
    <t>MARIA CAMILA CARDOZO MARMOLEJO</t>
  </si>
  <si>
    <t>25-44-101203490</t>
  </si>
  <si>
    <t>CRA.221 No.498</t>
  </si>
  <si>
    <t>trabajosocamila96@gmail.com</t>
  </si>
  <si>
    <t>PAOLA CORTES RODRIGUEZ</t>
  </si>
  <si>
    <t>VALLE DE SAN JUAN</t>
  </si>
  <si>
    <t>25-44-101203533</t>
  </si>
  <si>
    <t>CRA. 4 A BIS No.31A 19 la Francia</t>
  </si>
  <si>
    <t>araymariangel@gamial.com</t>
  </si>
  <si>
    <t>LIDA JIMENA CORTES RODRIGUEZ</t>
  </si>
  <si>
    <t>CALLE 33 a No.3-23</t>
  </si>
  <si>
    <t>ortesriodriguezlidajimena</t>
  </si>
  <si>
    <t>SANDRA PURERZA REYES BARRETO</t>
  </si>
  <si>
    <t>25-44-101203440</t>
  </si>
  <si>
    <t>VARSOVIA 2 MZ 3 CA 16</t>
  </si>
  <si>
    <t>sandrareyez1970barretoc64gmailcom</t>
  </si>
  <si>
    <t>MAURICIO FERNANDO RODRIGUEZ</t>
  </si>
  <si>
    <t>25-44-101203400</t>
  </si>
  <si>
    <t>Calle 24 No.10 A 27 Barrio Kennedy</t>
  </si>
  <si>
    <t>auriciopataflowc64gmail.com</t>
  </si>
  <si>
    <t>LUIS JAIME GUISAO CASTRO</t>
  </si>
  <si>
    <t>MANZANA B CASA 9  BARRIO PABLO SEXCTO</t>
  </si>
  <si>
    <t>luis_jaimeguisao123@gmail.com</t>
  </si>
  <si>
    <t>KELLY GIOHANA NIETO MAYORGA</t>
  </si>
  <si>
    <t>2025/16/06</t>
  </si>
  <si>
    <t>25-46-101042313</t>
  </si>
  <si>
    <t>MANZANA 4 CASA 27 ETAPA 1 SIMON BOLIVAR</t>
  </si>
  <si>
    <t>kgnietoma2@gmail.com</t>
  </si>
  <si>
    <t>DANILO MORENO LINARES</t>
  </si>
  <si>
    <t>25-44-101203215</t>
  </si>
  <si>
    <t>CALLE 11No.1-17 Centro</t>
  </si>
  <si>
    <t>pez-danilo@hotmail.com</t>
  </si>
  <si>
    <t>EDWARD VARON MONTOYA</t>
  </si>
  <si>
    <t>6,387,461</t>
  </si>
  <si>
    <t>PALMIRA</t>
  </si>
  <si>
    <t>25-44-101203423</t>
  </si>
  <si>
    <t>CARRERA 4 A No.34-01</t>
  </si>
  <si>
    <t>matiasvr2012@hotmail.com</t>
  </si>
  <si>
    <t>CAMILO ANDRES VILLARREAL FLORIDO</t>
  </si>
  <si>
    <t>ALPUJARRA</t>
  </si>
  <si>
    <t>25-44-101203426</t>
  </si>
  <si>
    <t>Calle 4No.6-11</t>
  </si>
  <si>
    <t>amilo andres vo64@gmail.com</t>
  </si>
  <si>
    <t>25-44-101203424</t>
  </si>
  <si>
    <t>TORRE 9 APTO 305 PASEO DEL VERGEL</t>
  </si>
  <si>
    <t>EDNA PATRICIA FAJARDO PARRA</t>
  </si>
  <si>
    <t>MANZANA 1 CASA 1 B 4TO. SECTOR BRISAS DEL PEDREGAL</t>
  </si>
  <si>
    <t>pafapa_88@hotmail.com</t>
  </si>
  <si>
    <t>BREND KARINA MUÑOZ PARRA</t>
  </si>
  <si>
    <t>CALLE 45 No.1-23 SUR aLTAMIRA rESERVADO</t>
  </si>
  <si>
    <t>brenda.k159@gmail.com</t>
  </si>
  <si>
    <t>OSCAR RUIZ</t>
  </si>
  <si>
    <t>CONTRATAR MEDIANTE LA MODALIDAD DE PRESTACIÓN DE SERVICIOS DE APOYO A LA GESTIÓN CON CONOCIMIENTO EN HERRAMIENTAS OFIMATICAS PARA EL DESARROLLO DE ACTIVIDADES DE CONTAC CENTER Y GESTIÓN DEL RIESGO CON LOS USUARIOS DE LA UNIDAD DE SALUD DE IBAGUE U.S.I. -E.S.E.</t>
  </si>
  <si>
    <t>25-44-101203481</t>
  </si>
  <si>
    <t>CALLE 31 No.4 bis-05 barrio la francia</t>
  </si>
  <si>
    <t>arramargaritacarolina.carolina@gmail.com</t>
  </si>
  <si>
    <t>25-44-101203479</t>
  </si>
  <si>
    <t>CONTRATAR LA PRESTACIÓN DE SERVICIOS DE APOYO A LA GESTIÓN DE UN TÉCNICO ADMINISTRATIVO QUE APOYE, EJECUTE Y REALICE ACTIVIDADES ADMINISTRATIVAS RELACIONADAS CON EL SISTEMAS DE INFORMACION DE LOS EQUIPOS BASICOS EN SALUD (EBS), DE CONFORMIDAD CON LOS SERVICIOS TECNICOS DE LOS COSTOS INDIRECTOS DE LA RESOLUCIÓN 1928 DE 2024- EXPEDIDA POR EL MINISTERIO DE SALUD Y PROTECCION SOCIAL.</t>
  </si>
  <si>
    <t>25-44-101203487</t>
  </si>
  <si>
    <t>CONTRATAR EL SERVICIO DE MONITOREO Y RASTREO SATELITAL GPS CON TRANSMISIÓN DE DATOS EN TIEMPO REAL PARA LOS AUTOMOTORES DE PLACAS OET-061, OET-062, OET-063, Y GSJ8-7H DE PROPIEDAD DE LA UNIDAD DE SALUD DE IBAGUE USI-ESE</t>
  </si>
  <si>
    <t>RADAR GPS COLOMBIA</t>
  </si>
  <si>
    <t>CALLE 29 No.28-49 SUR BOGOTÁ</t>
  </si>
  <si>
    <t>ventas@radargpscolombia.com</t>
  </si>
  <si>
    <t>25-44-101203538</t>
  </si>
  <si>
    <t>1 MES</t>
  </si>
  <si>
    <t xml:space="preserve">CONTRATAR LA PRESTACIÓN DE SERVICIOS DE UN AUXILIAR DE ENFERMERIA, PARA VACUNAR A LA POBLACIÓN OBJETO EN LA  UNIDAD DE SALUD DE IBAGUE USI-E.S.E. Y  DEMAS DEPENDENCIAS DE LA UNIDAD DE SALUD DE IBAGUE U.S.I. -E.S.E. </t>
  </si>
  <si>
    <t>25-44-101203611 RC25-40-101054036</t>
  </si>
  <si>
    <t>25-44-101203639</t>
  </si>
  <si>
    <t>25-44-101203636</t>
  </si>
  <si>
    <t>25-44-101203629</t>
  </si>
  <si>
    <t>ANA CENED LOZADA ZARATE</t>
  </si>
  <si>
    <t>25-44-101203641</t>
  </si>
  <si>
    <t>MANZANA 1 CASA 22 BARRIO VILLA DEL SOL</t>
  </si>
  <si>
    <t>anacenedlozadazarate@gmail.com</t>
  </si>
  <si>
    <t>25-44-101203631</t>
  </si>
  <si>
    <t>25-44-101203644 RC25-40-101054045</t>
  </si>
  <si>
    <t>25-44-101203637 RC 25-40-101054040</t>
  </si>
  <si>
    <t xml:space="preserve">CONTRATAR LA PRESTACIÓN DE SERVICIOS DE UN AUXILIAR DE ENFERMERIA, PARA VACUNAR A LA POBLACIÓN OBJETO EN LA UNIDAD DE SALUD DE IBAGUE U.S.I. -E.S.E.  Y DEMAS DEPENDENCIAS DE LA UNIDAD DE SALUD DE IBAGUE U.S.I. -E.S.E. </t>
  </si>
  <si>
    <t xml:space="preserve"> 5-44-101203608 RC 25-40-101054035</t>
  </si>
  <si>
    <t>25-44-101203658</t>
  </si>
  <si>
    <t>25-44-101203675</t>
  </si>
  <si>
    <t>25-44-101203667</t>
  </si>
  <si>
    <t>25-44-101203688</t>
  </si>
  <si>
    <t>25-44-101203828</t>
  </si>
  <si>
    <t>CONTRATAR LA PRESTACION DE SERVICIOS DE UN(A) PROFESIONAL DE LA SALUD QUE EJERZA COMO COORDINADOR DE EBS DE LOS TERRITORIOS Y MICROTERRITORIOS ASIGNADOS POR LA UNIDAD DE SALUD DE IBAGUE E.S.E, CON EL OBJETIVO DE ORIENTAR, DIRIGIR, REALIZAR SEGUIMIENTO EN TERRRENO, ASI COMO ORGANIZAR, CONSOLIDAR, ANALIZAR E INTERPRETAR LA INFORMACIÓN OBTENIDA A TRAVÉS DEL INSTRUMENTO DE IDENTIFICACIÓN DE RIESGO Y CAPACIDAD, EN EL AREA URBANA Y RURAL EN EL MARCO DE LA RESOLUCION NO. 1212 DEL 05 DE JULIO DEL 2024 EXPEDIDA POR EL MINISTERIO DE SALUD Y PROTECCION SOCIAL.</t>
  </si>
  <si>
    <t>25-44-101203706 RC 25-40-101054064</t>
  </si>
  <si>
    <t>480-47-994000055977 RC480-74-994000009604</t>
  </si>
  <si>
    <t>25-44-101203728</t>
  </si>
  <si>
    <t>25-44-101203726</t>
  </si>
  <si>
    <t>2025/047/01</t>
  </si>
  <si>
    <t>45572 RC100011600</t>
  </si>
  <si>
    <t xml:space="preserve"> 480-47-994000056017 rc 480-74-994000009619</t>
  </si>
  <si>
    <t>21-44-101473612 RC21-40-101257598</t>
  </si>
  <si>
    <t>100045643 RC 100011636</t>
  </si>
  <si>
    <t>21-44-101473594 RC 21-40-101257586</t>
  </si>
  <si>
    <t>25-44-101203810 RC 25-40-101054112</t>
  </si>
  <si>
    <t>100045639 RC 100011634</t>
  </si>
  <si>
    <t>100045637 RC100011633</t>
  </si>
  <si>
    <t>100045628 RC 100011628</t>
  </si>
  <si>
    <t>100045635 RC 1000011630</t>
  </si>
  <si>
    <t>CONTRATAR LA PRESTACION DE SERVICIOS PROFESIONALES DE UN PROFESIONSAL PSICOLOGO (A) URBANO QUE REALICE LAS ACTIVIDADES DE LA ATENCIÓN PRIMARIA EN SALUD (APS) DE LOS EQUIPOS BASICOS DE SALUD (EBS) EN EL MARCO DE LA RESOLUCION NO. 00001212 DEL 05 DE JULIO DEL 2024 EXPEDIDA POR EL MINISTERIO DE SALUD Y PROTECCION SOCIAL.</t>
  </si>
  <si>
    <t>CLAUDIA LILIANA LESMES NARANJO</t>
  </si>
  <si>
    <t xml:space="preserve">18-46-101029968 </t>
  </si>
  <si>
    <t>BARRIO JORDAN 3 ETAPA</t>
  </si>
  <si>
    <t>LALILENA2011@GMAIL.COM</t>
  </si>
  <si>
    <t>25-44-101203866</t>
  </si>
  <si>
    <t>SUPERMANZANA 1 CASA 16 DETRAS DE LA IGLESIA DE SANTA ANA</t>
  </si>
  <si>
    <t>rojasespitia@gmail.com</t>
  </si>
  <si>
    <t>ANGIE JULIETH MONROY BROCHEROS</t>
  </si>
  <si>
    <t>25-44-101203846</t>
  </si>
  <si>
    <t>MANZNA G CASA 30 UBANIZACIÓN BELLA SUIZA</t>
  </si>
  <si>
    <t>angiejuliethmonrroy2903@gmail.com</t>
  </si>
  <si>
    <t>25-44-101204010</t>
  </si>
  <si>
    <t>100045656 RC 100011641</t>
  </si>
  <si>
    <t>CONTRATAR LA PRESTACION DE SERVICIOS DE UNA PROFESIONAL DE ODONTOLOGIA EN LOS TERRITORIOS Y MICROTERRITORIOS ASIGNADOS POR LA UNIDAD DE SALUD DE IBAGUE E.S.E. CON EL OBJETO DE ORIENTAR, DIRIGIR, REALIZAR INTERVENCIONES Y SEGUIMIENTO, ASI COMO RECOPILAR, ORGANIZAR, CONSOLIDAR, ANALIZAR E INGTERPRETAR LA INFORMACIÓN OBTENIDA A TRAVES DEL INSTRUMENTO DE IDENTIFICACIÓN DE RIESGO   Y CAPACIDADES, ADEMAS DE LAS ACTIVIDADES PROPIAS  DE LA RUTA DE ATENCIÓN INTEGRAL EN SALUD EN EL AREA URBANA EN EL MARCO DE LA RESOLUCION NO. 00001212 DEL 05 DE JULIO DEL 2024 EXPEDIDA POR EL MINISTERIO DE SALUD Y PROTECCION SOCIAL.</t>
  </si>
  <si>
    <t>YENIFER ANDREA TORRES MORA</t>
  </si>
  <si>
    <t>2025/047/09</t>
  </si>
  <si>
    <t>100045697 RC 100011653</t>
  </si>
  <si>
    <t>CARRERA 8 nO.126-41 cONJUNTO sAN iSIDRO</t>
  </si>
  <si>
    <t>andreatorresmora932@hoymail.com</t>
  </si>
  <si>
    <t>25-44-101203849 RC 25-40-101054122025/07/036</t>
  </si>
  <si>
    <t>25-44-101203847 RC 25-40-101054124</t>
  </si>
  <si>
    <t>25-44-101203858</t>
  </si>
  <si>
    <t>14-46-101143672</t>
  </si>
  <si>
    <t>100045690 RC 100011648</t>
  </si>
  <si>
    <t>25-44-101203850RC25-40-101054128</t>
  </si>
  <si>
    <t>DERLY YOHANA DAVILA OSPINA</t>
  </si>
  <si>
    <t>25-46101042543</t>
  </si>
  <si>
    <t>VEREDA TOCHE</t>
  </si>
  <si>
    <t>cpy9721@gmail.com</t>
  </si>
  <si>
    <t>100045698 RC 100011654</t>
  </si>
  <si>
    <t>100045693 RC 100011650</t>
  </si>
  <si>
    <t>25-44-101203877</t>
  </si>
  <si>
    <t>CONTRATAR UN TECNICO PARA QUE BRINDE APOYO  EN EL MANTENIMIENTO PREVENTIVO Y CORRECTIVO DEL SOFTWARE Y HARDWARE DE TODOS LOS EQUIPOS DE COMPUTO Y ACCESORIOS ASIGNADOS POR  LA UNIDAD DE SALUD DE IBAGUÉ E.S.E.</t>
  </si>
  <si>
    <t>KEVIN ANTUAND JAIMES REINA</t>
  </si>
  <si>
    <t>25-44-101203881</t>
  </si>
  <si>
    <t>MANZANA 6 CASA 25 BARRIO EL SALADO</t>
  </si>
  <si>
    <t>kajaimes306@gmail.com</t>
  </si>
  <si>
    <t>25-44-101203936 RC 25-40-101054157</t>
  </si>
  <si>
    <t>25-44-101203922 RC 25-40-101054147</t>
  </si>
  <si>
    <t>100045828 RC100011719</t>
  </si>
  <si>
    <t>25-44-101203937 RC 25-40-101054158</t>
  </si>
  <si>
    <t>CONTRATAR LA PRESTACION DE SERVICIOS DE UN(A) PROFESIONAL DE ODONTOLOGIA EN LOS TERRITORIOS Y MICROTERRITORIOS ASIGNADOS POR LA UNIDAD DE SALUD DE IBAGUE E.S.E. CON EL OBJETO DE ORIENTAR, DIRIGIR, REALIZAR INTERVENCIONES Y SEGUIMIENTO, ASI COMO RECOPILAR, ORGANIZAR, CONSOLIDAR, ANALIZAR E INTERPRETAR LA INFORMACIÓN OBTENIDA A TRAVES DEL INSTRUMENTO DE IDENTIFICACIÓN DE RIESGO   Y CAPACIDADES, ADEMAS DE LAS ACTIVIDADES PROPIAS  DE LA RUTA DE ATENCIÓN INTEGRAL EN SALUD EN EL AREA URBANA EN EL MARCO DE LA RESOLUCION NO. 00001212 DEL 05 DE JULIO DEL 2024 EXPEDIDA POR EL MINISTERIO DE SALUD Y PROTECCION SOCIAL</t>
  </si>
  <si>
    <t>25-44-101204199</t>
  </si>
  <si>
    <t>25-46-101042597 RC 25-54-101003184</t>
  </si>
  <si>
    <t>100045923 RC100011746</t>
  </si>
  <si>
    <t>MARIA ALEJANDRA MALDONADO RICO</t>
  </si>
  <si>
    <t>25-44-101204243 RC25-40-101054271</t>
  </si>
  <si>
    <t>25-44-101203991RC 25-40-101054182</t>
  </si>
  <si>
    <r>
      <t xml:space="preserve">CONTRATAR LA PRESTACIÓN DEL SERVICIO DE UN MEDICO VETERINARIO ZOOTECNISTA PARA EL CUMPLIMIENTO DE LA ACTIVIDAD DE VACUNACION ANTIRRABICA DE CANINOS Y FELINOS EN EL SECTOR URBANO Y RURAL DEL MUNICIPIO DE IBAGUÉ, </t>
    </r>
    <r>
      <rPr>
        <sz val="9"/>
        <color theme="1"/>
        <rFont val="Calibri"/>
        <scheme val="minor"/>
      </rPr>
      <t>EN EL MARCO DEL PLAN DE INTERVENCIONES COLECTIVAS CONTRATO INTERADMINISTRATIVO N° 1781 DEL 29 DE ABRIL DE 2025, SUSCRITO CON LA SECRETARÍA DE SALUD DE IBAGUÉ.</t>
    </r>
  </si>
  <si>
    <t>ALLY CAROLINA MARRAGAN PEREZ</t>
  </si>
  <si>
    <t>25-44-101203975</t>
  </si>
  <si>
    <t>CALLE 4 No.22-16</t>
  </si>
  <si>
    <t>allyvet21@gmail.com</t>
  </si>
  <si>
    <t>MARLON STEVEN CORTES PINEDA</t>
  </si>
  <si>
    <t>25-44-101203967</t>
  </si>
  <si>
    <t>Manzana D CASA 10 ARKAMBUCO</t>
  </si>
  <si>
    <t>marlon990830@gmail.com</t>
  </si>
  <si>
    <t>CONTRATAR LA PRESTACIÓN DEL SERVICIO DE UN AUXILIAR DE ENFERMERIA PARA EL CUMPLIMIENTO DE LA ATENCIÓN PRIMARIA EN SALUD COMO ESTRATEGIA INTEGRAL BARRIDO DOCUMENTADO CASA A CASA DE POBLACIÓN SUSCEPTIBLE PARA VACUNACIÓN PARA LASPREVENCIÓN DE LAS ENFERMEDADES EN EL MICROTERRITORIO  ASIGNADO, EN EL MARCO DEL PLAN DE INTERVENCIONES COLECTIVAS CONTRATO INTERADMINISTRATIVO N° 1781 DEL 29 DE ABRIL DE 2025, SUSCRITO CON LA SECRETARÍA DE SALUD DE IBAGUÉ.</t>
  </si>
  <si>
    <t>DANILO ARTURO CORTES SUAREZ</t>
  </si>
  <si>
    <t>25-44-101203969</t>
  </si>
  <si>
    <t>danilo51869@gmail.com</t>
  </si>
  <si>
    <t>25-44-101203968 RC25-40-101054174</t>
  </si>
  <si>
    <r>
      <t xml:space="preserve">CONTRATAR LA PRESTACIÓN DEL SERVICIO DE UN PROFESIONAL DE ENFERMERIA PARA EL CUMPLIMIENTO DE LA ATENCIÓN PRIMARIA EN SALUD COMO ESTRATEGIA INTEGRAL BARRIDO DOCUMENTADO CASA A CASA DE POBLACIÓN SUSCEPTIBLE PARA VACUNACIÓN PARA LAS PREVENCIÓN DE LAS ENFERMEDADES EN EL MICROTERRITORIO ASIGNADO, </t>
    </r>
    <r>
      <rPr>
        <sz val="9"/>
        <color theme="1"/>
        <rFont val="Calibri"/>
        <scheme val="minor"/>
      </rPr>
      <t>EN EL MARCO DEL PLAN DE INTERVENCIONES COLECTIVAS CONTRATO INTERADMINISTRATIVO N° 1781 DEL 29 DE ABRIL DE 2025, SUSCRITO CON LA SECRETARÍA DE SALUD DE IBAGUÉ.</t>
    </r>
  </si>
  <si>
    <t>SANDRA MILENA SANCHEZ POSADA</t>
  </si>
  <si>
    <t>BELLO</t>
  </si>
  <si>
    <t>25-44-101204002</t>
  </si>
  <si>
    <t>Cra.48 sur No.116-47 Barrio San Francisco Aparco</t>
  </si>
  <si>
    <t>andra,072006@hotmail.com</t>
  </si>
  <si>
    <t>FRANCISCO GUARNIZO VILLANUEVA</t>
  </si>
  <si>
    <t>25-44-101203992</t>
  </si>
  <si>
    <t>CALLE 47 No.3-81 EDIFICIO ALTOS DE PIEDRA PINTADA</t>
  </si>
  <si>
    <t>pachitomvz@gmail.com</t>
  </si>
  <si>
    <t>IRENE SOPHIA OLIVELLA MONROY</t>
  </si>
  <si>
    <t xml:space="preserve">25-44-101203983 </t>
  </si>
  <si>
    <t>CRA.14 SUR No.93-19</t>
  </si>
  <si>
    <t>sophiaolivella@gmail.com</t>
  </si>
  <si>
    <r>
      <t>CONTRATAR LA PRESTACION DE SERVICIOS PROFESIONALES DE UN(A) MÉDICO PARA EL AREA RURAL QUE EJECUTE EL PROGRAMA EN ATENCION PRIMARIA EN SALUD APS – EQUIPOS BÁSICOS DE SALUD (EBS), EN EL MARCO DE LA RESOLUCION NO. 1928 DEL 04 DE OCTUBRE DEL 2024 EXPEDIDA POR EL MINISTERIO DE SALUD Y PROTECCION SOCIAL</t>
    </r>
    <r>
      <rPr>
        <i/>
        <sz val="9"/>
        <color rgb="FF000000"/>
        <rFont val="Calibri"/>
      </rPr>
      <t>.</t>
    </r>
  </si>
  <si>
    <t>25-44-101203984 RC 25-40-101054180</t>
  </si>
  <si>
    <t>CALLE 19 No.43-45 CONJUNTO TURIPARA MANZANA 6 CASA 2 CASA RIOJA</t>
  </si>
  <si>
    <t>CONTRATAR LA PRESTACIÓN SERVICIOS DE UN TECNICO, PARA APOYAR EL DESARROLLO DE ACTIVIDADES ADMINISTRATIVAS DE GLOSAS, EN LO REFERENTE EN LA OFICINA DE AUDITORIA DE CUENTAS MEDICAS DE LA UNIDAD DE SALUD DE IBAGUE USI-E.S.E.</t>
  </si>
  <si>
    <t>100045920 RC 100011744</t>
  </si>
  <si>
    <t>100045927 RC 100011764</t>
  </si>
  <si>
    <t>CONTRATAR LA PRESTACION DE SERVICIOS PROFESIONALES DE UN PROFESIONAL PSICOLOGO(A) PARA EL AREA RURAL QUE REALICE LAS ACTIVIDADES DE LA ATENCIÓN PRIMARIA EN SALUD (APS) DE LOS EQUIPOS BÁSICOS DE SALUD (EBS) EN EL MARCO DE LA RESOLUCION NO. 1928 DEL 04 DE OCTUBRE DEL 2024 EXPEDIDA POR EL MINISTERIO DE SALUD Y PROTECCION SOCIAL.</t>
  </si>
  <si>
    <t>25-44-101204015</t>
  </si>
  <si>
    <t>ANA JULIA DELGADO SUAREZ</t>
  </si>
  <si>
    <t>25-44-101204076</t>
  </si>
  <si>
    <t>CRA. 19 SURNo.108-3 aPTO.403 TORRES DE CASTILLA Y ÑEON, SECTOR APARCO</t>
  </si>
  <si>
    <t>anajuliadelgado@hotmail.com</t>
  </si>
  <si>
    <t>100045953 rc 100011753</t>
  </si>
  <si>
    <t>ANGELA CRISTINA VARGAS JAMIOY</t>
  </si>
  <si>
    <t>ISNOS HUILA</t>
  </si>
  <si>
    <t>25-44-101204062</t>
  </si>
  <si>
    <t>CRA. 2No.41-119</t>
  </si>
  <si>
    <t>ngelacvargasj@gmail.com</t>
  </si>
  <si>
    <t>CONTRATAR LA PRESTACION DE SERVICIOS DE UN(A) PROFESIONAL DE LA SALUD QUE EJERZA COMO COORDINADOR DE EBS PARA EL AREA RURAL,  CON EL ORGANIZAR,  CONSOLIDAR, ANALIZAR E INGTERPRETAR LA INFORMACIÓN OBETNIDA A TRAVES DEL INSTRUMENTO DE IDENTIFICACIÓN DE RIESGO Y CAPACIDAD DE LOS HONORARIOS PROFESIONALES DE LOS COSTOS INDIRECTOS EN EL MARCO DE LA RESOLUCION NO. 1928 DEL 04 DE OCTUBRE DEL 2024 EXPEDIDA POR EL MINISTERIO DE SALUD Y PROTECCION SOCIAL.</t>
  </si>
  <si>
    <t>XIMENA XIOMARA RICO SANCHEZ</t>
  </si>
  <si>
    <t>25-44-101204059</t>
  </si>
  <si>
    <t>2 MESES</t>
  </si>
  <si>
    <t>CASA 5 CAMIONOS DE SAN FRANCISCO</t>
  </si>
  <si>
    <t>ricosancjhezxiomenaxiomara@gmail.com</t>
  </si>
  <si>
    <t>DIANA SOPHIA RAMIREZ TOLE</t>
  </si>
  <si>
    <t>I-10004631</t>
  </si>
  <si>
    <t>2 MESS</t>
  </si>
  <si>
    <t>Calle 13 nO.5-219 aPTO.203</t>
  </si>
  <si>
    <t>EDUCARDO VILLALOBOS</t>
  </si>
  <si>
    <t>CONTRATAR LA PRESTACION DE SERVICIOS DE APOYO A LA GESTION DE UN TECNICO ADMINISTRATIVO-AUXILIAR CONTABLE QUE APOYE, EJECUTE Y REALICE ACTIVIDADES DE CAUSACIÓN  DE CUENTAS EN APOYO AL AREA DE CONTABILIDAD EN TODO LO RELACIONADO CON LOS  EQUIPOS BÁSICOS DE SALUD (EBS), DE CONFORMIDAD CON EL PRESUPUESTO ASIGNADO EN LOS SERVICIOS TECNICOS DE LOS COSTOS INDIRECTOS DE LA RESOLUCIÓN No.1928 DE 2024 EXPEDIDA POR EL MINISTERIO DE SALUD Y PROTECCION SOCIAL.</t>
  </si>
  <si>
    <t>DANIELA CARVAJAL CARVAJAL</t>
  </si>
  <si>
    <t xml:space="preserve">1,007,701,222 </t>
  </si>
  <si>
    <t>25-44-101204104</t>
  </si>
  <si>
    <t>CONJUNTO TORREON QUINTA AVENIDA APTO.301</t>
  </si>
  <si>
    <t>daniela .car2120@gmail.com</t>
  </si>
  <si>
    <t>25-44-101204091</t>
  </si>
  <si>
    <t>25-44-101204088</t>
  </si>
  <si>
    <t>25-44-101204100</t>
  </si>
  <si>
    <t>25-44-101204094</t>
  </si>
  <si>
    <t>25-40-101054223 RC 25-44-101204105</t>
  </si>
  <si>
    <t>25-44-101204107 RC 25-40-101054224</t>
  </si>
  <si>
    <t>25-44-101204110</t>
  </si>
  <si>
    <t>25-44-101204095</t>
  </si>
  <si>
    <t>25-44-101204092</t>
  </si>
  <si>
    <t>25-44-101204111 RC 25-40-101054227</t>
  </si>
  <si>
    <t>CONTRATAR LA PRESTACIÓN DEL SERVICIO DE UN MEDICO VETERINARIO ZOOTECNISTA PARA EL CUMPLIMIENTO DE LA ACTIVIDAD DE VACUNACION ANTIRRABICA DE CANINOS Y FELINOS EN EL SECTOR URBANO Y RURAL DEL MUNICIPIO DE IBAGUÉ, EN EL MARCO DEL PLAN DE INTERVENCIONES COLECTIVAS CONTRATO INTERADMINISTRATIVO N° 1781 DEL 29 DE ABRIL DE 2025, SUSCRITO CON LA SECRETARÍA DE SALUD DE IBAGUÉ.</t>
  </si>
  <si>
    <t>DIEGO FERNANDO AMADO GOMEZ</t>
  </si>
  <si>
    <t>25-44-101204144</t>
  </si>
  <si>
    <t> </t>
  </si>
  <si>
    <t>MANZANA 74 CASA 15 JORDAN 8 ETAPA</t>
  </si>
  <si>
    <t>diegoamado1982@gmail.com</t>
  </si>
  <si>
    <t>ANDRES FELIPE RUIZ RODRIGUEZ</t>
  </si>
  <si>
    <t>25-44-101204135</t>
  </si>
  <si>
    <t>MANZANA A CASA 6 HACIENDA PIEDRA PINTADA</t>
  </si>
  <si>
    <t>feliperuizrodriguez123@gmail.com</t>
  </si>
  <si>
    <t>MARIA FERNANDA ARIAS DIAZ</t>
  </si>
  <si>
    <t>25-44-101204185</t>
  </si>
  <si>
    <t>MANZANA 7 CASA 10 TERRAZAS DEL TEJAR</t>
  </si>
  <si>
    <t>claudiax24@gmail.com</t>
  </si>
  <si>
    <t>25-44-101204128</t>
  </si>
  <si>
    <t>28,551,456</t>
  </si>
  <si>
    <t>25-44-101204129</t>
  </si>
  <si>
    <t>CALLE 46 No.6-33</t>
  </si>
  <si>
    <t>MERLYNAVASQUEZ45@GMAIL.COM</t>
  </si>
  <si>
    <t>DAHIANA HASBLEYDI ESPINOSA ALVAREZ</t>
  </si>
  <si>
    <t>25-44-101204220</t>
  </si>
  <si>
    <t>MANZANA R CASA 18 ARKALA</t>
  </si>
  <si>
    <t>danaes.al@hotmail.com</t>
  </si>
  <si>
    <t>100046129 rc 100011798</t>
  </si>
  <si>
    <t>CONTRATAR LA PRESTACIÓN DE SERVICIOS PARA LA IMPLEMENTACIÓN DE LA ESTRATEGIA MOVIL "ESCUCHAPARA TODOS, MENTE Y ALMA SALUDABLE" EN EL MARCO DEL PLAN DE INTERVENCIONES COLECTIVAS CONTRATO INTERADMINISTRATIVO No.1781 DEL 29 DE ABRIL DE 2025, SUSCRITO  CON LA SECRETARIA DE SALUD DE IBAGUE</t>
  </si>
  <si>
    <t>CORPORACIÓN MAGLANA</t>
  </si>
  <si>
    <t>MANZANA L CASA 12 BARRIO PEDREGAL</t>
  </si>
  <si>
    <t>corporaciónmaglana@gmail.com</t>
  </si>
  <si>
    <t>CONTRATAR EL SUMINISTRO A MONTO AGOTABLE DELOS INSUMOS REQUERIDOS EN EL MARCO  DE LA VACUNACIÓN ANTIRRABICA DE CANINOS Y FELINOS DEL MUNICIPIO DE IBAGUE EN EL MARCO DEL PLAN DE INTERVENCIONES COLECTIVAS CONTRATO INTERADMINISTRATIVO No.1781 DEL 29 DE ABRIL DE 2025, SUSCRITO CON LA SECRETARIA DE SALUD MUNICIPAL DE IBAGUE</t>
  </si>
  <si>
    <t>MEDICLINICOS LTDA.</t>
  </si>
  <si>
    <t>830,511,317</t>
  </si>
  <si>
    <t>480-47-994000056166</t>
  </si>
  <si>
    <t>CALLE 33 No.4A-93 FEDERICO LLERAS</t>
  </si>
  <si>
    <t>mediclinicosltda@hotmail.com</t>
  </si>
  <si>
    <t>CONTRATAR LA PRESTACIÓN DE SERVICIOS DE UN PROFESIONAL EN NUTRICIÓN PARA LA UNIDAD DE SALUD DE IBAGUE USI ESE. COMO APOYO A LAS RUTAS DE ATENCIÓN EN SALUD.</t>
  </si>
  <si>
    <t>100046169 RC 100011808</t>
  </si>
  <si>
    <t>25-44-101204227</t>
  </si>
  <si>
    <t>HECTOR EDUARDO MARTINEZ CARDONA</t>
  </si>
  <si>
    <t>25-44-101204317</t>
  </si>
  <si>
    <t>MANZANA D CASA 19 Urbanización Los Parrales</t>
  </si>
  <si>
    <t>3006627518-3164338206</t>
  </si>
  <si>
    <t>emcardona@gmail.com</t>
  </si>
  <si>
    <t>25-44-101204279 RC 25-40-101054281</t>
  </si>
  <si>
    <t>25-44-101204229 RC25-40-101054266</t>
  </si>
  <si>
    <t>25-44-101204650 RC25-40-101054426</t>
  </si>
  <si>
    <t>CONTRATAR EL MANTENIMIENTO, RECARGA,  ADQUISICIÓN DE EXTINTORES Y ACCESORIOS PARA LAS DIFERENTES  SEDES ADCRITAS A LA UNIDAD DE SALUD DE IBASGUE E.S.E.</t>
  </si>
  <si>
    <t>HECTOR HUGO PATIÑO PINILLA</t>
  </si>
  <si>
    <t>IBAGUE9</t>
  </si>
  <si>
    <t>CALLE 68 No.28-74 BARRIO LOS CIRUELOS</t>
  </si>
  <si>
    <t>hhugopatiño,1956@gmail.com</t>
  </si>
  <si>
    <r>
      <t xml:space="preserve">CONTRATAR LA PRESTACIÓN DEL SERVICIO DE UN TECNICO DIGITADOR PARA EL CUMPLIMIENTO DE LA ACTIVIDAD DE VACUNACION ANTIRRABICA DE CANINOS Y FELINOS EN EL SECTOR URBANO Y RURAL DEL MUNICIPIO DE IBAGUÉ, </t>
    </r>
    <r>
      <rPr>
        <sz val="9"/>
        <color theme="1"/>
        <rFont val="Calibri"/>
        <scheme val="minor"/>
      </rPr>
      <t>EN EL MARCO DEL PLAN DE INTERVENCIONES COLECTIVAS CONTRATO INTERADMINISTRATIVO N° 1781 DEL 29 DE ABRIL DE 2025, SUSCRITO CON LA SECRETARÍA DE SALUD DE IBAGUÉ.</t>
    </r>
  </si>
  <si>
    <t>JHOSEFF STIPHEN ORTIZ GORDILLO</t>
  </si>
  <si>
    <t>25-44-101042791</t>
  </si>
  <si>
    <t>MANZANA 17 CASA 21</t>
  </si>
  <si>
    <t>JHOSEFFORTIZ,2407@GMAIL.COM</t>
  </si>
  <si>
    <t>MARIA CIELO MONTAÑA JARAMILLO</t>
  </si>
  <si>
    <t>25-44-101204271</t>
  </si>
  <si>
    <t>CRA. 3No.31-33 BARRIO Claret</t>
  </si>
  <si>
    <t>uci9@hotmail.com</t>
  </si>
  <si>
    <t>julieth tatiana mayorga mendez</t>
  </si>
  <si>
    <t>cra.3 nO.96-55 bloque 2 apto.404</t>
  </si>
  <si>
    <t>atianamendez949@gmail.com</t>
  </si>
  <si>
    <t>AYDA LUZ ANGULO BARRERA</t>
  </si>
  <si>
    <t>25-44-101204295</t>
  </si>
  <si>
    <t>CRA.9 No.39-C-04 BARRIO GAITAN</t>
  </si>
  <si>
    <t>2642841-3023307075</t>
  </si>
  <si>
    <t>lucianaromero2108@gmail.com</t>
  </si>
  <si>
    <t>DANNA ISABELLA USMA OVALLE</t>
  </si>
  <si>
    <t>25-44-101204282</t>
  </si>
  <si>
    <t>CALLE 78 No.5-22 german huertas</t>
  </si>
  <si>
    <t>annausma21@gmail,com</t>
  </si>
  <si>
    <t>60-46-101005060 RC60-54-101001465</t>
  </si>
  <si>
    <t>MANZANA E CASA 27 Barrio Garzón</t>
  </si>
  <si>
    <t>goyola@hotmail.com</t>
  </si>
  <si>
    <t>CARLOS ALFONSO LOPEZ ACOSTA</t>
  </si>
  <si>
    <t>93,373,258</t>
  </si>
  <si>
    <t>25-44-101204340</t>
  </si>
  <si>
    <t>Calle 19 No.13-195 barrio Calamnbeo</t>
  </si>
  <si>
    <t>opezcarlos24@icloud.com</t>
  </si>
  <si>
    <t>CONTRATAR LA PRESTACION DE SERVICIOS DE UN(A) PROFESIONAL DE LA SALUD QUE EJERZA COMO COORDINADOR DE EQUIPOS BASICOS DE SALUD (EBS) PARA EL AREA RURAL, CON EL OBJETIVO DE ORGANIZAR, CONSOLIDAR, ANALIZAR E INTERPRETAR LA INFORMACIÓN OBTENIDA A TRAVÉS DEL INSTRUMENTO DE IDENTIFICACIÓN DE RIESGO Y CAPACIDAD DE LOS HONORARIOS PROFESIONALES DE COSTOS INDIRECTOS EN EL MARCO DE LA RESOLUCION No. 1928  DEL 04 DE OCTUBRE DEL 2024 EXPEDIDA POR EL MINISTERIO DE SALUD Y PROTECCION SOCIAL.</t>
  </si>
  <si>
    <t>HORALIA BARRETO ROMERO</t>
  </si>
  <si>
    <t>25-44-101204346</t>
  </si>
  <si>
    <t>Manzana B casa 13 Urbanización la Cima</t>
  </si>
  <si>
    <t>allita-7315@JHOTMAIL.COM</t>
  </si>
  <si>
    <t>MAYRA ALEJANDRA SILVA ORTIZ</t>
  </si>
  <si>
    <t>25-44-101204345</t>
  </si>
  <si>
    <t>CRA. 1 No.67-34</t>
  </si>
  <si>
    <t>alejandrasilva210@gmail.com</t>
  </si>
  <si>
    <t>CLAUDIA MILENA RONCANCIO FLOREZ</t>
  </si>
  <si>
    <t>25-44-101204343</t>
  </si>
  <si>
    <t>Calle 15 No.10-40 Ricaurte Parte Alta</t>
  </si>
  <si>
    <t>ile.florez27@gmail.com</t>
  </si>
  <si>
    <t>JHESICA ALEJANDRA ROBAYO AGUILAR</t>
  </si>
  <si>
    <t>25-44-101204341</t>
  </si>
  <si>
    <t>MANZANA 4 CASA 16 VARRIO jordan iv etapa</t>
  </si>
  <si>
    <t>hessiroaqui@gtmail.com</t>
  </si>
  <si>
    <t>RICARDO ANDRES RINCON VARON</t>
  </si>
  <si>
    <t>CRA. 5 No.11-96 edificio el Prado</t>
  </si>
  <si>
    <t>ichi_rincon9@hotmail.com</t>
  </si>
  <si>
    <t>EILEEN MELISA ROMERO GARCIA</t>
  </si>
  <si>
    <t>25-44-101204389</t>
  </si>
  <si>
    <t>Carrera 4 B Calle 102 Manzana I Casa 18 Barrio NUevo Combeima</t>
  </si>
  <si>
    <t>hessiroaqui@gmail.com</t>
  </si>
  <si>
    <t>CAMILA ANDREA OROZCO BARRAGAN</t>
  </si>
  <si>
    <t>25-44-101204392</t>
  </si>
  <si>
    <t>CALLE 23 A No.8-26 barrio Kennedy</t>
  </si>
  <si>
    <t>mila_25@hotmail.com</t>
  </si>
  <si>
    <t>YOLIMA RENGIFO PINZON</t>
  </si>
  <si>
    <t>25-44-101204400</t>
  </si>
  <si>
    <t>CALLE 14 nO.150-116 bARRIO EL sALADO</t>
  </si>
  <si>
    <t>OLIMARENGIFO79@GMAIL.COM</t>
  </si>
  <si>
    <t>CONTRATAR LA PRESTACIÓN DE SERVICIOS DE  APOYO A LA GESTION DE UN TECNICO AUXILIAR DE ENFERMERIA PARA EL AREA URBANA QUE APOYE Y EJECUTE LOS SERVICIOS DE LA ATENCIÓN PRIMARIA EN SALUD (APS) DE LOS EQUIPOS BASICOS DE SALUD (EBS), EN EL MARCO DE LA RESOLUCIÓN No.00001212 DEL 5 DE JULIO DE 2024 EXPEDIDA POR EL MINISTERIO DE SALUD Y PROTECCIÓN SOCIAL</t>
  </si>
  <si>
    <t>CONTRATAR LA PRESTACIÓN DE SERVICIOS DE  APOYO A LA GESTION DE UN TECNICO AUXILIAR DE ENFERMERIA PARA EL AREA URBANA QUE APOYE Y EJECUTE LOS SERFICIOS DE LA ATENCIÓN PRIMARIA EN SALUD (APS) DE LOS EQUIPOS BASICOS DE SALUD (EBS), EN EL MARCO DE LA RESOLUCIÓN No.00001212 DEL 5 DE JULIO DE 2024 EXPEDIDA POR EL MINISTERIO DE SALUD Y PROTECCIÓN SOCIAL</t>
  </si>
  <si>
    <t>CONTRATAR LA PRESTACIÓN DE SERVICIOS DE APOYO A LA GESTION DE UN TECNICO AUXILIAR DE ENFERMERIA PARA EL AREA URBANA QUE APOYE Y EJECUTE LOS SERFICIOS DE LA ATENCIÓN PRIMARIA EN SALUD (APS) DE LOS EQUIPOS BASICOS DE SALUD (EBS), EN EL MARCO DE LA RESOLUCIÓN No.00001212 DEL 5 DE JULIO DE 2024 EXPEDIDA POR EL MINISTERIO DE SALUD Y PROTECCIÓN SOCIAL</t>
  </si>
  <si>
    <t>25-44-101204401</t>
  </si>
  <si>
    <t>CONTRATAR LA PRESTACIÓN DE SERVICIOS DE APOYO A LA GESTIÓN DE UN TÉCNICO AUXILIAR DE ENFERMERÍA PARA EL AREA RURAL QUE APOYE Y EJECUTE LOS SERVICIOS DE LA ATENCIÓN PRIMARIA EN SALUD (APS) DE LOS EQUIPOS BÁSICOS DE SALUD (EBS), EN EL MARCO DE LA RESOLUCION NO.1928 DEL 04 DE OCTUBRE DEL 2024 EXPEDIDA POR EL MINISTERIO DE SALUD Y PROTECCION SOCIAL.</t>
  </si>
  <si>
    <t>25-44-101204405</t>
  </si>
  <si>
    <t>25-44-101204428</t>
  </si>
  <si>
    <t>MARIA LUZ MORENO DE CUBILLOS</t>
  </si>
  <si>
    <t>65,692,588</t>
  </si>
  <si>
    <t>25-44-101204420</t>
  </si>
  <si>
    <t>Carrera 8 No.39-A-03 Interior 101 San Carlos Callejon Liga Contra el Cancer</t>
  </si>
  <si>
    <t>arym.0828@hotmail.com</t>
  </si>
  <si>
    <t>HEINER LEONARDO RAMIREZ BARRIOS</t>
  </si>
  <si>
    <t>25-44-101204441</t>
  </si>
  <si>
    <t>mANZANA 21 CASA 21 bARRIO sIMON bOLIVAR</t>
  </si>
  <si>
    <t>leocr5593@hotmail.com</t>
  </si>
  <si>
    <t>YANID RODRIGUEZ LEON</t>
  </si>
  <si>
    <t>25-44-101204455</t>
  </si>
  <si>
    <t>FINCA LA FLORIDA, VEREDA SAN CAYETANO CORREGUIMIENTO No.12</t>
  </si>
  <si>
    <t>imenacelemin7@gmail.com</t>
  </si>
  <si>
    <t>EDWIN NEYGHER MARTINEZ AGUIRRE</t>
  </si>
  <si>
    <t>25-44-101204469</t>
  </si>
  <si>
    <t>MANZANA F CASA 10 VILLA RICAURTE</t>
  </si>
  <si>
    <t>enemar_tinezaguirre@gmail.com</t>
  </si>
  <si>
    <t>YEIMY CONSTANZA HERNANDEZ ROMERO</t>
  </si>
  <si>
    <t>25-44-101204467</t>
  </si>
  <si>
    <t>MANZANA F CASA 10 URBANIZACIÓN VILLA RICAURTE</t>
  </si>
  <si>
    <t>ycharnanher¿zromero@gmail.com</t>
  </si>
  <si>
    <t>DIEGO ALEJANDRO BRIÑEZ CORTES</t>
  </si>
  <si>
    <t>25-44-101204465</t>
  </si>
  <si>
    <t>Cra. 7 No.39 A-38</t>
  </si>
  <si>
    <t>diegoalejandrobri@hotmail.com</t>
  </si>
  <si>
    <t>JESSICA XIOMARA ZARATE MORA</t>
  </si>
  <si>
    <t>CALLE 38 nO.7-30 cARACOLÍ</t>
  </si>
  <si>
    <t>TAISON ESTIVETH RAMIREZ MATTA</t>
  </si>
  <si>
    <t>25-44-101204409</t>
  </si>
  <si>
    <t>MANZANA F CASA 4 CRA. 1 SUR</t>
  </si>
  <si>
    <t>etnosrap7@hotmail.com</t>
  </si>
  <si>
    <t>JESSICA LORENA BARRETO OSPINA</t>
  </si>
  <si>
    <t>25-44-101204406 RC 25-40-101054321</t>
  </si>
  <si>
    <t>arretojessica311@gmail.com</t>
  </si>
  <si>
    <t>100046340 RC100011893</t>
  </si>
  <si>
    <t>CONJUNTO VALPARAISO CASA 15</t>
  </si>
  <si>
    <t>ATY_RESREPO1001@HOTMAIL.COM</t>
  </si>
  <si>
    <t>CONTRATAR LA PRESTACIÓN DE SERVICIOS PROFESIONALES DE UN(A) MEDICO PARA EL AREA RURAL QUE EJECUTE EL PROGRAMA EN ATENCIÓN PRIMARIA EN SALUD APS - EQUIPOS BÁSICOS DE SALUD (EBS),  EN EL MARCO DE LA RESOLUCIÓN No.1928 DEL 04 DE OCTUBRE DEL 2024 EXPEDIDA POR EL MINISTERIO DE SALUD Y PROTECCIÓN SOCIAL.</t>
  </si>
  <si>
    <t>OLMER EDILSO GOMEZ TORRES</t>
  </si>
  <si>
    <t>25-40-101054322</t>
  </si>
  <si>
    <t>MANZANA D CASA 30 P. NORTE</t>
  </si>
  <si>
    <t>omega100200@hotmail.com</t>
  </si>
  <si>
    <t>MONICA GISELA SANCHEZ PERALTA</t>
  </si>
  <si>
    <t>MANZANA H  CASA 9 BARRIO PACANDE</t>
  </si>
  <si>
    <t>ONISAN1018@GMAIL.COM</t>
  </si>
  <si>
    <t>CONTRATAR EL SUMINISTRO OXIGENO LIQUIDO MEDICINAL PARA TANQUE ESTACIONARIO, RECARGA DE CILINDROS DE OXIGENO MEDICINAL AMBULANCIAS, BALAS PARA SOPORTE MANIFOLL OXIGENO MEDICINA, AIRE MEDICINAL Y SU CONEXIÓN, PRUEBAS ULTRASONIDO, MANTENIMIENTO A LOS CILINDROS, PRUEBAS HIDROSTATICAS A LAS BALAS DE OXIGENO Y AIRE MEDICINAL, EN LAS UNIDADES INTERMEDIAS, AREAS ASISTENCIALES DE LA UNIDAD DE SALUD DE IBAGUE U.S.I. -E.S.E. EN LA MODALIDAD A MONTO AGOTABLE</t>
  </si>
  <si>
    <t>CRA.50 No.5C-29 BOGOTÁ</t>
  </si>
  <si>
    <t>SERVICIOALCLIENTECOL@LINDE.COM</t>
  </si>
  <si>
    <t>CONTRATAR LA PRESTACIÓN DE SERVICIOS DE UN PROFESIONAL ABOGADO PARA APOYAR LOS PROCESOS DE CONTRATACION DE LA GERENCIA Y DEMAS DEPENDENCIAS DE LA UNIDAD DE SALUD DE IBAGUÉ USI-E.S.E. EN EL MARCO DE LA RESOLUCIÓN No.1928 DEL 2024, POR EL MINISTERIO DE SALUD Y PROTECCIÓN SOCIAL.</t>
  </si>
  <si>
    <t>RODOLFO ANDRES LOPEZ SIERRA</t>
  </si>
  <si>
    <t>25-44-101204491</t>
  </si>
  <si>
    <t>Calle 4 No.2-18 Santa Isabel tolima</t>
  </si>
  <si>
    <t>odolfoandres91@gmail.com</t>
  </si>
  <si>
    <t>CAMAD</t>
  </si>
  <si>
    <r>
      <t>CONTRATAR LA PRESTACIÓN DEL SERVICIO DE UN PROFESIONAL ESPECIALIZADO DEL AREA DE LA SALUD PARA LA COORDINACIÓN DEL “PROYECTO PPL ERON PICALEÑA” DEL MUNICIPIO DE IBAGUÉ, EN EL MARCO DE LA RESOLUCIÓN N° 0001146 DEL 04 DE JUNIO DE 2025 “</t>
    </r>
    <r>
      <rPr>
        <sz val="8"/>
        <color theme="1"/>
        <rFont val="Calibri"/>
        <scheme val="minor"/>
      </rPr>
      <t xml:space="preserve">POR MEDIO DE LA CUAL SE EFECTÚA UNA ASIGNACIÓN DE RECURSOS DEL PRESUPUESTO DE </t>
    </r>
    <r>
      <rPr>
        <sz val="8"/>
        <color rgb="FF000000"/>
        <rFont val="Calibri"/>
        <scheme val="minor"/>
      </rPr>
      <t>GASTOS DE INVERSIÓN DEL MINISTERIO DE SALUD Y PROTECCIÓN SOCIAL, PARA LA PREVENCIÓN Y</t>
    </r>
    <r>
      <rPr>
        <sz val="8"/>
        <color theme="1"/>
        <rFont val="Calibri"/>
        <scheme val="minor"/>
      </rPr>
      <t xml:space="preserve"> </t>
    </r>
    <r>
      <rPr>
        <sz val="8"/>
        <color rgb="FF000000"/>
        <rFont val="Calibri"/>
        <scheme val="minor"/>
      </rPr>
      <t>ATENCIÓN DE PERSONAS CON RIESGOS, PROBLEMAS Y TRASTORNOS MENTALES DERIVADOS DEL</t>
    </r>
    <r>
      <rPr>
        <sz val="8"/>
        <color theme="1"/>
        <rFont val="Calibri"/>
        <scheme val="minor"/>
      </rPr>
      <t xml:space="preserve"> </t>
    </r>
    <r>
      <rPr>
        <sz val="8"/>
        <color rgb="FF000000"/>
        <rFont val="Calibri"/>
        <scheme val="minor"/>
      </rPr>
      <t>CONSUMO DE SUSTANCIAS PSICOACTIVAS.</t>
    </r>
  </si>
  <si>
    <t>CLAUDIA LUCIA RINCON MARQUEZ</t>
  </si>
  <si>
    <t>25-44-101204466</t>
  </si>
  <si>
    <t>Cra.14 No.41-43Madaira Torre 2 Apto.902</t>
  </si>
  <si>
    <t>ps.lucyrinconm@gmail.com</t>
  </si>
  <si>
    <t>CONTRATAR  CON UNA  CAJA DE COMPENSACIÓN FAMILIAR, PARA EL DESARROLLO DEL PROGRAMA DE BIENESTAR SOCIAL, CAPACITACIÓN, ESTIMULOS E INCENTIVOS PARA LOS SERVIDORES PUBLIVCOS Y EMPLEADOS OFICIALES DE LA UNIDAD DE SALUD DE IBAGUE USI-ESE PARA LA VIGENCIA DEL 2025</t>
  </si>
  <si>
    <t>COMFATOLIMA</t>
  </si>
  <si>
    <t>2102010203-2102020203</t>
  </si>
  <si>
    <t>CALLE 69 No.19-109 de Ibagué</t>
  </si>
  <si>
    <t>director@confatolima.com.co</t>
  </si>
  <si>
    <r>
      <t xml:space="preserve">CONTRATAR LA PRESTACIÓN DEL SERVICIO DE UN PROFESIONAL EN ODONTOLOGIA PARA EL CUMPLIMIENTO DE LA ACTIVIDAD SOY GENERACION MAS SONRIENTE, </t>
    </r>
    <r>
      <rPr>
        <sz val="8"/>
        <color theme="1"/>
        <rFont val="Calibri"/>
        <scheme val="minor"/>
      </rPr>
      <t>EN EL MARCO DEL PLAN DE INTERVENCIONES COLECTIVAS CONTRATO INTERADMINISTRATIVO N° 1781 DEL 29 DE ABRIL DE 2025, SUSCRITO CON LA SECRETARÍA DE SALUD DE IBAGUÉ</t>
    </r>
  </si>
  <si>
    <t xml:space="preserve">ANDRES ENRIQUE VESGA SARMIENTO </t>
  </si>
  <si>
    <t>100046640 RC  100046640</t>
  </si>
  <si>
    <t>TRANSVERSAL 15 ANo.77-102</t>
  </si>
  <si>
    <t>andresvesgas@gmail.com</t>
  </si>
  <si>
    <t>pic</t>
  </si>
  <si>
    <t>CONTRATAR LA PRESTACIÓN DE SERVICIOS DE UN TECNICO DIGITADOR PARA EL CUMPLIMIENTO DE LA ATENCIÓN PRIMARIA EN SALUD COMO ESTRATEGIA INTEGRAL BARRIDO DOCUMENTADO CASA A CASA DE POBLACIÓN SUSCEPTIBLE PARA VACUNACIÓN PARA LAS PREVENCIÓN DE LAS ENFERMEDADES EN EL MICROTERRITORIO ASIGNADO, EN EL MARCO DEL PLAN DE INTERVENCIONES COLECTIVAS CONTRATO INTERADMINISTRATIVO N° 1781 DEL 29 DE ABRIL DE 2025, SUSCRITO CON LA SECRETARÍA DE SALUD DE IBAGUÉ.</t>
  </si>
  <si>
    <t>MARIA TERESA BERNAL BECERRA</t>
  </si>
  <si>
    <t>25-46-101043017</t>
  </si>
  <si>
    <t>Cra.9 No.39A-60 Barrio Restrepo</t>
  </si>
  <si>
    <t>mariabernalbo611@gmail.com</t>
  </si>
  <si>
    <t>LUIS FELIPE BARRERA GOMEZ</t>
  </si>
  <si>
    <t>MANZANA 17 CASA 7 JORDAN 8 ETAPA</t>
  </si>
  <si>
    <t>fbarrera59@gmail.com</t>
  </si>
  <si>
    <t>JOHN SANTIAGO BEDOYA LERMA</t>
  </si>
  <si>
    <t>25-44-101204633</t>
  </si>
  <si>
    <t>CALLE 39 No.31-56</t>
  </si>
  <si>
    <t>johnsantiegobedoyalerma@gmail.com</t>
  </si>
  <si>
    <t>JAIME ALEJANDRO MUÑOZ VERA</t>
  </si>
  <si>
    <t>25-44-101204555</t>
  </si>
  <si>
    <t>CALLE 73 No.18-107 Apto 402</t>
  </si>
  <si>
    <t>uancaballo70@hotmail.com</t>
  </si>
  <si>
    <t>CONTRATAR LA RENOVACION DE LOS SERVICIOS DE BUZONES DE CORREO ELECTRONICO Y HERRAMIENTAS COLABORATIVAS PARA USO DE LA UNIDAD DE SALUD DE IBAGUE U.S.I. E.S.E.</t>
  </si>
  <si>
    <t>NUVA S.A.S.</t>
  </si>
  <si>
    <t>33-44-101265524</t>
  </si>
  <si>
    <t>Cra.50 FF8 sur 27 Oficina 310 Edificio 808 medellin</t>
  </si>
  <si>
    <t>3016177677-3184696666</t>
  </si>
  <si>
    <t>gerencia@nuva.co</t>
  </si>
  <si>
    <t>21-44-101476408 RC21-40-101259543</t>
  </si>
  <si>
    <r>
      <rPr>
        <sz val="9"/>
        <color rgb="FF000000"/>
        <rFont val="Calibri"/>
      </rPr>
      <t>CONTRATAR LA PRESTACION DE SERVICIOS PROFESIONALES DE UN(A) MÉDICO PARA EL AREA RURAL QUE EJECUTE EL PROGRAMA EN ATENCION PRIMARIA EN SALUD APS – EQUIPOS BÁSICOS DE SALUD (EBS), EN EL MARCO DE LA RESOLUCION NO. 1928 DEL 04 DE OCTUBRE DEL 2024 EXPEDIDA POR EL MINISTERIO DE SALUD Y PROTECCION SOCIAL</t>
    </r>
    <r>
      <rPr>
        <i/>
        <sz val="9"/>
        <color rgb="FF000000"/>
        <rFont val="Calibri"/>
      </rPr>
      <t>.</t>
    </r>
  </si>
  <si>
    <t>OSCAR MAURICIO GUARNIZO ARROYO</t>
  </si>
  <si>
    <t>PURIFICACION</t>
  </si>
  <si>
    <t>25-44-101204651 rc 25-40101054428</t>
  </si>
  <si>
    <t>CALLE 41 No.16-04 Calatay Torre D aPTO. 604</t>
  </si>
  <si>
    <t>omguarnizo@hotmail.com</t>
  </si>
  <si>
    <t>25-44-101204660</t>
  </si>
  <si>
    <t>CALLE 37 No.1-08</t>
  </si>
  <si>
    <t>icoledayanne@gmail.com</t>
  </si>
  <si>
    <t>25-44-101204634</t>
  </si>
  <si>
    <t>Cra.3 sur No.18-57</t>
  </si>
  <si>
    <t>arolinacediel684@gmail.com</t>
  </si>
  <si>
    <t>AYERLIBEJARANO0301@GMAIL.COM</t>
  </si>
  <si>
    <t>KATHERIM ALEXANDRA MARULANDA  OCAMPO</t>
  </si>
  <si>
    <t>Cra.8 No.126-367-Montecarlo</t>
  </si>
  <si>
    <t>athemarulanda31@gmail.com</t>
  </si>
  <si>
    <t>YEIMI MILENA MANRIQUE ORTIZ</t>
  </si>
  <si>
    <t>202/08/05</t>
  </si>
  <si>
    <t>Manzana F casa 6 Albania 2</t>
  </si>
  <si>
    <t>eimimilexa2008@hotmail.com</t>
  </si>
  <si>
    <t>25-44-101204719</t>
  </si>
  <si>
    <t>CALLE 125 No.8-116 Barrio Montecarlo</t>
  </si>
  <si>
    <t>YULY KATHERINE SALAZAR CORREA</t>
  </si>
  <si>
    <t>25-44-101204790</t>
  </si>
  <si>
    <t>CALLE 61 C No.19-13 cONJUNTO rRESIDENCIAL vIZTA</t>
  </si>
  <si>
    <t>IFITOM1111@GMAIL.COM</t>
  </si>
  <si>
    <t>CONTRATAR EL MANTENIMINETO PREVENTIVO Y CORRECTIVO A TODO COSTO DE LA INFRAESTRUCTURA FISICA DE LAS SEDES ADCRITAS A LA UNIDAD DE SALUD DE IBAGUE U.S.I. -E.S.E. EN LA MODALIDAD DE MONTO AGOTABLE.</t>
  </si>
  <si>
    <t>NORTON FERNANDO ARENAS ORADA</t>
  </si>
  <si>
    <t>100046718 RC100011967</t>
  </si>
  <si>
    <t>CRA. 5 No.48-25 aPARTAMENTO 702 bARRIO pIEDRA pINTADA</t>
  </si>
  <si>
    <t>nortonarenas@hotmail.com- noprtonarenas@misena.edu.co</t>
  </si>
  <si>
    <t>CONTRATAR LA PRESTACIÓN DE SERVICIOS DE ACTIVIDADES DE APOYO PARA DESARROLLAR LA ESTRATEGIA COLECTIVA DE FAMILIAS FUERTES:AMOR Y LIMITES PARA DAR CUMPLIMIENTO AL CONTRATO INTERADMINISTRATIVO No.1781 DEL 29 DE ABRIL DE 2025 SUSCRITO CON LA SECRETARIA DE SALUD MUNICIPAL</t>
  </si>
  <si>
    <t>100046731  RC100011971</t>
  </si>
  <si>
    <t>Manzana L casa 12 Barrio El Pedregal</t>
  </si>
  <si>
    <t>corporacionmaglana@gmail.com</t>
  </si>
  <si>
    <t>BRITNE ARIANA RIVERA CESPEDES</t>
  </si>
  <si>
    <t>25-44-101204793</t>
  </si>
  <si>
    <t>Cra. 9 No.135-25</t>
  </si>
  <si>
    <t>rianarivera.bod@hotmail.com</t>
  </si>
  <si>
    <r>
      <t xml:space="preserve">CONTRATAR LA PRESTACIÓN DEL SERVICIO DE UN AUXILIAR DE ENFERMERIA PARA EL CUMPLIMIENTO DE LA ATENCIÓN PRIMARIA EN SALUD COMO ESTRATEGIA INTEGRAL BARRIDO DOCUMENTADO CASA A CASA DE POBLACIÓN SUSCEPTIBLE PARA VACUNACIÓN PARA LAS PREVENCIÓN DE LAS ENFERMEDADES EN EL MICROTERRITORIO ASIGNADO, </t>
    </r>
    <r>
      <rPr>
        <sz val="9"/>
        <color theme="1"/>
        <rFont val="Calibri"/>
        <scheme val="minor"/>
      </rPr>
      <t>EN EL MARCO DEL PLAN DE INTERVENCIONES COLECTIVAS CONTRATO INTERADMINISTRATIVO N°.1781 DEL 29 DE ABRIL DE 2025, SUSCRITO CON LA SECRETARÍA DE SALUD DE IBAGUÉ.</t>
    </r>
  </si>
  <si>
    <t xml:space="preserve">MITSU DAYANA BONILLA SANABRIA </t>
  </si>
  <si>
    <t>2025/30/07</t>
  </si>
  <si>
    <t>25-44-101204687</t>
  </si>
  <si>
    <t>MANZANA L CASA 13 LOS ALPES</t>
  </si>
  <si>
    <t>dayanabonilla2627@gmail.com</t>
  </si>
  <si>
    <t>25-44-101204714</t>
  </si>
  <si>
    <t>CONTRATAR LA PRESTACIÓN DE SERVICIOS PROFESIONAL DE UN ABOGADO ESPECIALISTA PARA APOYAR LOS PROCESOS DE CONTRATACIÓN A LA GERENCIA Y DEMÁS DEPENDENCIAS DE LA UNIDAD DE SALUD DE IBAGUÉ USI-E.S.E</t>
  </si>
  <si>
    <t>25-44-101204758</t>
  </si>
  <si>
    <t>CONTRATAR LA PRESTACIÓN DE SERVICIO INTEGRAL DE ASEO, DESINFECCIÓN Y SERVICIOS GENERALES, PARA ASISTIR A TODAS LAS AREAS DE LAS DIFERENTES SEDES ADCRITAS A LA UNIDAD DE SALUD DE IBAGUE E.S.E.</t>
  </si>
  <si>
    <t>480-47-994000056321</t>
  </si>
  <si>
    <t>CONTRATAR LA EJECUCIÓN DE LA PRIMERA DE LAS DOS CAMPAÑAS ANUALES DE LAVADO Y DESINFECCIÓN DE LOS TANQUES DE RESERVA PROGRAMADAS PARA EL AÑO 2025, EN LAS UNIDADES INTERMEDIAS, CENTROS Y PUESTOS DE SALUD ADSCRITOS A LA UNIDAD DE SALUD DE IBAGUE -ESE.</t>
  </si>
  <si>
    <t>21-46-101119341</t>
  </si>
  <si>
    <t>CONTRATAR EL SERVICIO DE MANTENIMIENTO PREVENTIVO Y CORRECTIVO DE LOS PURIFICADORES DE AGUA, UBICADOS EN LAS SEDES ADSCRITAS ALA UNIDAD DE SALUD DE IBAGUE U.S.I. -E.S.E.</t>
  </si>
  <si>
    <t>SAMUEL IGNACIO USECHE AYERBE</t>
  </si>
  <si>
    <t>45 DIAS</t>
  </si>
  <si>
    <t>CALLE 12 No.8-28 casa belencito</t>
  </si>
  <si>
    <t>samuellu2013@hotmail.com</t>
  </si>
  <si>
    <t>CONTRATAR LA PRESTACION DE SERVICIOS DE UN PROFESIONAL ABOGADO ESPECIALIZADO PARA APOYAR LOS PROCESOS DE CONTRATACION DE LA GERENCIA Y DEMAS DEPENDENCIAS DE LA UNIDAD DE SALUD DE IBAGUE USI-E.S.E.</t>
  </si>
  <si>
    <t>25-44-101204817</t>
  </si>
  <si>
    <t>25-44-101204827</t>
  </si>
  <si>
    <t>25-44-101205008</t>
  </si>
  <si>
    <t>JONNAGTAN MAURICIO SANCHEZ RESTREPO</t>
  </si>
  <si>
    <t>VEREDA CARRIZALES</t>
  </si>
  <si>
    <t>JOMAURO2008@HOTMAIL.COM</t>
  </si>
  <si>
    <t>25-44-101204867</t>
  </si>
  <si>
    <t>25-44-101204865</t>
  </si>
  <si>
    <t>2025/08/149</t>
  </si>
  <si>
    <t>MARTHA LUCIA VARGAS SOTO</t>
  </si>
  <si>
    <t>25-44-101204848</t>
  </si>
  <si>
    <t>Cra. 9 No.71-33 Barrio Rincon de la Campiña</t>
  </si>
  <si>
    <t>arthavargas,soto@gmail.com</t>
  </si>
  <si>
    <t>JORGE MARIO SANCHEZ PEDRAZA</t>
  </si>
  <si>
    <t>25-44-101204883</t>
  </si>
  <si>
    <t>Avenida ambala calle 90-04Los Arroyuelos casa 13</t>
  </si>
  <si>
    <t>orgesancgez_08@hotmail.com</t>
  </si>
  <si>
    <t>MARCOS FABIAN VALBUENA HERNANDEZ</t>
  </si>
  <si>
    <t>25-44-101204870</t>
  </si>
  <si>
    <t>Avenida 13 No.12-15 casa</t>
  </si>
  <si>
    <t>arcofabianvalbuenah@gmail.com</t>
  </si>
  <si>
    <t>LINA MARCELA HOYOS RODRUGUEZ</t>
  </si>
  <si>
    <t>480-47-994000056331 RC480-74-99400009685</t>
  </si>
  <si>
    <t>CRA. 9No.35-85 bloque 1APTO.103</t>
  </si>
  <si>
    <t>linahoyos13@hotmail.com</t>
  </si>
  <si>
    <t>FABIOLA GARCIA ZAMBRANO</t>
  </si>
  <si>
    <t>25-44-101204846</t>
  </si>
  <si>
    <t>CALLE 31 No.A A BIS 41</t>
  </si>
  <si>
    <t>25-44-101204833</t>
  </si>
  <si>
    <t>25-44-101204831 RC25-40-101054484</t>
  </si>
  <si>
    <t>CONTRATAR LA PRESTACIÓN DE SERVICIOS DE UN AUXILIAR ADMINISTRATIVO PARA APOYAR LOSPROCESOS Y PROCEDIMIENTOS ADMINISTRATIVOS, FINANCIEROS Y CONTABLES EN EL DESARROLLO DE LOS SERVICIOS DE LA ATENCIÓN PRIMARIA  EN SALUD (APS) DE LOS EQUIPOS BASICOS DE SALUD (EBS), EN EL MARCO DE LA RESOLUCIÓN No.1928 DEL 4 DE OCTUBRE DE 2024 EXPEDIDA POR EL MINISTERIO DE SALUD Y PROTECCIÓN SOCIAL</t>
  </si>
  <si>
    <t>FRANCISCO JAVIER SAAVEDRA VILLAMIL</t>
  </si>
  <si>
    <t>25-44-101204875</t>
  </si>
  <si>
    <t>Calle 5 Norte 13-38 San Diego</t>
  </si>
  <si>
    <t>francisco.j.saavedra.v.9@gmail.com</t>
  </si>
  <si>
    <t>2025/058/05</t>
  </si>
  <si>
    <t>25-44-101204880</t>
  </si>
  <si>
    <t>CASA 3 Manzana CPrados de Varsovia</t>
  </si>
  <si>
    <t>ozanoalex271@gmail.com</t>
  </si>
  <si>
    <t>25-44-101204955</t>
  </si>
  <si>
    <t>CINDY MAGALLY SALCEDO ORJUELA</t>
  </si>
  <si>
    <t>25-44-101204871</t>
  </si>
  <si>
    <t>25-44-101204974</t>
  </si>
  <si>
    <t>25-46-101043193</t>
  </si>
  <si>
    <t>25-44-101204962</t>
  </si>
  <si>
    <t>25-44-101204916</t>
  </si>
  <si>
    <t>25-44-101204879</t>
  </si>
  <si>
    <t>WINTHEDY JULIETH MUÑOZ CLAROS</t>
  </si>
  <si>
    <t>25-46-101043170</t>
  </si>
  <si>
    <t>MANZANA 5 CASA 19 bARRIO jORDAN 4 eTAPA</t>
  </si>
  <si>
    <t>winthyclaros99@gmail.com</t>
  </si>
  <si>
    <t>CONTRATAR LA PRESTACION DE SERVICIOS PROFESIONALES DE UN PSICOLOGO (A) URBANO QUE REALICE LAS ACTIVIDADES DE LA ATENCIÓN PRIMARIA EN SALUD (APS) DE LOS EQUIPOS BASICOS DE SALUD (EBS) EN EL MARCO DE LA RESOLUCION NO. 00001212 DEL 05 DE JULIO DEL 2024 EXPEDIDA POR EL MINISTERIO DE SALUD Y PROTECCION SOCIAL.</t>
  </si>
  <si>
    <t>VICTOR HUGO SERRATO PACHECO</t>
  </si>
  <si>
    <t>25-44-101205163</t>
  </si>
  <si>
    <t>Cra. 1B No.2-23 Libano</t>
  </si>
  <si>
    <t>ictorhugoserrat@gmail.com</t>
  </si>
  <si>
    <t>CONTRATAR LA PRESTACIÓN DEL SERVICIO DE UN PROFESIONAL EN PSICOLOGIA PARA EL DESARROLLO DE LAS ACTIVIDADES ESTABLECIDAS EN EL PROYECTO PPL ERON PICALEÑA DEL MUNICIPIO DE IBAGUÉ, EN EL MARCO DE LA RESOLUCIÓN N° 0001146 DEL 04 DE JUNIO DE 2025 “POR MEDIO DE LA CUAL SE EFECTÚA UNA ASIGNACIÓN DE RECURSOS DEL PRESUPUESTO DE GASTOS DE INVERSIÓN DEL MINISTERIO DE SALUD Y PROTECCIÓN SOCIAL, PARA LA PREVENCIÓN Y ATENCIÓN DE PERSONAS CON RIESGOS, PROBLEMAS Y TRASTORNOS MENTALES DERIVADOS DEL CONSUMO DE SUSTANCIAS PSICOACTIVAS.</t>
  </si>
  <si>
    <t>LINDA TATIANA VARGAS VARGAS</t>
  </si>
  <si>
    <t>25-44-101204917</t>
  </si>
  <si>
    <t>Cakke 62 No.8-20 Conjunto Vilanova Torre 2 A aPTO.401</t>
  </si>
  <si>
    <t>INDATATIANAVARGAS2@GMAIL.COM</t>
  </si>
  <si>
    <t>25-44-101204901</t>
  </si>
  <si>
    <t>025/11/19</t>
  </si>
  <si>
    <t>KEIDDY MARCELA ABRIL FORERO</t>
  </si>
  <si>
    <t>25-44-101204907</t>
  </si>
  <si>
    <t>Calle 136 No.19 sur-280</t>
  </si>
  <si>
    <t>keiddyabril@gmail.com</t>
  </si>
  <si>
    <t>25-44-101204881</t>
  </si>
  <si>
    <t>25-44-101204905</t>
  </si>
  <si>
    <t>25-44-101204918</t>
  </si>
  <si>
    <t>CONTRATAR LA PRESTACIÓN DE SERVICIOS DE APOYO A LA GESTION DE UN AUXILIAR ADMINISTRATIVO PARA LA REALIZACIÓN TODAS LAS ACTIVIDADES EN EL AREA DE CONTRATACIÓN DE LA UNIDAD DE SALUD DE IBAGUE USI-E,S,E, EN APOYO DE LOS SERVICIOS DE LA ATENCIÓN PRIMARIA  EN SALUD (APS) DE LOS EQUIPOS BÁSICOS DE SALUD (EBS) EN EL MARCO DE LA RESOLUCIÓN No.1928 DEL 4 DE OCTUBRE DE 2024 EXPEDIDA POR EL MINISTERIO DE SALUD Y PROTECCIÓN SOCIAL</t>
  </si>
  <si>
    <t>2025/15/08</t>
  </si>
  <si>
    <t>25-46-101043186</t>
  </si>
  <si>
    <t>25-44-101205025</t>
  </si>
  <si>
    <t>25-44-101204956</t>
  </si>
  <si>
    <t>CONTRATAR LOS SERVICIOS DE UN TECNOLOGO PARA BRINDAR APOYO ADMINISTRATIVO EN LA OFICINA DE SISTEMAS DE LA UNIDAD DE SALUD DE IBAGUE E.S.E.</t>
  </si>
  <si>
    <t>25-44-101204921</t>
  </si>
  <si>
    <t>Manana 6 Casa 25 Villa Marin</t>
  </si>
  <si>
    <t>deadpoolvscapitan@gmail.com</t>
  </si>
  <si>
    <t>480-47-99400005652 RC480-74-994000009691</t>
  </si>
  <si>
    <t>2025/058/14</t>
  </si>
  <si>
    <t>25-44-101204913 RC25-40-101054503</t>
  </si>
  <si>
    <t>LUISA TRAIANA</t>
  </si>
  <si>
    <t>2025/0814</t>
  </si>
  <si>
    <t>25-44-101204914 RC25-40-101054504</t>
  </si>
  <si>
    <t>CONTRATAR PRESTACIÓN DE SERVICIOS DE UN INGENIERO CIVIL PARA BRINDAR APOYO EN LA FORMULACIÓN, PRESENTACIÓN Y SEGUIMINETO DE LOS PROYECTOS DE INFRAESTRUCTURA DE LA UNIDAD DE SALUD DE IBAGUE, EN EL MARCO DE LA EJECUCIÓN DEL CONVENIO INTERADMINISTRATIVO No.2269 DEL 2025 - MAITE</t>
  </si>
  <si>
    <t>25-44-101204915</t>
  </si>
  <si>
    <t>CONTRATAR LA PRESTACION DE SERVICIOS PROFESIONALES DE UN(A) MÉDICO PARA EJECUCION DEL PROGRAMA EN ATENCION PRIMARIA EN SALUD APS – EN APOYO A LOS EQUIPOS BÁSICOS DE SALUD (EBS), PARA EL AREA URBANA  EN EL MARCO DE LA RESOLUCION NO. 1212 DEL 05 DE JULIO DEL 2024 EXPEDIDA POR EL MINISTERIO DE SALUD Y PROTECCION SOCIAL.</t>
  </si>
  <si>
    <t>PASTOR CORTAZAR CORTAZAR</t>
  </si>
  <si>
    <t>93,365,309</t>
  </si>
  <si>
    <t>100400329 rc 100104981</t>
  </si>
  <si>
    <t>SMN 6 MZA 7 CASA 3 Barrio NUeva Castilla</t>
  </si>
  <si>
    <t>attacjosefelipe@gmail.com</t>
  </si>
  <si>
    <t>CONTRATAR LA PRESTACIÓN DE SERVICIOS PROFESIONALES DE UN(A)  MEDICO (TIEMPO COMPLETO) PARA  EL AREA RURAL QUE EJECUTE EL PROGRAMA EN ATENCIÓN  PRIMARIA EN SALUD (APS)  EQUIPOS BASICOS DE SALUD (EBS) EN EL MARCO  DE LA RESOLUCIÓN No.1928 DEL 4 DE OCTUBRE DE 2024 EXPEDIDA POR EL MINISTERIO DE SALUD Y PROTECCIÓN SOCIAL.</t>
  </si>
  <si>
    <t>VANESA ALEXANDRA CORTES BOILLA</t>
  </si>
  <si>
    <t>25-44-101204976</t>
  </si>
  <si>
    <t>Vereda Iguacitos casa 87</t>
  </si>
  <si>
    <t>anesacortesbonilla@gmail.com</t>
  </si>
  <si>
    <t>DIEGO ALEJANDRO PUERTA CLAVIJO</t>
  </si>
  <si>
    <t>25-44-101204978</t>
  </si>
  <si>
    <t>Cra.8 No.37-84 Barrio Gaitan Ibagué</t>
  </si>
  <si>
    <t>iegopuerta@gmail.com</t>
  </si>
  <si>
    <t>JORGE LEONARDO MORALES LOZANO</t>
  </si>
  <si>
    <t>25-44-101204977</t>
  </si>
  <si>
    <t>MANZANA 12 CASA 14 CIUDADELA COMFENALCO PRIMERA ETAPA</t>
  </si>
  <si>
    <t>jorgeleonardo0712@gmail.com</t>
  </si>
  <si>
    <t>25-44-101204969</t>
  </si>
  <si>
    <t>Manzana  36 casa 11 Barrio Jardín Santander</t>
  </si>
  <si>
    <t>ernalchaconandrea2@gmail.com</t>
  </si>
  <si>
    <t>LEIDY JOHANNA PARRA RODRIGUEZ</t>
  </si>
  <si>
    <t>25-44-101204964</t>
  </si>
  <si>
    <t>Conjunto Bosque Largo Torre 17 Apto.401</t>
  </si>
  <si>
    <t>aipar@gmail.com</t>
  </si>
  <si>
    <t>CONTRATAR LA PRESTACION DE SERVICIOS PROFESIONALES DE UN MEDICO ESPECIALIZADO EN GINECOLOGIA Y OBSTETRICIA PARA EL SERVICIO DE SALA DE PARTOS Y GINECOLOGIA – UNIDAD DE SALUD DE IBAGUE U.S.I. E.S.E. EN EL MARCO DE LA EJECUCIÓN DEL CONVENIO INTERADMINISTRATIVO No.2269 DEL 2025.</t>
  </si>
  <si>
    <t>100047053 RC100012057</t>
  </si>
  <si>
    <t>MITE</t>
  </si>
  <si>
    <t>CONTRATAR LA PRESTACION DE SERVICIOS PROFESIONALES DE UN MEDICO ESPECIALIZADO EN GINECOLOGIA Y OBSTETRICIA PARA EL SERVICIO DE SALA DE PARTOS Y GINECOLOGIA – UNIDAD DE SALUD DE IBAGUE U.S.I. E.S.E. EN EL MARCO DE LA EJECUCIÓN DEL CONVENIO INTERADMINISTRATIVO No.2269 DEL 2025</t>
  </si>
  <si>
    <t>100047075 RC100012069</t>
  </si>
  <si>
    <t>CONTRATAR LA PRESTACIÓN DEL SERVICIO DE UN PROFESIONAL MEDICO ESPECIALIZADO EN MEDICINA FAMILIAR EN EL SERVICIO DE CONSULTA EXTERNA UNIDAD DE SALUD DE IBAGUÉ EMPRESA SOCIAL DEL ESTADO  EN EL MARCO DE LA  EJECUCIÓN DEL CONVENIO INTERADMINISTRATIVO No.2269 DEL 2025 - MAITE</t>
  </si>
  <si>
    <t>100047051 RC100012056</t>
  </si>
  <si>
    <t>CONTRATAR POR PRESTACIÓN DE SERVICIOS  UN MEDICO ESPECIALIZADO EN GINECOLOGIA PARA EL SERVICIO DE COLSULTA EXTERNA - UNIDAD DE SALUD DE IBAGUE USI E.S.E. COMO APOYO A LAS RUTAS DE ATENCIÓN EN SALUD EN EL MARCO DE LA EJECUCIÓN DEL CONVENIO INTERADMINISTRATIVO No.2269 DE 2025 - MAITE</t>
  </si>
  <si>
    <t>100047065 RC100012064</t>
  </si>
  <si>
    <t>2025/</t>
  </si>
  <si>
    <t>25-46-101043209 RC</t>
  </si>
  <si>
    <t>2025/13/31</t>
  </si>
  <si>
    <t>25-46-101043210</t>
  </si>
  <si>
    <t>CARRERA 7 No.27-10</t>
  </si>
  <si>
    <t>uniorandres0101@gmail.com</t>
  </si>
  <si>
    <t>SUSAN KATALINA CAPERA RODRIGUEZ</t>
  </si>
  <si>
    <t>25-44-101205011</t>
  </si>
  <si>
    <t>Manzana F CASA 27 Barrio El Bosque</t>
  </si>
  <si>
    <t>usankpera@gmail.com</t>
  </si>
  <si>
    <t>CONTRATAR LA PRESTACIÓN DE SERVICIOS DE UN PROFESIONAL MEDICO ESPECIALIZADO EN PSIQUIATRIA PARA LOS SERVICIOS DE URGENCIAS Y HOSPITALIZACIÓN EN SALUD MENTAL UNIDAD DE SALUD DE IBAGUÉ USI ESE.COMO APOYO A LAS RUTAS DE ATENCIÓN EN SALUD, DENTRO DEL MARCO DE LA EJECUCIÓN DEL CONVENIO INTERADMINISTRATIVO No.2269 DEL 2025.</t>
  </si>
  <si>
    <t>25-44-101204966 RC 25-40-101054518</t>
  </si>
  <si>
    <t>CONTRATAR LA PRESTRACIÓN DE SERVICIOS PROFESIONALES DE UN MEDICO ESPECIALIZADO EN PEDIATRIA PARA EL SERVICIO DE URGENCIAS, HOSPITALIZACIÓN Y RUTA MATERNO PERINATAL UNIDAD DE SALUD DE IBAGUE U.S.I. -E.S.E. EN EL MARCO DE LA EJECUCIÓN DEL CONVENIO INTERADMINISTRATIVO No.2269 DEL 2025- MAITE.</t>
  </si>
  <si>
    <t>CONTRATAR LA PRESTACIÓN DE SERVICIOS DE MEDICINA ESPECIALIZADA PARA EL SERVICIO DE ECOGRAFIAS EN EL SERIVIO DE CONSULTA EXTERNA UNIDAD DE SALUD DE IBAGUÉ U.S.I. E.S.E. EL MARCO DE LA EJECUCIÓN DEL CONVENIO INTERADMINISTRATIVO No.2269 DEL 2025- MAITE</t>
  </si>
  <si>
    <t>100047066 RC 100012065</t>
  </si>
  <si>
    <t>CONTRATAR LA PRESTACIÓN DE SERVICIOS DE UN PROFESIONAL EN MEDICINA GENERAL EN EL SERVICIO DE CONSULTA EXTERNA EN LA UNIDAD DE SALUD DE IBAGUÉ U.S.I. E.S.E. COMO APOYO A LAS RUTAS DE ATENCIÓN EN SALUD EN LE MARCO  DE LA EJECUCIÓN DEL CONVENIO INTERADMINISTRATIVO No.2269 DEL 2025 - MAITE.</t>
  </si>
  <si>
    <t>100047072 RC 100012067</t>
  </si>
  <si>
    <r>
      <t>CONTRATAR LA PRESTACION DE SERVICIOS DE UN PROFESIONAL MEDICO ESPECIALIZADO EN PSIQUIATRIA</t>
    </r>
    <r>
      <rPr>
        <sz val="9"/>
        <color theme="1"/>
        <rFont val="Times New Roman"/>
        <family val="1"/>
        <charset val="1"/>
      </rPr>
      <t xml:space="preserve"> PARA LOS SERVICIOS DE URGENCIAS, y HOSPITALIZACIÓN EN SALUD MENTAL - UNIDAD DE SALUD DE IBAGUÉ USI ESE COMO APOYO A LAS RUTAS DE ATENCIÓN EN SALUD </t>
    </r>
    <r>
      <rPr>
        <sz val="9"/>
        <color rgb="FF000000"/>
        <rFont val="Times New Roman"/>
        <family val="1"/>
        <charset val="1"/>
      </rPr>
      <t>EN EL MARCO DE LA EJECUCIÓN DEL CONVENIO INTERADMINISTRATIVO No.2269 DEL 2025- MAITE.</t>
    </r>
  </si>
  <si>
    <t>100047063 RC100012063</t>
  </si>
  <si>
    <t>CONTRATAR LA PRESTACION DE SERVICIOS DE UN PROFESIONAL MEDICO ESPECIALIZADO EN PEDIATRIA EN EL SERVICIO DE CONSULTA EXTERNA - UNIDAD DE SALUD DE IBAGUÉ USI ESE COMO APOYO A LAS RUTAS DE ATENCIÓN EN SALUD, EN EL MARCO DE LA EJECUCIÓN DEL CONVENIO INTERADMINISTRATIVO No.2269 DEL 2025</t>
  </si>
  <si>
    <t>100047059 RC 100012063</t>
  </si>
  <si>
    <t xml:space="preserve">CONTRATAR LA PRESTACION DE SERVICIOS DE UN PROFESIONAL MEDICO ESPECIALIZADO EN PEDIATRIA PARA LOS SERVICIOS DE URGENCIAS, HOSPITALIZACIÓN Y RUTA MENTAL PERINATAL - UNIDAD DE SALUD DE IBAGUÉ USI ESE EN EL MARCO DE LA EJECUCIÓN DEL CONVENIO INTERADMINISTRATIVO No.2269 DEL 2025- MAITE </t>
  </si>
  <si>
    <t>100047073 RC 100012068</t>
  </si>
  <si>
    <t>28 DIAS</t>
  </si>
  <si>
    <t>CONTRATAR LA PRESTACION DE SERVICIOS  PROFESIONALES DE UN MEDICO ESPECIALIZADO EN GINECOLOGIA Y OBSTETRICA PARA EL SERVICIO DE SALA DEPARTOS Y GINECOLOGIA UNIDAD DE SALUD DE IBAGUE USI-ESE EN EL MARO DE LA EJECUCIÓN DEL CONVENIO INTERADMINISTRATIVO No.2269 DEL 2025</t>
  </si>
  <si>
    <t>FELIPE LOPEZ MARIN</t>
  </si>
  <si>
    <t>100047078 RC100012071</t>
  </si>
  <si>
    <t>felopez89@gmail.comdrjoseonate@hotmail.com</t>
  </si>
  <si>
    <t>CONTRATAR LA PRESTACIÓN DE SERVICIOS PROFESIONALES DE UN ABOGADO ESPECIALIZADO PARA EL APOYO PERMANENTE EN LOS PROCESOS DE LO CONTECIOSO ADMINISTRATIVO, DE  REPARACIÓN DIRECTA Y EN LOS PROCESOS EN QUE SE LE OTORGUE PODER, RENDIR CONCEPTOS JURIDICOS Y REVISAR LOS DIFERENTES PROCESOS DE LA UNIDAD DE SALUD DE IBAGUE E.S.E. DENTRO DEL MARCO DE LA EJECUCIÓN DEL CONVENIO INTERADMINISTRATIVO 2269 DE 2025 MAITE</t>
  </si>
  <si>
    <t>25-44-101205002</t>
  </si>
  <si>
    <t>025/11/21</t>
  </si>
  <si>
    <t>25-44-101205114</t>
  </si>
  <si>
    <t>25-44-101205009</t>
  </si>
  <si>
    <t>MONICA XIMENA PATIÑO YATE</t>
  </si>
  <si>
    <t>25-44-101205022</t>
  </si>
  <si>
    <t>25-44-101205126</t>
  </si>
  <si>
    <t>CONTRATAR LA PRESTACIÓN DE SERVICIOS DE APOYO A LA GESTION DE UN TECNICO AUXILIAR DE ENFERMERIA PARAEL AREA RURAL QUE EJERZA LA EJECUCIÓN  DE  LOS SERVICIOS DE LA ATENCIÓN PRIMARIA EN SALUD (APS) DE LOS EQUIPOS BASICOS DE SALUD (EBS), EN EL MARCO DE LA RESOLUCIÓN No.1928 DEL 4 DE OCTUBRE DE 2024 EXPEDIDA POR EL MINISTERIO DE SALUD Y PROTECCIÓN SOCIAL</t>
  </si>
  <si>
    <t>KATERINE RAMIREZ MARIN</t>
  </si>
  <si>
    <t>25-44-101205036</t>
  </si>
  <si>
    <t>25-44-101205014</t>
  </si>
  <si>
    <t>2025/0819</t>
  </si>
  <si>
    <t>25-44-101205012</t>
  </si>
  <si>
    <t>25-44-101205115</t>
  </si>
  <si>
    <t>25-44-101205057</t>
  </si>
  <si>
    <t>25-44-101205160</t>
  </si>
  <si>
    <t>YAZMID SANCHEZ ESPINEL</t>
  </si>
  <si>
    <t>LA MESA</t>
  </si>
  <si>
    <t>25-44-101205071</t>
  </si>
  <si>
    <t>Cra. 3 No.2-30 Apto.408 La Mesa Cundinamarca</t>
  </si>
  <si>
    <t>asmidsanchez@gmail.com</t>
  </si>
  <si>
    <t>JENSY DURANY MANRIQUE SOTO</t>
  </si>
  <si>
    <t>25-44-101205054</t>
  </si>
  <si>
    <t>Manzana 33 casa 14 Barrio Topacio</t>
  </si>
  <si>
    <t>ey2012@hotmail.com</t>
  </si>
  <si>
    <t>CONTRATAR LA PRESTACION DE SERVICIOS DE UN(A) PROFESIONAL DE ENFERMERIA  EN LOS TERRITORIOS Y MICROTERRITORIOS ASIGNADOS POR LA UNIDAD DE SALUD DE IBAGUE E.S.E, CON EL OBJETIVO DE ORIENTAR, DIRIGIR, REALIZAR INTERVENCIONES Y SEGUIMIENTO EN SALUD, ASI COMO RECOPILAR, ORGANIZAR, CONSOLIDAR, ANALIZAR E INTERPRETAR LA INFORMACIÓN OBTENIDA DEL EQUIPO BASICO DE SALUD QUE INTEGRA A TRAVÉS DEL INSTRUMENTO DE IDENTIFICACIÓN DE RIESGO Y CAPACIDAD,  EN EL AREA RURAL EN EL MARCO DE LA RESOLUCION No. 00001928 DEL 04 DE OCTUBRE DEL 2024 EXPEDIDA POR EL MINISTERIO DE SALUD Y PROTECCION SOCIAL.</t>
  </si>
  <si>
    <t>100047148 RC100012091</t>
  </si>
  <si>
    <t>CALLE 97 No.21 sur-65</t>
  </si>
  <si>
    <t>aulandenos@hotmail.com</t>
  </si>
  <si>
    <t>CONTRATAR LA PRESTACION DE SERVICIOS DE UN(A) PROFESIONAL DE ENFERMERIA  EN LOS TERRITORIOS Y MICROTERRITORIOS ASIGNADOS POR LA UNIDAD DE SALUD DE IBAGUE E.S.E, CON EL OBJETIVO DE ORIENTAR, DIRIGIR, REALIZAR INTERVENCIONES Y SEGUIMIENTO EN SALUD, ASI COMO RECOPILAR, ORGANIZAR, CONSOLIDAR, ANALIZAR E INTERPRETAR LA INFORMACIÓN OBTENIDA DEL EQUIPO BASICO DE SALUD QUE INTEGRA A TRAVÉS DEL INSTRUMENTO DE IDENTIFICACIÓN DE RIESGO Y CAPACIDAD, EN EL MARCO DE LA RESOLUCION No. 00001928 DEL 04 DE OCTUBRE DEL 2024 EXPEDIDA POR EL MINISTERIO DE SALUD Y PROTECCION SOCIAL.</t>
  </si>
  <si>
    <t>LRIDY JOHANNA SANCHEZ VERGARA</t>
  </si>
  <si>
    <t>25-44-101205051</t>
  </si>
  <si>
    <t>Carrera 8 B No.40-26 Bario San Carlos</t>
  </si>
  <si>
    <t>CONTRATAR LA PRESTACION DE SERVICIOS PROFESIONALES DE UN  MEDICO ESPECIALIZADO EN PEDIATRIA PARA EL SERVICIO DE URGENCIAS, HOSPITALIZACIÓN Y RUTA MENTAL PERINATAL - UNIDAD DE SALUD DE IBAGUÉ USI ESE  EN EL MARCO DE LA EJECUCIÓN DEL CONVENIO INTERADMINISTRATIVO No.2269 DEL 2025 - MAITE.COMO APOYO A LAS RUTAS DE ATENCIÓN EN SALUD.</t>
  </si>
  <si>
    <t>100047117 RC 100012084</t>
  </si>
  <si>
    <t>CONTRATAR LA PRESTACIÓN DE SERVICIOS DE UN PROFESIONAL OCUPACIONAL COMO APOYO PARA LAS ACTIVIDADES EN LA UNIDAD DE SALUD MENTAL AL IGUAL  QUE PARA LA EJECUCIÓN DEL PROGRAMA PSICOSOCIAL EN LAS UNIDADES INTERMEDIAS, DE LA UNIDAD DE SALUD DE IBAGUÉ USI-ESE. Y APOYO A LAS RUTAS DE ATENCIÓN EN SALUD.</t>
  </si>
  <si>
    <t>25-44-101205043 RC25-40-101054547</t>
  </si>
  <si>
    <t>CONTRATAR LA PRESTACIÓN DEL SERVICIO COMO PROFESIONAL EN INGENIERIA DE SISTEMAS COMO APOYO A LA EJECUCIÓN DE RUTAS DE ATENCIÓN EN SALUD EN LA UNIDAD DE SALUD DE IBAGUE U.S.I. E.S.E. EN EL MARCO DE LA EJECUCIÓN DEL CONVENIO INTERADMINISTRATIVO No.2269 DEL 2025 – MAITE</t>
  </si>
  <si>
    <t>CONTRATAR LA PRESTACION DE SERVICIOS DE UN(A) PROFESIONAL DE ENFERMERIA EN LOS TERRITORIOS Y MICROTERRITORIOS ASIGNADOS POR LA UNIDAD DE SALUD DE IBAGUE E.S.E, CON EL OBJETIVO DE ORIENTAR, DIRIGIR, REALIZAR INTERVENCIONES Y SEGUIMIENTO EN SALUD, ASI COMO RECOPILAR, ORGANIZAR, CONSOLIDAR, ANALIZAR E INTERPRETAR LA INFORMACIÓN OBTENIDA DEL EQUIPO BASICO DE SALUD QUE INTEGRA A TRAVÉS DEL INSTRUMENTO DE IDENTIFICACIÓN DE RIESGO Y CAPACIDAD, EN EL AREA RURAL EL MARCO DE LA RESOLUCION NO. 00001928 DEL 04 DE OCTUBRE DEL 2024 EXPEDIDA POR EL MINISTERIO DE SALUD Y PROTECCION SOCIAL.</t>
  </si>
  <si>
    <t>25-44-101205032 RC25-40-101054544</t>
  </si>
  <si>
    <r>
      <t xml:space="preserve">PRESTAR A TODO COSTO LOS SERVICIOS </t>
    </r>
    <r>
      <rPr>
        <sz val="9"/>
        <color theme="1"/>
        <rFont val="Calibri"/>
        <scheme val="minor"/>
      </rPr>
      <t>DE TRANSPORTE PÚBLICO TERRESTRE ESPECIAL AUTOMOTOR EN LA ZONA URBANA Y RURAL DEL MUNICIPIO DE IBAGUE, CON EL FIN DE GARANTIZAR LA VACUNACIÓN ANTIRRABICA DE CANINOS Y FELINOS DEL PLAN DE INTERVENCIONES COLECTIVAS CONTRATO INTERADMINISGTRATIVO No.1781 DEL 29 DE ABRIL DE  2025, SUSCRITO CON LA SECREATARIA DE SALUD MUNICIPAL DE IBAGUE</t>
    </r>
  </si>
  <si>
    <t>100047161 RC100012095</t>
  </si>
  <si>
    <t>CONTRATAR LA PRESTACIÓN DE SERVICIOS  DE UN AUXILIAR DE ENFERMERIA COMO APOYO A LA EJECUCIÓN DE LAS RUTAS DE ATENCIÓN EN SALUD  Y DEMAS DEPENDENCIAS DE LA UNIDAD DE SALUD DE IBAGUE U.S.I. - E.S.E. ZONA RURAL EN EL MARCO DE LA EJECUCIÓN DEL CONVENIO INTERADMINISTRATIVO No.2269 DEL 2025 - MAITE</t>
  </si>
  <si>
    <t>25-44-101205082</t>
  </si>
  <si>
    <t>25-44-101205039</t>
  </si>
  <si>
    <t>25-44-101205038</t>
  </si>
  <si>
    <t>25-44-101205045</t>
  </si>
  <si>
    <t>2-44-101205086</t>
  </si>
  <si>
    <t>25-44-101205090</t>
  </si>
  <si>
    <t>25-44-101205080</t>
  </si>
  <si>
    <t>2025/08//21</t>
  </si>
  <si>
    <t xml:space="preserve">CONTRATAR LA PRESTACIÓN DE SERVICIOS DE UN AUXILIAR DE ENFERMERIA OARA VACUNAR A LA POBLACIÓN OBJETO EN LA UNIDAD DE SALUD DE IBAGUE U.S.I. -E.S.E. Y  DEMAS DEPENDENCIAS DE LA UNIDAD DE SALUD DE IBAGUE U.S.I. -E.S.E. ZONA URBANA EN EL MARCO DE LA EJECUCIÓN DEL CONVENIO INTERADMINISTRATIVO No.2269 DEL 2025 - MAITE </t>
  </si>
  <si>
    <t>25-44-101205078  RC 25-40-101054555</t>
  </si>
  <si>
    <t>CONTRATAR LA PRESTACIÓN DE SERVICIOS DE UN AUXILIAR DE ENFERMERIA COMO APOYO A LA EJECUCIÓN DE LAS RUTAS DE ATENCIÓN EN SALUD Y DEMAS DEPENDENCIAS DE LA UNIDAD DE SALUD DE IBAGUE U.S.I. - E.S.E. ZONA RURAL EN EL MARCO DE LA EJECUCIÓN DEL CONVENIO INTERADMINISTRATIVO No.2269 DEL 2025 – MAITE.</t>
  </si>
  <si>
    <t>GREIS MARYD ARIZA RAMIREZ</t>
  </si>
  <si>
    <t>ANZOATEGIE</t>
  </si>
  <si>
    <t>25-44-101205088</t>
  </si>
  <si>
    <t>Vereda china Media</t>
  </si>
  <si>
    <t>reisariza777@gmail.com</t>
  </si>
  <si>
    <t xml:space="preserve">CONTRATAR LA PRESTACIÓN DE SERVICIOS DE UN AUXILIAR DE ENFERMERIA PARA VACUNAR A LA POBLACIÓN OBJETO EN LA UNIDAD DE SALUD DE IBAGUE U.S.I. -E.S.E. Y  DEMAS DEPENDENCIAS DE LA UNIDAD DE SALUD DE IBAGUE U.S.I. -E.S.E. ZONA URBANA EN EL MARCO DE LA EJECUCIÓN DEL CONVENIO INTERADMINISTRATIVO No.2269 DEL 2025 - MAITE </t>
  </si>
  <si>
    <t>2544-101205107 RC 25-40-101054566</t>
  </si>
  <si>
    <t>Calle 129No.9-59 Villa Marina El Salado</t>
  </si>
  <si>
    <t>yohanavarong@gmail.com</t>
  </si>
  <si>
    <t>LICETH DANIELA LOTERO GUARIN</t>
  </si>
  <si>
    <t>TULUA</t>
  </si>
  <si>
    <t>25-46-101043325</t>
  </si>
  <si>
    <t>Cra. 4 No.15-35</t>
  </si>
  <si>
    <t>izylot.2@gmail.com</t>
  </si>
  <si>
    <t>BRIAN STEAF MORENO CASTELLANOS</t>
  </si>
  <si>
    <t>25-44-101205100 RC25-40-101054560</t>
  </si>
  <si>
    <t>CALLE 47 No.7-22</t>
  </si>
  <si>
    <t>enfermerobrianmoreno@gmail.com</t>
  </si>
  <si>
    <t>25-44-101205135</t>
  </si>
  <si>
    <t>eilunavasquez45@gmail.com</t>
  </si>
  <si>
    <t>Manzana 4 Casa 8 Ciudadela Comfenalco 3 Etapa</t>
  </si>
  <si>
    <t>ariaca199945@gmail.com</t>
  </si>
  <si>
    <t>100047214 RC 100012116</t>
  </si>
  <si>
    <t>CONTRATAR LA PRESTACIÓN DE SERVICIOS DE UN PROFESIONAL EN NUTRICIÓN PARA LA UNIDAD DE SALUD DE IBAGUE USI ESE. COMO APOYO A LAS RUTAS DE ATENCIÓN EN SALUD, EN ELMARCO DE LA EJECUCIÓN DEL CONVENIO INTERADMINISTRATIVO No.2269 FR 2025 - MAITE</t>
  </si>
  <si>
    <t>100047189 RC 100012107</t>
  </si>
  <si>
    <t>25-44-101205111</t>
  </si>
  <si>
    <t>25-44-101205112</t>
  </si>
  <si>
    <t>CONTRATAR LA PRESTACION DEL SERVICIO DE TRANSPORTE PÚBLICO  PARA EL TRASLADO DEL PERSONAL DE LOS EQUIPOS BASICOS DE SALUD (EBS) PARA EL AREA URBANA EN APOYO A LA TENCIOÓN PRIMARIA EN SALUD  (APS) BAJO TODO RIESGO Y RESPONSABILIDAD  EN CUMPLIMIENTO DE LOS LINEAMIENTOS Y EN EL MARCO DE LA RESOLUCIÓN No.1212 DEL 05 DE JULIO DEL 2024 EXPEDIDAPOR EL MIMNISTERIO DE SALUD Y PROTECCIÓN SOCIAL.</t>
  </si>
  <si>
    <t>100047219 RC100012119</t>
  </si>
  <si>
    <t>CONTRATAR LA PRESTACION DEL SERVICIO DE TRANSPORTE PÚBLICO  PARA EL TRASLADO DEL PERSONAL DE LOS EQUIPOS BASICOS DE SALUD (EBS) PARA EL AREA RURAL  EN APOYO A LA TENCIOÓN PRIMARIA EN SALUD  (APS) BAJO TODO RIESGO Y RESPONSABILIDAD  EN CUMPLIMIENTO DE LOS LINEAMIENTOS Y EN EL MARCO DE LA RESOLUCIÓN No.1928 DEL 04 DE OCTUBRE DEL 2024 EXPEDIDA POR EL MINISTERIO DE SALUD Y PROTECCIÓN SOCIAL.</t>
  </si>
  <si>
    <t>100047217 RC100012117</t>
  </si>
  <si>
    <t>25-44-101205161</t>
  </si>
  <si>
    <t>CONTRATAR LA PRESTACIÓN DE SERVICIOS DE APOYO A LA GESTIÓN DE UN TÉCNICO AUXILIAR DE ENFERMERÍA PARA EL AREA RURAL QUE APOYE Y EJECUTE LOS SERVICIOS DE LA ATENCIÓN PRIMARIA EN SALUD (APS) DE LOS EQUIPOS BÁSICOS DE SALUD (EBS), EN EL MARCO DE LA RESOLUCION NO. 1928 DEL 04 DE OCTUBRE DEL 2024 EXPEDIDA POR EL MINISTERIO DE SALUD Y PROTECCION SOCIAL.</t>
  </si>
  <si>
    <t>25-44-101205168</t>
  </si>
  <si>
    <t>MARIA ALEJANDRA PADILLA SUAREZ</t>
  </si>
  <si>
    <t>25-44-101205151</t>
  </si>
  <si>
    <t>MANZANA C CASA 10 BARRIO LOS MANDARINOS</t>
  </si>
  <si>
    <t>maria.alejandra.123@hotmail.com</t>
  </si>
  <si>
    <t>25-44-101205125</t>
  </si>
  <si>
    <t>JEISSON FERNANDO FORERO OYOLA</t>
  </si>
  <si>
    <t>25-44-101205136</t>
  </si>
  <si>
    <t>CALLE 38 No.4B-60 Barrio Boyaca</t>
  </si>
  <si>
    <t>eison.forero2018@gmail.com</t>
  </si>
  <si>
    <t>25-44-101205118</t>
  </si>
  <si>
    <t>ACOSTAADRIANA392@GMAIL.COM</t>
  </si>
  <si>
    <t>CONTRATAR LA PRESTACIÓN DEL SERVICIO DE UN AUXILIAR DE ENFERMERIA PARA EL CUMPLIMIENTO DE LA ATENCIÓN PRIMARIA EN SALUD COMO ESTRATEGIA INTEGRAL BARRIDO DOCUMENTADO CASA A CASA DE POBLACIÓN SUSCEPTIBLE PARA VACUNACIÓN PARA LA PREVENCIÓN DE LAS ENFERMEDADES EN EL MICROTERRITORIO  ASIGNADO, EN EL MARCO DEL PLAN DE INTERVENCIONES COLECTIVAS CONTRATO INTERADMINISTRATIVO N° 1781 DEL 29 DE ABRIL DE 2025, SUSCRITO CON LA SECRETARÍA DE SALUD DE IBAGUÉ.</t>
  </si>
  <si>
    <t>INGRID VANESSA MOTTA BEJARANO</t>
  </si>
  <si>
    <t>25-44-101205134</t>
  </si>
  <si>
    <t>MANZANA 55 CASA 1 BARRIO JORDAN 7 ETAPA</t>
  </si>
  <si>
    <t>ingridvanessa004gmail.com</t>
  </si>
  <si>
    <t>LINDA VANESSA ROA MOGOLLON</t>
  </si>
  <si>
    <t>25-44-101205393</t>
  </si>
  <si>
    <t>CRA. 23 SUR No.15-07</t>
  </si>
  <si>
    <t>oamogollonlindavanessa@gmail.com</t>
  </si>
  <si>
    <t>MARY LUZ SIERRA GOMEZ</t>
  </si>
  <si>
    <t>25-44-101205413</t>
  </si>
  <si>
    <t>Cra. 1 No.79-25 Barrio Valparaiso</t>
  </si>
  <si>
    <t>ierramary84@gmail.com</t>
  </si>
  <si>
    <t>CONTRATAR LA PRESTACION DE SERVICIOS UN(A) PROFESIONAL DE LA SALUD QUE EJERZA COMO COORDINADOR DE EBS, CON EL OBJETIVO  DE ORGANIZAR, CONSOLIDAR  E INTERPRETAR LA INFORMACIÓN OBTENIDA A TRAVES DEL INSTRUMENTO DE IDENTIFICACIÓN DE RIESGO Y CAPACIDAD, EN EL AREA URBANA Y RURAL EN EL MARCO DE LA RESLUCIÓN No.1928 DEL 04 DE OCTUBRE DEL 2024 EXPEIDA POR EL MINISTERIO DE SALUD Y PROTECCIÓN SOCIAL.</t>
  </si>
  <si>
    <t>2025/08/258</t>
  </si>
  <si>
    <t>25-44-101205139</t>
  </si>
  <si>
    <t>CONTRATAR LOS SERVICIOS DE UN PROFWSIONAL EN COMUNICACIÓN SOCIAL PARA REALIZAR CAMPAÑAS DE PROMOCIÓN INSTITUCIONAL EN LA UNIDAD DE SALUD DE IBAGUE USI-ESE EN MARCO DE LA EJECUCIÓN DEL CONVENIO INTERADMINISTRATIVO No.2269 DEL 2025 - MAITE</t>
  </si>
  <si>
    <t>1,006,123,359</t>
  </si>
  <si>
    <t>CRA. 6NORTE 120-43 ESTE SANTA ANA</t>
  </si>
  <si>
    <t>alejandra06199@hotmail.com</t>
  </si>
  <si>
    <t>CONTRATAR LA PRESTACIÓN DE SERVICIOS  DE UN AUXILIAR DE ENFERMERIA COMO APOYO A LA EJECUCIÓN DE LAS RUTAS DE ATENCIÓN EN SALUD  Y DEMAS DEPENDENCIAS DE LA UNIDAD DE SALUD DE IBAGUE U.S.I. - E.S.E. ZONA RURAL EN EL MARCO DE LA EJECUCIÓN DEL CONVENIOINTERADMINISTRATIVO No.2269 DEL 2025 { MAITE</t>
  </si>
  <si>
    <t>25-44-101205133</t>
  </si>
  <si>
    <t>CONTRATAR LA PRESTACIÓN DEL SERVICIOS PROFESIONALES DE UN ENFERMERO PARA EL DESARROLLO DE LAS ACTIVIDADES ESTABLECIDAS EN EL  “PROYECTO PPL ERON PICALEÑA” DEL MUNICIPIO DE IBAGUÉ, EN EL MARCO DE LA RESOLUCIÓN N° 0001146 DEL 04 DE JUNIO DE 2025 “POR MEDIO DE LA CUAL SE EFECTÚA UNA ASIGNACIÓN DE RECURSOS DEL PRESUPUESTO DE GASTOS DE INVERSIÓN DEL MINISTERIO DE SALUD Y PROTECCIÓN SOCIAL, PARA LA PREVENCIÓN Y ATENCIÓN DE PERSONAS CON RIESGOS, PROBLEMAS Y TRASTORNOS MENTALES DERIVADOS DEL CONSUMO DE SUSTANCIAS PSICOACTIVAS.</t>
  </si>
  <si>
    <t>MIGUEL ESNEIDER ARCINIEGAS PERDOMO</t>
  </si>
  <si>
    <t>25-44-101205274</t>
  </si>
  <si>
    <t>CONTRATAR LOS SERVICIOS DE UN PROFESIONAL PARA REALIZAR EL SEGUIMINETO Y MANTENIMINETO PREVENTIVO Y CORRECTIVO A TODOS LOS EQUIPOS BIOMEDICOS PROPIEDAD DE LA UNIDAD DE SALUD DE IBAGUE</t>
  </si>
  <si>
    <t>25-44-101205156</t>
  </si>
  <si>
    <t>100047250 rc100012127</t>
  </si>
  <si>
    <t>CONTRATAR LA PRESTACIÓN DE SERVICIOS PROFESIONALES DE UN MEDICO GENERAL PARA EL FORTALECIMIENTO DE LA RUTA DE SALUD MENTAL EN CADA UNA DE LAS UNIDADES INTERMEDIAS, COMO TAMBIEN EN URGENCIAS, HOSPITALIZACIÓN Y SALA DE PARTOS DE LA UNIDAD DE SALUD DE IBAGUE USI-ESE. EN EL MARCO DE LA EJECUCIÓN DEL CONVENIO INETRAD MINISTRATIVO No.2269 DEL 2025 - MAITE</t>
  </si>
  <si>
    <t>LAURA PATRICIA CASAS GUERRA</t>
  </si>
  <si>
    <t>100047246 rc100012126</t>
  </si>
  <si>
    <t>CALLE 51 No.4D-52 Piedra Pintada parte alta</t>
  </si>
  <si>
    <t>auras312@hotmail.com</t>
  </si>
  <si>
    <t>25-46-101041111 RC25-54-101001303</t>
  </si>
  <si>
    <t>DORA CARDOSO</t>
  </si>
  <si>
    <t>CONTRATAR LA PRESTACIÓN DE SERVICIOS  DE UN AUXILIAR DE ENFERMERIA COMO APOYO A LA EJECUCIÓN DE LAS RUTAS DE ATENCIÓN EN SALUD  Y DEMAS DEPENDENCIAS DE LA UNIDAD DE SALUD DE IBAGUE U.S.I. - E.S.E. ZONA RURAL EN EL MARDO DE LA EJECUCIÓN DEL CONVENIO INTERADMINISTRATIOVO No.2269 DEL 2025 - MAITE</t>
  </si>
  <si>
    <t>25-46-101043315</t>
  </si>
  <si>
    <t>lauralo23arroyo@gmail.com</t>
  </si>
  <si>
    <t>SANDRA MILENA GARCIA WILCHES</t>
  </si>
  <si>
    <t>25-44-101205198</t>
  </si>
  <si>
    <t>MANZANA H CASA 115 URBANIZACIÓN LADY-DI IBAGUE</t>
  </si>
  <si>
    <t>sandranilenagarciawilches@gmail.com</t>
  </si>
  <si>
    <t>CONTRATAR LOS SERVICIOS DE UN TECNOLOGO PARA BRINDAR APOYO ADMINISTRATIVO EN LA OFICINA DE SISTEMAS DE LA UNIDAD DE SALUD DE IBAGUÉ E.S.E. EN EL MARCO DE LA EJECUCIÓN DEL CONVENIO INTERADMINISTRATIVO No.2269 DEL 2025 - MAITE</t>
  </si>
  <si>
    <t>CONTRATAR LA PRESTACIÓN DE SERVICIO DE UN TECNICO PARA QUE APOYE LA REALIZACIÓN Y ACTUALIZACIÓN DE INVENTARIOS UBICADOS EN LA SECTOR RURAL Y URBANO Y DEMAS ACTIVIDADES QUE SE REQUIERAN EN EL AREA DE ALMACEN DE LA UNIDAD DE SALUD DE IBAGUE USI-ESE. DENTRO DEL MARCO DE LA EJECUCIÓN DEL CONVENIO INTERADMINISTRATIVO No.2269 DE 2025 - MAITE</t>
  </si>
  <si>
    <t>maite</t>
  </si>
  <si>
    <t>CONTRATAR LA PRESTACIÓN DE SERVICIO DE UN TECNICO PARA QUE APOYE LA REALIZACIÓN Y ACTUALIZACIÓN DE INVENTARIOS Y DEMAS ACTIVIDADES QUE SE REQUIERAN EN EL AREA DE ALMACEN DE LA UNIDAD DE SALUD DE IBAGUE USI-E.S.E.  DENTRO DEL MARCO  DE LA EJECUCIÓN DEL CONVENIO INTERADMINISTRATIVO No.2269 DE 2025 . MAITE</t>
  </si>
  <si>
    <t>MIGUEL ANGEL SANCHEZ ORJUELA</t>
  </si>
  <si>
    <t>25-44-101205209</t>
  </si>
  <si>
    <t>MANZANA U CASA 14 BARRIO TOLIMA GRANDE</t>
  </si>
  <si>
    <t>miguelsanchez2002@hotmail.com</t>
  </si>
  <si>
    <t>25-44-101205177 RC 25-40-101054588</t>
  </si>
  <si>
    <t>CONTRATAR LA PRESTACIÓN DE SERVICIOS DE UN PROFESIONAL EN PSICOLOGIA PARA EL FORTALECIMIENTO DE LA RUTA DE SALUD MENTAL EN URGENCIAS, OBSERVACION Y HOSPITALIZACIÓN EN  SALA DE PARTOS  EN CADA UNA DE LAS UNIDADES INTERMEDIAS DE LA UNIDAD DE SALUD IBAGUE U.S.I. - E.S.E. EN EL MARCO DE LA EJECUCIÓN DEL CONVENIO INTERADMI NSTRATIVOP No.2269 DEL 2025 - MAITE,</t>
  </si>
  <si>
    <t>100047292 RC100012137</t>
  </si>
  <si>
    <t>ANA LIZETH DUARTE GARCIA</t>
  </si>
  <si>
    <t>25-44-101205215</t>
  </si>
  <si>
    <t>CRA. 14 B SUR No.93-160 Fortaleza II</t>
  </si>
  <si>
    <t>naliduarte.1989@hotmail.com</t>
  </si>
  <si>
    <t>ALEXANDRA DEL VALLE MORENO</t>
  </si>
  <si>
    <t>VENEZUELA</t>
  </si>
  <si>
    <t>25-44-101205206</t>
  </si>
  <si>
    <t>CALLE 16 No.12-07 Barrio Ancon</t>
  </si>
  <si>
    <t>orenoalexandra536@gmail.com</t>
  </si>
  <si>
    <t>ARGELIA BARBOSA RODRIGUEZ</t>
  </si>
  <si>
    <t>20258/08/26</t>
  </si>
  <si>
    <t>MANZANA E CASA 17 BARRIO MILAGRO DE DIOS</t>
  </si>
  <si>
    <t>argelia1968@hotmail.com</t>
  </si>
  <si>
    <t>RUBY ESPERANZA VANEGAS MACHADO</t>
  </si>
  <si>
    <t>25-44-101205277</t>
  </si>
  <si>
    <t>Calle 16 No.32-107</t>
  </si>
  <si>
    <t>rubi.vama@hotmail.com</t>
  </si>
  <si>
    <t>25-44-101205196 RC25-40-101054598</t>
  </si>
  <si>
    <t>CALLE 65 No.22-125</t>
  </si>
  <si>
    <t>alejacortez_2081@hotmail.com</t>
  </si>
  <si>
    <t>KELLYLORENA CARDONA ORTIZ</t>
  </si>
  <si>
    <t>25-44-101205197 RC25-40-101054599</t>
  </si>
  <si>
    <t>MANZANA 47 CASA 10  BARRIO TOPACIO</t>
  </si>
  <si>
    <t>CONTRATAR LA PRESTACIÓN DE SERVICIO DE APOYO A  LA GESTION  DE UN TECNICO AUXILIAR DE ENFERMERIA PARA LA EJECUCIÓN DE LAS ACTIVIDADES DEFINIDAS  EN EL  “PROYECTO PPL ERON PICALEÑA” DEL MUNICIPIO DE IBAGUÉ, EN EL MARCO DE LA RESOLUCIÓN N° 0001146 DEL 04 DE JUNIO DE 2025 “POR MEDIO DE LA CUAL SE EFECTÚA UNA ASIGNACIÓN DE RECURSOS DEL PRESUPUESTO DE GASTOS DE INVERSIÓN DEL MINISTERIO DE SALUD Y PROTECCIÓN SOCIAL, PARA LA PREVENCIÓN Y ATENCIÓN DE PERSONAS CON RIESGOS, PROBLEMAS Y TRASTORNOS MENTALES DERIVADOS DEL CONSUMO DE SUSTANCIAS PSICOACTIVAS.</t>
  </si>
  <si>
    <t>FRANCEDY GAITAN TORRES</t>
  </si>
  <si>
    <t>25-44-101205270</t>
  </si>
  <si>
    <t>CRA. 7 No.38-101 conjunto residencial  cambulos apto.503</t>
  </si>
  <si>
    <t>fracedy_1025@hotmail.com</t>
  </si>
  <si>
    <t>CONTRATAR UN PROFESIONAL EN ENFERMERIA ESPECIALIZADO PARA EL PROGRAMA DE SEGURIDAD DEL PACIENTE Y EL LIDERAZGO EN LA UNIDAD DE SALUD DE IBAGUE (U.S.I. - E.S.E.) EN EL MARCO DE LAS EJECUCIÓN DEL CONVENIO INTERADMINISTRATIVO NO.2269 DEL 2025 -MAITE.</t>
  </si>
  <si>
    <t>100047377 RC 100012146</t>
  </si>
  <si>
    <t>CONTRATAR LA PRESTACIÓN DEL SERVICIO DE UN TECNICO DIGITADOR PARA EL CUMPLIMIENTO DE LA ATENCIÓN PRIMARIA EN SALUD COMO ESTRATEGIA INTEGRAL BARRIDO DOCUMENTADO CASA A CASA DE POBLACIÓN SUSCEPTIBLE PARA VACUNACIÓN PARA LASPREVENCIÓN DE LAS ENFERMEDADES EN EL MICROTERRITORIO  ASIGNADO, EN EL MARCO DEL PLAN DE INTERVENCIONES COLECTIVAS CONTRATO INTERADMINISTRATIVO N° 1781 DEL 29 DE ABRIL DE 2025, SUSCRITO CON LA SECRETARÍA DE SALUD DE IBAGUÉ.</t>
  </si>
  <si>
    <t>LAURA ALEJANDRA PEÑALOZA RODRIGUEZ</t>
  </si>
  <si>
    <t>25-44-101205231</t>
  </si>
  <si>
    <t>CARRERA 5 No.77-210</t>
  </si>
  <si>
    <t>lauale1505@gmail.com</t>
  </si>
  <si>
    <t>25-44-101205271</t>
  </si>
  <si>
    <t>PRESTAR LOS SERVICIOS COMO AUXILIAR DE SALUD ORAL PARA MEJORAR LA OPORTUNIDAD Y ACCESIBILIDAD EN LA CONSULTA ODONTOLOGICA FORTALECIENDO EL DESARROLLO DE LAS ACTIVIDADES CORRESPONDIENTES A LAS INTERVENCIONES DE LAS RUTAS DE PROMOCION Y MANTENIMIENTO EN EL ÁREA RURAL DEL MUNICIPIO DE IBAGUE - UNIDAD DE SALUD DE IBAGUÉ U.S.I. E.S.E. EN EL MARCO DE LA EJECUCIÓN DEL CONVENIO INTERADMINISTRATIVO NO. 2269 DEL 2025 - MAITE</t>
  </si>
  <si>
    <t>25-44-101205242</t>
  </si>
  <si>
    <t>25-44-101205230</t>
  </si>
  <si>
    <t>25-44-101205232</t>
  </si>
  <si>
    <t>CONJUNTO CARMIN VEREDA PICALEÑA</t>
  </si>
  <si>
    <t>AROLINAFARFAN@HOTMAIL.COM</t>
  </si>
  <si>
    <t>DAVID ESTEBAN MORA MACHADO</t>
  </si>
  <si>
    <t>25-44-101205255</t>
  </si>
  <si>
    <t>CALLE 64 No.52-53</t>
  </si>
  <si>
    <t>aesmor@gmail.com</t>
  </si>
  <si>
    <t>CONTRATAR LA PRESTACIÓN DE SERVICIOS PROFESIONALES DE UN ABOGADO PARA EL ASESORAMIENTO JURIDICO Y DE CONTRATACIÓN EN  EL DESARROLLO Y EJECUCIÓN DE LAS ACTIVIDADES DEFINIDAS  EN EL  “PROYECTO PPL ERON PICALEÑA” DEL MUNICIPIO DE IBAGUÉ, EN EL MARCO DE LA RESOLUCIÓN N° 0001146 DEL 04 DE JUNIO DE 2025 “POR MEDIO DE LA CUAL SE EFECTÚA UNA ASIGNACIÓN DE RECURSOS DEL PRESUPUESTO DE GASTOS DE INVERSIÓN DEL MINISTERIO DE SALUD Y PROTECCIÓN SOCIAL, PARA LA PREVENCIÓN Y ATENCIÓN DE PERSONAS CON RIESGOS, PROBLEMAS Y TRASTORNOS MENTALES DERIVADOS DEL CONSUMO DE SUSTANCIAS PSICOACTIVAS.</t>
  </si>
  <si>
    <t>JUAN GABRIEL LARA GONZALEZ</t>
  </si>
  <si>
    <t>CRA. 6 No.4-49 Barrio San Rafael del Espinal</t>
  </si>
  <si>
    <t>gabo_2211@hotmail.com</t>
  </si>
  <si>
    <t>CONTRATAR LOS SERVICIOS PROFESIONALES PARA ESTUDIOS RADIO-FISICOS PARA EL CALCULO DE BLINDAJE Y CONTROL DE Calidad del equipo de radiación ionizante propiedad de la unidad de salud de ibague usi ese en el marco de la resolución 482 de febrero de 2018</t>
  </si>
  <si>
    <t xml:space="preserve">qa positron s.a.s. </t>
  </si>
  <si>
    <t xml:space="preserve">BOGOTA </t>
  </si>
  <si>
    <t>2MESES</t>
  </si>
  <si>
    <t>CALLE 36 No.27-71 Oficina 919Edificio Milenium Business Tower</t>
  </si>
  <si>
    <t>comercial@qapositron.com</t>
  </si>
  <si>
    <t xml:space="preserve">MAITE </t>
  </si>
  <si>
    <t>CONTRATAR LA PRESTACION DE SERVICIOS DE UN PROFESIONAL ESPECIALIZADO PARA APOYO A LA GERENCIA Y ALA OFICINA DE pLANEACIÓN  DE LA UNIDAD DE SALUD DE IBAGUE E.S.E. EN EL MARCO DEL CONVENIO INTERADMINISTRATIVO No.2269 DEL 25 DE JULIO  DE 2025 MAITE MEDICO ESPECIALIZADO EN PSIQUIATRIA PARA LOS SERVICIO DE URGENCIAS, HOSPITALIZACIÓN Y CONSULTA EXTERNA EN SALUD MENTAL - UNIDAD DE SALUD DE IBAGUÉ USI ESE, COMO APOYO A LAS RUTAS DE ATENCIÓN EN SALUD</t>
  </si>
  <si>
    <t>LUZ YANED ARIZA FORERO</t>
  </si>
  <si>
    <t>NZOATEGUI</t>
  </si>
  <si>
    <t>MANZANA Q CASA 8 URBANIZACIÓN IBAGUE 2000</t>
  </si>
  <si>
    <t>UZYANEDARIZAFORERO@GMAIL.COM</t>
  </si>
  <si>
    <t>CONTRATAR LA PRESTACIÓN DE SERVICIOS DE UN PROFESIONAL ABOGADO PARA APOYAR EL AREA DE CARTERA, FACTURACIÓN Y AUDITORIA MEDICA DE LA UNIDAD DE SALUD DE IBAGUE USI- E.S.E., EN EL MARCO DRE LA EJECUCIÓN DEL CONVENIO No.2269 DEL 2025 - MAITE</t>
  </si>
  <si>
    <t>CAMILA ANDREA LOPEZ PEREZ</t>
  </si>
  <si>
    <t>25-44-101205315</t>
  </si>
  <si>
    <t>CASA 21 RESERVAS DEL PEDREGAL</t>
  </si>
  <si>
    <t>ASESORIA JURIDICA.LOPEZ@HOTMAIL.COM</t>
  </si>
  <si>
    <t>DIEGO</t>
  </si>
  <si>
    <t>GLADYS YULIETH CAPOS PAIPA</t>
  </si>
  <si>
    <t>25-46-101043530</t>
  </si>
  <si>
    <t>CALLE 77 CASA 21 BARRIO JARDIN ATOLSURE</t>
  </si>
  <si>
    <t>camposjulieth264@gmail.com</t>
  </si>
  <si>
    <t>ANGELA MARCELA MADRIGAL OTALORA</t>
  </si>
  <si>
    <t>25-44-101205425</t>
  </si>
  <si>
    <t>25-44-101205340</t>
  </si>
  <si>
    <t>CONJUNTO CERRADO FUENTE REAL</t>
  </si>
  <si>
    <t>ADRIANA PALOMINO GRISALES</t>
  </si>
  <si>
    <t>25-46-101043587</t>
  </si>
  <si>
    <t>CALLE 61 No.17-33 casa 5 fuente de los rosales</t>
  </si>
  <si>
    <t>ALEJANDRA SANABRIA SANCHEZ</t>
  </si>
  <si>
    <t>25-44-101205479</t>
  </si>
  <si>
    <t>Calle 154 No.21R-22 Cambulo Torre 10 Apto.303</t>
  </si>
  <si>
    <t>lesanabrias@hotmail.com</t>
  </si>
  <si>
    <t>2025/08/196</t>
  </si>
  <si>
    <t>25-44-101205363</t>
  </si>
  <si>
    <t>CONTRATAR LA PRESTACIÓN DE SERVICIO DE UN TÉCNICO PARA QUE APOYE LA REALIZACIÓN Y ACTUALIZACIÓN DE LOS INVENTARIOS UBICADOS EN EL SEVTOR  RURAL Y URBANA Y DEMAS ACTIVIDADES QUE SE REQUIERAN EN EL AREA DE ALMACEN DE LA UNIDAD DE SALUD DE IBAGUE USI- E.S.E. DENTRO DEL MARCO DE LA EJECUCIÓN DEL CONVENIO INTERADMINISTRATIVO No.2269 DE 2025 – MAITE.</t>
  </si>
  <si>
    <t>CONTRATAR LA PRESTACIÓN DE SERVICIO DE UN TÉCNICO PARA QUE APOYE LA REALIZACIÓN Y ACTUALIZACIÓN DE LOS INVENTARIOS Y DEMAS ACTIVIDADES QUE SE REQUIERAN EN EL AREA DE ALMACEN DE LA UNIDAD DE SALUD DE IBAGUE USI- E.S.E. DENTRO DEL MARCO DE LA EJECUCIÓN DEL CONVENIO INTERADMINISTRATIVO No.2269 DE 2025 – MAITE.</t>
  </si>
  <si>
    <t>BEATRIZ CAMILA SUAREZ VARON</t>
  </si>
  <si>
    <t>CRA, 12 SURNo.97-99 Conjunto Valle lindo</t>
  </si>
  <si>
    <t>suarezvaron2000@gmail.com</t>
  </si>
  <si>
    <t>2025/29/01</t>
  </si>
  <si>
    <t>480-47-994000056570</t>
  </si>
  <si>
    <t>STUDIO AV 69 APTO.519</t>
  </si>
  <si>
    <t>ximena.poveda@hpotmail.com</t>
  </si>
  <si>
    <t>JUAN DAVID CHARRY  HERRERA</t>
  </si>
  <si>
    <t>25-44-101205367</t>
  </si>
  <si>
    <t>Altosde la Pola</t>
  </si>
  <si>
    <t>juanherreraa816@gmail.com</t>
  </si>
  <si>
    <t>CONTRATAR EL SUMINISTRO DE INSUMOS PARA REDES ELÉCTRICAS, EQUIPOS INDUSTRIALES Y PLANTAS GENERADORAS, ASÍ COMO LA PRESTACIÓN DE SERVICIOS TÉCNICOS DE MANTENIMIENTO PREVENTIVO Y CORRECTIVO DE DICHOS EQUIPOS, REDES Y DEMÁS ARREGLOS ELÉCTRICOS EN GENERAL, REQUERIDOS EN TODAS LAS SEDES ADSCRITAS A LA UNIDAD DE SALUD DE IBAGUÉ, BAJO LA MODALIDAD DE MONTO AGOTABLE.</t>
  </si>
  <si>
    <t>JOSE ALEXANDER SANCHEZ BOHORQUEZ</t>
  </si>
  <si>
    <t>sUPER mANZANA A CASA 11 aLBANIA ii</t>
  </si>
  <si>
    <t>CONTRATAR LA PRESTACIÓN DE SERVICIOS DE UN PROFESIONAL EN PSICOLOGIA PARA EL FORTALECIMIENTO DE LA RUTA DE SALUD MENTAL EN URGENCIAS, OBSERVACION Y HOSPITALIZACIÓN EN  SALA DE PARTOS Y UNIDAD DE SALUD MENTAL EN CADA UNA DE LAS UNIDADES INTERMEDIAS DE LA UNIDAD DE SALUD DE IBAGUE ESI -ESE EN EL MARCO DE LA EJECUCIÓN DEL CONVENIO INTERADMINISTRATIVO No.2269 DEL 2025 MAITE</t>
  </si>
  <si>
    <t>25-44-101205372 rc 25-40-101054659</t>
  </si>
  <si>
    <t>CONTRATAR LOS SERVICIOS DE RADIOLOGIA PARA LA POBLACIÓN AFILIADA A LAS E.P.S.-S., DE ACUERDO CON LOS CONTRATOS SUSCRITOS CON LA UNIDAD DE SALUD DE IBAGUÉ E.S.E. Y USUARIOS REQUIERAN LA ATENCIÓN EN EL SERVICIOS DE URGENCIAS EN DONDE SE REQUIERA EL FUNCIONAMIENTO DEL SERVICIO POR LA UNIDAD DE SALUD DE IBAGUE.</t>
  </si>
  <si>
    <t>21-44-101478751 RC21-40-101261172</t>
  </si>
  <si>
    <t>CONTRATAR LA PRESTACIÓN DE SERVICIOS EN EPIDEMIOLOGIA PARA DESARROLLAR LAS ACTIVIDADES DE APOYO EPIDEMIOLOGO, SISTEMA DE VIGILANCIA EN SALUD PUBLICA Y ACTIVIDADES DEL SISTEMA OBLIGATORIO DE GARANTÍA DE LA CALIDAD EN LA UNIDAD DE SALUD IBAGUE USI-ESE. EN EL MARCO DE LA EJECUCIÓN DEL CONVENIO INTERADMINISTRATIVO No.2269 DEL 2025 - MAITE</t>
  </si>
  <si>
    <t>25-44-101205383</t>
  </si>
  <si>
    <t>CONTRATAR LA PRESTACIÓN DE SERVICIOS DE UN PROFESIONAL UNIVERSITARIO CON EXPERIENCIA EN GESTION DE LA CALIDAD, PARA APOYAR LA HABILITACIÓN, PLANEACIÓN Y EJECUCIÓN DEL PROGRAMA DE AUDITORIAS PARA EL MEJORAMIENTO DE LA CALIDAD  EN SALUD (PAMEC),  ASI COMO OTROS PROCESOS REQUERIDOS POR LA GERENCIA Y DEMAS DEPENDENCIAS DE LA UNIDAD DE SALUD DE IBAGUÉ USI-E.S.E. EN EL MARCO DE LA EJECUCIÓN DEL CONVENIO INTERADMINISTRATIVO No.2269 DE 2025 - MAITE</t>
  </si>
  <si>
    <t>480-47-994000056610</t>
  </si>
  <si>
    <t>LUIS GARCIA</t>
  </si>
  <si>
    <t>CONTRATAR LA PRESTACIÓN SERVICIOS PARA APOYAR EL DESARROLLO DE ACTIVIDADES ADMINISTRATIVAS DE GLOSAS, EN LO REFERENTE EN LA OFICINA DE AUDITORIA DE CUENTAS MEDICAS DE LA UNIDAD DE SALUD DE IBAGUE USI-E.S.E. EN EL MARCO DE LA EJECUCIÓN DEL CONVENIO INTERADMINISTRATIVO No.2269 DEL 2025 - MAITE</t>
  </si>
  <si>
    <t>CONTRATAR MEDIANTE LA MODALIDAD DE PRESTACIÓN DE SERVICIOS DE APOYO A LA GESTIÓN CON CONOCIMIENTO EN HERRAMIENTAS OFIMATICAS PARA EL DESARROLLO DE ACTIVIDADES DE CONTAC CENTER Y LA GESTIÓN DEL RIESGO CON LOS USUARIOS DE LA UNIDAD DE SALUD DE IBAGUE U.S.I. -E.S.E. EN EL MARCO DE LA EJECUCIÓN DEL CONVENIO INTERADMIONISTRATIVO No.2269 DEL 2025 - MAITE</t>
  </si>
  <si>
    <t>2025/29/02</t>
  </si>
  <si>
    <t>25-44-101205384</t>
  </si>
  <si>
    <t>25-44-101205389</t>
  </si>
  <si>
    <t>CONTRATAR LA PRESTACION DE SERVICIOS UN(A) PROFESIONAL DE LA SALUD QUE EJERZA COMO COORDINADOR DE ENLACE PARA REALIZAR  LA EJECUCIÓN DEL PROGRAMA EN ATENCIÓN PRIMARIA EN SALUD APS - EQUIPOS BASICOS DE SALUD (EBS) PARA EL AREA URBANA Y RURAL EN EL MARCO  DE LA RESLUCIÓN No.1928 DEL 04 DE OCTUBRE DEL 2024 EXPEIDA POR EL MINISTERIO DE SALUD Y PROTECCIÓN SOCIAL.</t>
  </si>
  <si>
    <t>CIELO DEL CARMEN MUÑOZ DEL VALLE</t>
  </si>
  <si>
    <t>PIVIJAY MAGDALENA</t>
  </si>
  <si>
    <t>CALLE 53 No.7b-32 pIedra Pintada</t>
  </si>
  <si>
    <t>vILLAGRANDE mANZANA 27LOTE 13</t>
  </si>
  <si>
    <t>ciemuva@hotmail.com</t>
  </si>
  <si>
    <t>PAPSIVI</t>
  </si>
  <si>
    <t>CONTRATAR LA PRESTACION DE SERVICIOS UN(A) PROFESIONAL EN PSICOLOGIA PARA BRINDAR  ATENCIÓN PSICOSOCIAL A VICTIMAS DEL CONFLICTO ARMADO EN EL MARCO  DE LA IMPLEMENTACIÓN DELPROGRAMA PAPSIVI, CONFORME A LOS LINEAMIENTOS DADOS POR EL MINISTERIO DE SALUD Y PROTECCIÓN SOCIAL EN LA CIUDAD  DE IBAGUE, SEGUN LINEAMIENTOS TECNICOS DE LA RESOLUCIÓN 1162 DE 2025 DE LA SALUD QUE EJERZA COMO COORDINADOR DE ENLACE PARA REALIZAR  LA EJECUCIÓN DEL PROGRAMA EN ATENCIÓN PRIMARIA EN SALUD APS - EQUIPOS BASICOS DE SALUD (EBS) PARA EL AREA URBANA Y RURAL EN EL MARCO  DE LA RESLUCIÓN No.1928 DEL 04 DE OCTUBRE DEL 2024 EXPEIDA POR EL MINISTERIO DE SALUD Y PROTECCIÓN SOCIAL.</t>
  </si>
  <si>
    <t>GLORIA HERMENCIA GIRALDO SALAZAR</t>
  </si>
  <si>
    <t>ANZOATEGUI</t>
  </si>
  <si>
    <t>25-44/101205410</t>
  </si>
  <si>
    <t>MANZANA 69 CASA 6 JORDAN 8 ETAPA</t>
  </si>
  <si>
    <t>gloriags292@gmail.com</t>
  </si>
  <si>
    <t>MARIA ALEJANDRA RICAURTE CIFUENTES</t>
  </si>
  <si>
    <t>11-46-101087059</t>
  </si>
  <si>
    <t>MANZANA J CASA 11 BARRIO PEDREGAL</t>
  </si>
  <si>
    <t>maria241@hotmail.com</t>
  </si>
  <si>
    <t xml:space="preserve">CONTRATAR LA PRESTACION DE SERVICIOS PROFESIONALES DE UNA COORDINADORA PARA LIDERAR Y REALIZAR SEGUIMIENTO DE LOS PROCESOS TECNICPOS Y OPERATIVOS DEL PROGRAMA  DE ATENCIÓN PSICOSOCIAL Y SALUD INTEGRAL A VICTIMAS (PAPSIVI), SEGUN LINEAMIENTOS TECNICOS DE LA  RESOLUCIÓN 1162 DE 2025 </t>
  </si>
  <si>
    <t>CAROLINA DEL MAR PEREZ BLANCO</t>
  </si>
  <si>
    <t>25-44-101205408</t>
  </si>
  <si>
    <t>CRA. 10 No.4-31 Barrio Belen</t>
  </si>
  <si>
    <t>arolinaperezpsicologa@hotmail.com</t>
  </si>
  <si>
    <t>CONTRATAR LA PRESTACION DE SERVICIOS DE PROFESIONAL EN PSICOLOGIA PARA BRINDAR ATENCIÓN PSICOSOCIAL A VICTIMAS DEL CONFLICTO ARMADO EN EL MARCO DE LA IMPLEMENTACIÓN DEL PROGRAMA PAPSIVI, CONFORME A LOS LINEAMIENTOS DADOS POR EL MINISTERIO DE SALUD Y PROTECCIÓN SOCIAL EN LA CIUDAD DE IBAGUE, SEGUN LINEAMIENTOS TECNICOS DE LA RESOLUCIÓN 1162 DE 2025</t>
  </si>
  <si>
    <t>NICOLAS AGUDELO BRAVO</t>
  </si>
  <si>
    <t>25-44-101205411</t>
  </si>
  <si>
    <t>CARRERA 4 No.27-63 Estadio</t>
  </si>
  <si>
    <t>icolasagudelll@gmail.com</t>
  </si>
  <si>
    <t>CONTRATAR LA PRESTACION DE SERVICIOS UN(A) PROMOTOR(A) DE SALUD PARA APOYAR LA IMPLEMENTACIÓN DEL PROGRAMA DE  ATENCIÓN PSICOSOCIAL A VICTIMAS DEL CONFLICTO ARMADO  PAPSIVI,  EN EL TERRITORIO ASIGNADO A LA UNIDAD DE SALUD DE IBAGUE E.S.E. CONFORME A ESTABLECIDO EN LA RESOLUCIÓN 1162 DEL 4 DE JUNIO DE 2025 Y  LOS LINEAMIENTOS DADOS POR EL MINISTERIO DE SALUD Y PROTECCIÓN SOCIAL.</t>
  </si>
  <si>
    <t>TATIANA ALEJANDRA HUEPA MOLANO</t>
  </si>
  <si>
    <t>25-44-101205420</t>
  </si>
  <si>
    <t>MANZANA C CASA 9  JARDIN LOS PINOS</t>
  </si>
  <si>
    <t>ATIANAHUEPA7@GMAIL.COM</t>
  </si>
  <si>
    <t>CONTRATAR LA PRESTACIÓN DEL SERVICIO DE UN PROFESIONAL EN TRABAJO SOCIAL PARA EL DESARROLLO DE LAS ACTIVIDADES ESTABLECIDAS  EN EL  “PROYECTO PPL ERON PICALEÑA” DEL MUNICIPIO DE IBAGUÉ, EN EL MARCO DE LA RESOLUCIÓN N° 0001146 DEL 04 DE JUNIO DE 2025 “POR MEDIO DE LA CUAL SE EFECTÚA UNA ASIGNACIÓN DE RECURSOS DEL PRESUPUESTO DE GASTOS DE INVERSIÓN DEL MINISTERIO DE SALUD Y PROTECCIÓN SOCIAL, PARA LA PREVENCIÓN Y ATENCIÓN DE PERSONAS CON RIESGOS, PROBLEMAS Y TRASTORNOS MENTALES DERIVADOS DEL CONSUMO DE SUSTANCIAS PSICOACTIVAS.</t>
  </si>
  <si>
    <t>DANIELA GONGOIRA CASTRO</t>
  </si>
  <si>
    <t>25-44-101205499</t>
  </si>
  <si>
    <t>anielacastro105@hotmail.com</t>
  </si>
  <si>
    <t>CONTRATAR LA PRESTACIÓN DE SERVICIOS DE UN PROFESIONAL AMBIENTAL PARA EL ÁREA DE APOYO HOSPITALARIO, CONSISTENTE EN LA EJECUCIÓN, ACTUALIZACIÓN Y SEGUIMIENTO DEL PLAN DE GESTIÓN INTEGRAL DE RESIDUOS HOSPITALARIOS Y SIMILARES (PGIRHS); EJECUCIÓN DE LAS ACTIVIDADES PLANTEADAS PARA ALCANZAR LOS OBJETIVOS DE HOSPITALES VERDES; Y A LA PLANIFICACIÓN, IMPLEMENTACIÓN, EJECUCIÓN Y/O SEGUIMIENTO DEL SISTEMA DE GESTIÓN AMBIENTAL EN LAS SEDES ADSCRITAS A LA UNIDAD DE SALUD DE IBAGUÉ – E.S.E. DENTRO DEL MARCO DE LA EJECUCIÓN DEL CONVENIO INTERADMINISTRATIVO NO. 2269 DEL 2025 – MAITE.</t>
  </si>
  <si>
    <t>PAULA VICTORIA PEREZ CARDONA</t>
  </si>
  <si>
    <t>San Lorenzo Campestre CasaB 77 El Totumo</t>
  </si>
  <si>
    <t>paulavictoriaperezcardona@gmail.com</t>
  </si>
  <si>
    <t>2025/09/64</t>
  </si>
  <si>
    <t>25-44-101205461</t>
  </si>
  <si>
    <t>CONTRATAR LA PRESTACIÓN DE SERVICIOS DE APOYO A LA GESTIÓN DE UN TÉCNICO AUXILIAR DE ENFERMERÍA PARA EL AREA URBANA QUE APOYE Y EJECUTE LOS SERVICIOS DE LA ATENCIÓN PRIMARIA EN SALUD (APS) DE LOS EQUIPOS BÁSICOS DE SALUD (EBS), EN EL MARCO DE LA RESOLUCION NO. 00001212 DEL 05 DE JULIO DEL 2024 EXPEDIDA POR EL MINISTERIO DE SALUD Y PROTECCION SOCIAL.</t>
  </si>
  <si>
    <t>25-44-101205423</t>
  </si>
  <si>
    <t>25-44-101205427</t>
  </si>
  <si>
    <t>25-44-101205545</t>
  </si>
  <si>
    <t xml:space="preserve">CALLE 8 No.13-73 </t>
  </si>
  <si>
    <t>LEALPULECIOBIBIANA@GMAIL.COM</t>
  </si>
  <si>
    <t>MAGDALENA PEREZ CASTRO</t>
  </si>
  <si>
    <t>25-44-101205443</t>
  </si>
  <si>
    <t>MANZANA 12 BARRIO JARDIN ACACIAS</t>
  </si>
  <si>
    <t>magdalenaperezcastro1@gmail.com</t>
  </si>
  <si>
    <t>25-40-101054677</t>
  </si>
  <si>
    <t>NORMA PIEDAD ROJAS GONZALEZ</t>
  </si>
  <si>
    <t>APTO. 201 TORRE E, CNJUNTO MIRAFLORES</t>
  </si>
  <si>
    <t>norma-109@hotmail.com</t>
  </si>
  <si>
    <t>VICENTE ROA JIMENEZ</t>
  </si>
  <si>
    <t>25-44-101205507</t>
  </si>
  <si>
    <t>MANZANA 17 CASA 24 BARRIO TERREZAS DEL TEJAR</t>
  </si>
  <si>
    <t>vocenteroa2215@gmailñ.com</t>
  </si>
  <si>
    <t>25-44-101205459 rc25-40-101054682</t>
  </si>
  <si>
    <t>CONTRATAR LA PRESTACIÓN DE SERVICIOS DEUN AUXILIAR  DEENFERMNERIA COMO APOYO A LA EJECUCIÓN DE LAS RUTAS DE ATENCIÓN EN SALUD Y DEMAS DEPENDENCIAS DE LA UNIDAD DE SALUD DE INBAGUE USI-E.S.E. ZONA URBANA EN EL MARCO DE LA EJECUCIÓN DEL CONVENIO INTERADMIONISTRATIVO No.2269 DEL 2025 - MAITE</t>
  </si>
  <si>
    <t>CRA.9 No.17-22 Barrio Pueblo Nuevo</t>
  </si>
  <si>
    <t>JULLY ANDREA MENDOZA RENGIFO</t>
  </si>
  <si>
    <t>Ibagué</t>
  </si>
  <si>
    <t>25-44-101205449</t>
  </si>
  <si>
    <t>HAYDITH PEÑA RIOJAS</t>
  </si>
  <si>
    <t>25-44-101205458</t>
  </si>
  <si>
    <t>CALLE 67 No.6-80 APTO.301 TORRE 11 CONJUNTO OCOBOS 1 ETAPA</t>
  </si>
  <si>
    <t>haydithpenariojas@gmail.com</t>
  </si>
  <si>
    <t>CONTRATAR LA PRESTACIÓN DE SERVICIOS DE UN INGENIERO MECÁNICO PARA APOYAR LA SUPERVISIÓN DE LOS MANTENIMIENTOS PREVENTIVOS, CORRECTIVOS Y LAS ADQUISICIONES DE AUTOMOTORES DE PROPIEDAD DE LA UNIDAD DE SALUD DE IBAGUÉ U.S.I.-E.S.E., EN EL MARCO DE LA EJECUCIÓN DEL CONVENIO INTERADMINISTRATIVO NO. 2269 DE 2025 – MAITE.</t>
  </si>
  <si>
    <t>MICHAEL RAMIRO RODRIGUEZ VARON</t>
  </si>
  <si>
    <t>25-4-101205447</t>
  </si>
  <si>
    <t>Cra. 1 No.3-66 Vereda Villa Restrepo</t>
  </si>
  <si>
    <t>maicol02rodriguez@gmail.com</t>
  </si>
  <si>
    <t>CONTRATAR LA PRESTACIÓN DEL SERVICIO DE UN PROFESIONAL EN PSICOLOGIAL PARA EL DESARROLLO DE LAS ACTIVIDADES ESTABLECIDAS  EN EL  “PROYECTO PPL ERON PICALEÑA” DEL MUNICIPIO DE IBAGUÉ, EN EL MARCO DE LA RESOLUCIÓN N° 0001146 DEL 04 DE JUNIO DE 2025 “POR MEDIO DE LA CUAL SE EFECTÚA UNA ASIGNACIÓN DE RECURSOS DEL PRESUPUESTO DE GASTOS DE INVERSIÓN DEL MINISTERIO DE SALUD Y PROTECCIÓN SOCIAL, PARA LA PREVENCIÓN Y ATENCIÓN DE PERSONAS CON RIESGOS, PROBLEMAS Y TRASTORNOS MENTALES DERIVADOS DEL CONSUMO DE SUSTANCIAS PSICOACTIVAS.</t>
  </si>
  <si>
    <t>MARIA ANDREA VARGAS SANTOS</t>
  </si>
  <si>
    <t>CRA. 8 SURNo.93-65 conjunto altagracia</t>
  </si>
  <si>
    <t>argas.andrea1993@gmail.com</t>
  </si>
  <si>
    <t>25-44-101205475 rc25-40-101054687</t>
  </si>
  <si>
    <t>25-44-101205476 rc 25-40-101054688</t>
  </si>
  <si>
    <t>20258/11/08</t>
  </si>
  <si>
    <t>25-44-101205469</t>
  </si>
  <si>
    <t>CONTRATAR UN PROFESIONAL EN ODONTOLOGIA COMO APOYO A LA EJECUCIÓN DE LAS RUTAS DE ATENCIÓN EN SALUD PARA EL AREA RURAL UNIDAD DE SALUD DE IBAGUE U.S.I.E.S.E. EN EL MARCO DE LA EJECUCIÓN DEL CONVENIO INTERADMINISTRATIVO No.2269 DEL 2025 – MAITE.</t>
  </si>
  <si>
    <t xml:space="preserve">  100047684  rc100012233</t>
  </si>
  <si>
    <t>CONTRATAR LA PRESTACIÓN DE SERVICIOS DE UN QUIMICO FARMACEUTICO COMO APOYO A LA EJECUCIÓN DE LAS RUTAS DE ATENCIÓN EN SALUD, ENTRE OTROS A LA GERENCIA Y DEMAS DEPENDENCIAS DE LA UNIDAD DE SALUD DE IBAGUE USI -E.S.E. EN EL MARCO DE LA EJECUCIÓN DE UN CONVENIO INTERADMINSTRATIVO No.2269 DEL 2025 - MAITE</t>
  </si>
  <si>
    <t>25-46-101043536</t>
  </si>
  <si>
    <t>CONTRATAR LA ELABORACIÓN DE ESTUDIOS DE VULNERABILIDAD SISMICA DE LA UNIDAD INTERMEDIA DEL SALADO EN EL MARCO DEL PROYECTO DENOMINADO CONSTRUCCIÓN DE LA UNIDAD INTERMEDIA DEL SALADO IBAGUÉ TOLIMA, APROBADO EN PLAN BIENAL DENTRO DEL MARCO DE LA EJECUCIÓN DEL CONVENIO INTERADMINISTRATIVO 2269 DE 2025 MAITE.</t>
  </si>
  <si>
    <t>JOSE JULIAN RAMIREZ PALMA</t>
  </si>
  <si>
    <t>CRA.8 No.53-53 interior 6 apto.103 toscana rincon de piedra pintada</t>
  </si>
  <si>
    <t>ulianramirezpalma@gmail.com</t>
  </si>
  <si>
    <t>edna cardenas</t>
  </si>
  <si>
    <t>25-44-101205484</t>
  </si>
  <si>
    <t>CONTRATAR LA PRESTACIÓN DE SERVICIO DE UN PROFESIONAL EN ENFERMERIA COMO APOYO A LA EJECUCIÓN DE LAS RUTAS DE ATENCIÓN EN SALUD, Y DEMAS DEPENDENCIAS DE LA UNIDAD DE SALUD DE IBAGUE USI-E.S.E. AREA URBANA EN EL MARCO DE LA EJECUCIÓN DEL CONVENIO INTERADMINISTRATIVO No.2269 DEL 2025 - MAITE</t>
  </si>
  <si>
    <t>LAURA ESPERANZA ENCISO RUBIO</t>
  </si>
  <si>
    <t>TRANSVERSAL 144 ANo.61 zona industrial sector el papayo</t>
  </si>
  <si>
    <t>laura.encisorubio@gmail.com</t>
  </si>
  <si>
    <t>CONTRATAR LA PRESTACIÓN DE SERVICIOS DE UN AUXILIAR DE ENFERMERIA COMO APOYO A LA EJECUCIÓN DE LAS RUTAS DE ATENCIÓN EN SALUD, Y DEMAS DEPENDENCIAS DE LA UNIDAD DE SALUD DE IBAGUE USI-E.S.E.ZONA RURAL EN EL MARCO DE LA EJECUCIÓN DEL CONVENIO INTERADMINISTRATIVO No.2269 DEL 2025 - MAITE</t>
  </si>
  <si>
    <t>SANDRA  RAMIREZ</t>
  </si>
  <si>
    <t>CONTRATAR LA ASESORIA INTEGRAL PARA ADELANTAR LA GESTION DE PROCESOS RELACIONADOS CON CUENTAS MEDICAS (GLOSAS, DEVOLUCIONES, RECAUDO, CARTERA Y FACTURACIÓN), ASI COMO EL ACOMPAÑAMIENTO EN LA CONTRATACIÓN CON ASRGURADORAS, EAPB, ENTES MUNICIPALES Y DEPARTAMENTALES Y EN ATENCIÓN EN SALUD EN L A UNIDAD DE SALUD DE IBAGUE USI ESE EN EL MARCO DE LA EJECUCIÓN DEL CONVENIO INTERADMINISTRATIVO No.2269 DEL 2025 - MAITE</t>
  </si>
  <si>
    <t xml:space="preserve">A6G ASESORES SALUD S.A.S. </t>
  </si>
  <si>
    <t>MANZANA F CASA 8 HACIENDA PIEDRA PINTADA</t>
  </si>
  <si>
    <t>aygasesoressaludsas@gmail.com</t>
  </si>
  <si>
    <t>CONTRATAR LA PRESTACIÓN DE SERVICIOS DE UN LIDER COMUNITARIO PARA REALIZAR LAS ACTIVIDADES DE LA ATENCIÓN PRIMARIA EN SALUD (APS) DE LOS EQUIPOS BASICOS DE SALUD (EBS) EN EL AREA RURAL EN EL MARCO DE LA RESOLUCIÓN No.1928 DEL 04 DE OCTUBRE DEL 2024 EXPEDIDA POR EL MIMISTERIO DE SALIUD Y PROTECCIÓN SOCIAL.</t>
  </si>
  <si>
    <t>SHARY GABRIELA ORTIZ GRAFE</t>
  </si>
  <si>
    <t>25-46-101043578</t>
  </si>
  <si>
    <t>CALLE 68 B MZ 22 CASA 18</t>
  </si>
  <si>
    <t>sharyortizgraffe0209@gmail.com</t>
  </si>
  <si>
    <t>CARLOS AUGUSTO DEVIA CRUZ</t>
  </si>
  <si>
    <t>25-44-101205510</t>
  </si>
  <si>
    <t>CRA.81 No.145-45</t>
  </si>
  <si>
    <t>arcar1730@gmail.com</t>
  </si>
  <si>
    <t>MARTHA YANET SANCHEZ GUAQUETA</t>
  </si>
  <si>
    <t>VEREDA DANTAS</t>
  </si>
  <si>
    <t>ANCHEZ31120@HOTMAIL.COM</t>
  </si>
  <si>
    <t>PABLO EMILIO MENDOZA MORA</t>
  </si>
  <si>
    <t>25-44-101205537</t>
  </si>
  <si>
    <t>MANZANA A CASA 21 URBANIZACIÓN TERRITORIO DE PAZ</t>
  </si>
  <si>
    <t>MENDOZAMORAPABLOEMILIO@GMAIL.COM</t>
  </si>
  <si>
    <t>CONTRATAR LA PRESTACIÓN DE SERVICIOS DE APOYO A LA GESTION DE UN TECNICO AUXILIAR DE ENFERMERIA PARA EL AREA URBANAQUE APOYE Y EJECUTE LOS SERVICIOS DE LA ATENCIÓN PRIMARIA EN SALUD (APS) DE LOS EQUIPOS BASICOS DE SALUD (EBS) EN EL MARCO DE LA RESOLUCIÓN No.1212 DEL 05 DE JULIO DEL 2024 EXPEDIDA POR EL MIMISTERIO DE SALIUD Y PROTECCIÓN SOCIAL.</t>
  </si>
  <si>
    <t>HACIENDALA MIEL  CASA 4</t>
  </si>
  <si>
    <t>chankdanielasimanca@gmail.com</t>
  </si>
  <si>
    <t>CONTRATAR LA PRESTACIÓN DEL SERVICIO DE UN TECNICO DIGITADOR PARA EL CUMPLIMIENTO DE LA ATENCIÓN PRIMARIA EN SALUD COMO ESTRATEGIA INTEGRAL BARRIDO DOCUMENTADO CASA A CASA DE POBLACIÓN SUSCEPTIBLE PARA VACUNACIÓN PARA LASPREVENCIÓN DE LAS ENFERMEDADES EN EL MICROTERRITORIO ASIGNADO, EN EL MARCO DEL PLAN DE INTERVENCIONES COLECTIVAS CONTRATO INTERADMINISTRATIVO N°1781 DEL 29 DE ABRIL DE 2025, SUSCRITO CON LA SECRETARÍA DE SALUD DE IBAGUÉ.</t>
  </si>
  <si>
    <t>RAQUEL SOFIA FRANCO PEÑA</t>
  </si>
  <si>
    <t>CRA.6 No.58-14Barrio Limonar</t>
  </si>
  <si>
    <t>sofia95@hotmail.com</t>
  </si>
  <si>
    <t>MARIA ALEJANDRA CORTES LEAL</t>
  </si>
  <si>
    <t>SPM 4 MZ 6 CASA 1</t>
  </si>
  <si>
    <t>macortes034@misena.edu.co</t>
  </si>
  <si>
    <t>CONTRATAR LA PRESTACIÓN DEL SERVICIOS DE UN TECNICO DIGITADOR PARA EL CUMPLIMIENTO DE LA ACTIVIDAD DE VACUNACIÓN ANTIRRABICA DE CANINOS Y FELINOS EN LE SECTOR URBANO Y RURAL DEL MUNICIPIO DE IBAGUE, EN EL MARCO DEL PLAN DE INTERVENCIONES COLECTIVAS CONTRATO INTERADMINISTRATIVO N°1781 DEL 29 DE ABRIL DE 2025, SUSCRITO CON LA SECRETARÍA DE SALUD DE IBAGUÉ.</t>
  </si>
  <si>
    <t>PAOLA ALEXANDRA MARTINEZ SANCHEZ</t>
  </si>
  <si>
    <t>25-44-101205532</t>
  </si>
  <si>
    <t>Manzana D Casa 19 Barrio Los Parrales</t>
  </si>
  <si>
    <t>lopa0991@hotmaiñl.com</t>
  </si>
  <si>
    <t>ALEXA VIVIANA FIERRO GUAQUETA</t>
  </si>
  <si>
    <t>25-44-101205539</t>
  </si>
  <si>
    <t>Manzana 6 Casa 5Barrio Villa del Norte Jardin</t>
  </si>
  <si>
    <t>lexafg.28@hotmail.com</t>
  </si>
  <si>
    <t>HENRY SANTIAGO FALLA LEON</t>
  </si>
  <si>
    <t>MANZANA C CASA 4 HACIENDA PIEDRA PINTADA</t>
  </si>
  <si>
    <t>antiagofalla@hotmail.com</t>
  </si>
  <si>
    <t>GERMAN DARIO BERNAL ORDOÑEZ</t>
  </si>
  <si>
    <t>MANZANA 8 CASA 11 URBANIZACIÓN VILLA DEL SOL</t>
  </si>
  <si>
    <t>dario_b-o@hotmail.com</t>
  </si>
  <si>
    <t>CONTRATAR LA PRESTACIÓN DE SERVICIOS DE UN PROFESIONAL ABOGADO PARA APOYAR LOS PROCESOS DE CONTRATACION DE LA GERENCIA Y DEMAS DEPENDENCIAS DE LA UNIDAD DE SALUD DE IBAGUÉ USI-E.S.E. PRESUPUESTO OFICIAL QUE SE EXTRAE DE LOS HONORARIOS PROFESIONALES DE LOS COSTOS INDIRECTOS EN EL MARCO DE LA RESOLUCIÓN No.1928 DEL 4 DE OCTUBRE DE 2024 EXPEDIDA POR EL MINISTERIO DE SALUD Y PROTECCIÓN SOCIAL.</t>
  </si>
  <si>
    <t>25-44-101205570</t>
  </si>
  <si>
    <t>CONTRATAR LA PRESTACIÓN DE SERVICIOS DE APOYO A LA GESTION DE UN TECNICO AUXILIAR DE ENFERMERIA PARAEL AREA URBANA QUE APOYE Y EJECUTE LOS SERVICIOS DE LA ATENCIÓN PRIMARIA EN SALUD (APS) DE LOS EQUIPOS BASICOS DE SALUD (EBS), EN EL MARCO DE LA RESOLUCIÓN No.00001212 DEL 5 DE JULIO DE 2024 EXPEDIDA POR EL MINISTERIO DE SALUD Y PROTECCIÓN SOCIAL</t>
  </si>
  <si>
    <t>25-44-101205593</t>
  </si>
  <si>
    <t>CONTRATAR LA PRESTACIÓN DE SERVICIOS DE APOYO A LA GESTIÓN DE UN TÉCNICO AUXILIAR DE ENFERMERÍA PARA EL AREA RURAL QUE EJERZA LA EJECUCIÓN DE LOS SERVICIOS DE LA ATENCIÓN PRIMARIA EN SALUD (APS) DE LOS EQUIPOS BÁSICOS DE SALUD (EBS), EN EL MARCO DE LA RESOLUCION NO.1928 DEL 04 DE OCTUBRE DEL 2024 EXPEDIDA POR EL MINISTERIO DE SALUD Y PROTECCION SOCIAL.</t>
  </si>
  <si>
    <t>ANNI TATIANA NIETO ESQUIVEL</t>
  </si>
  <si>
    <t>25-46-101043645</t>
  </si>
  <si>
    <t>2025/128/15</t>
  </si>
  <si>
    <t>MANZANA 10 CASA 4 URBANIZACIÓN LOS ALAMOS</t>
  </si>
  <si>
    <t>fernietoesquivel@gmail.com</t>
  </si>
  <si>
    <t>CONTRATAR LA COMPRA DE TOLDILLOS INSECTICIDAS DE LARGA DURACIÓN PARA DAR CUMPLIMIENTO A LAS ACTIVIDADES ENMARCADAS ENEL CONTRATO INTERADMINISTRATIVO 1781 DEL 29 DE ABRIL DE 2025 CELEBRADO CON La secretaria de salud municipal de ibague</t>
  </si>
  <si>
    <t>GRUPO HANEI S.A.S.</t>
  </si>
  <si>
    <t>11-44-101264413</t>
  </si>
  <si>
    <t>Av. Troncal de Occidente No.18-76 Bodega J1A mUNICIPIO DE mOSQUERA cUNDINAMARCA</t>
  </si>
  <si>
    <t>gruponeisas@gmail.com</t>
  </si>
  <si>
    <t>CONTRATAR LOS SERVICIOS DE UNA AUXILIAR DE SALUD ORAL PARA MEJORAR LA OPORTUNIDAD Y ACCESIBILIDAD EN LA CONSULTA EXTERNA ODONTOLOGICA FORTALECIENDO EL DESARROLLO DE LAS ACTIVIDADES CORRESPONDIENTES A LAS INTERVENCIONES DE LAS RUTAS DE PROMOCIÓN Y MANTENIMIENTO EN EL ÁREA URBANA DEL MUNICIPIO DE IBAGUE – UNIDAD DE SALUD DE IBAGUE U.S.I. – E.S.E. EN EL MARCO DEL CONVENIO INTERADMINISTRATIVO No.2269 DEL 2025 - MAITE</t>
  </si>
  <si>
    <t>25-44-101205640 RC 25-40-101054740</t>
  </si>
  <si>
    <t>25-44-101205644 RC25-40-101054741</t>
  </si>
  <si>
    <t>JESUS  ALCIDES ARIAS YATE</t>
  </si>
  <si>
    <t>25-44-101205676 RC 25-40-1010554748</t>
  </si>
  <si>
    <t>SMAZN 10 MZN 3 Los Tunjos2</t>
  </si>
  <si>
    <t>esus_alcides79@yohoo.com</t>
  </si>
  <si>
    <t>Manzana 11 Casa 5 Terrazas del Tejar</t>
  </si>
  <si>
    <t>ennycarolinamartinez46@gmail.com</t>
  </si>
  <si>
    <t>CONTRATAR LA PRESTACIÓN DE SERVICIOS DE UN PROFESIONAL EN PSICOLOGIA PARA EL DESARROLLO DE LAS ESTABLECIDAS  EN EL  “PROYECTO PPL ERON PICALEÑA” DEL MUNICIPIO DE IBAGUÉ, EN EL MARCO DE LA RESOLUCIÓN N° 0001146 DEL 04 DE JUNIO DE 2025 “POR MEDIO DE LA CUAL SE EFECTÚA UNA ASIGNACIÓN DE RECURSOS DEL PRESUPUESTO DE GASTOS DE INVERSIÓN DEL MINISTERIO DE SALUD Y PROTECCIÓN SOCIAL, PARA LA PREVENCIÓN Y ATENCIÓN DE PERSONAS CON RIESGOS, PROBLEMAS Y TRASTORNOS MENTALES DERIVADOS DEL CONSUMO DE SUSTANCIAS PSICOACTIVAS.</t>
  </si>
  <si>
    <t>NERIETH DAYANNY GALLON OLIVEROS</t>
  </si>
  <si>
    <t>Aqua Viva Vergal Torre 1 Apto. 301</t>
  </si>
  <si>
    <t>erieth1998@gmail.com</t>
  </si>
  <si>
    <t>BELLANID MADRIGAL MUÑOZ</t>
  </si>
  <si>
    <t>25-44-101205707</t>
  </si>
  <si>
    <t>Cra. 9 A No.40-34 Casa</t>
  </si>
  <si>
    <t>ellasanti06@hotmail.,com</t>
  </si>
  <si>
    <t>LINA MILENA DEVIA GUZMAN</t>
  </si>
  <si>
    <t>Cra. 6 No.80-23 Torre 1 Apto.102 COOPDIAM VILLACAFE</t>
  </si>
  <si>
    <t>linamilenadeviaguzman26@gmail.com</t>
  </si>
  <si>
    <t>JINETH ALEJANDRA GUERRERO GONZALEZ</t>
  </si>
  <si>
    <t>Cra. 3 SUR No.21-*86 Barrio Arado</t>
  </si>
  <si>
    <t>lejathebestforever_13@hotmail.com</t>
  </si>
  <si>
    <t>ALICIA MENDEZ</t>
  </si>
  <si>
    <t>CONTRATAR LA PRESTACIÓN DE SERVICIOS DE UN PROFESIONAL EN TRABAJO SOCIAL PARA EL FORTALECIMIENTO DEL SERVICIO DE ATENCIÓN AL USUARIO, INCLUYENDO LA RUTA MATERNO PERINATAL Y SALUD MENTAL EN CADA UNA DE LAS UNIDADES INTERMEDIAS, EN LA UNIDAD DE SALUD DE IBAGUE U.S.I. -E.S.E. EN EL MARCO DEL CONVENIO INTERADMINISTRATIVO No.2269 DEL 2025 MAITE.</t>
  </si>
  <si>
    <t>C|</t>
  </si>
  <si>
    <t>100048002 RC100012311</t>
  </si>
  <si>
    <t>SMNZ 4 MZ 10CASA 5 NUEVA CASTILLA</t>
  </si>
  <si>
    <t>Calle 100 No.13B SUR 99-105 CYMA 2</t>
  </si>
  <si>
    <t>FERNEY RODRIGO DELGADO TRILLERAS</t>
  </si>
  <si>
    <t>FLORENCIA</t>
  </si>
  <si>
    <t>25-44-101205666</t>
  </si>
  <si>
    <t>CONJUNTO VALLE LINDO T 3 APTO 1104</t>
  </si>
  <si>
    <t>ferneyrodrigo@hotmail.com</t>
  </si>
  <si>
    <t>ISLENA PEREZ MONTOYA</t>
  </si>
  <si>
    <t>25-44-101205682 RC 25-40-101054754</t>
  </si>
  <si>
    <t>MANZANA 8 CASA 1 MODELIA1</t>
  </si>
  <si>
    <t>yoamoasofiaipm@gmail.com</t>
  </si>
  <si>
    <t>CONTRATAR LA PRESTACION DEL SERVICIO DE UN AUXILIAR DE SALUD ORAL APOYO DE FACTURACIÓN DEL SERVICIO DE ODONTOLOGIA A LA EJECUCIÓN DE LAS RUTAS DE ATENCIÓN EN SALUD EN LA UNIDAD DE SALUD DE IBAGUE U.S.I. – E.S.E. EN EL MARCO DEL CONVENIO INTERADMINISTRATIVO No.2269 DEL 2025 MAITE.</t>
  </si>
  <si>
    <t>25-44-101205660</t>
  </si>
  <si>
    <t>JAIME  ARIAS</t>
  </si>
  <si>
    <t>COMPRA AMBULANCIA TAB</t>
  </si>
  <si>
    <t>ALFA AM S.A.S.</t>
  </si>
  <si>
    <t>ORDEN DE COMPRA 151588</t>
  </si>
  <si>
    <t>CRA.68 No.180-70</t>
  </si>
  <si>
    <t>COMPRA AMBULANCIA TAM</t>
  </si>
  <si>
    <t>ORDEN DE COMPRA 151594</t>
  </si>
  <si>
    <t>LADY GIRALDO</t>
  </si>
  <si>
    <t>CONTRATAR LA PRESTACION DE SERVICIOS PROFESIONALES DE UN(A) MÉDICO PRA LA EJECUCIÓN DEL PROGRAMA EN ATENCION PRIMARIA EN SALUD APS  EN APOYO A LOS  EQUIPOS BÁSICOS DE SALUD (EBS), PARA EL ARTEA URBANA EN EL MARCO DE LA RESOLUCION NO. 1212 DEL 05 DE JULIO DEL 2024 EXPEDIDA POR EL MINISTERIO DE SALUD Y PROTECCION SOCIAL.</t>
  </si>
  <si>
    <t>CHERITH TATIANA OSORIO ANDRADE</t>
  </si>
  <si>
    <t>CALLE  57 No.4A-53</t>
  </si>
  <si>
    <t>cherithosorio@gmail.com</t>
  </si>
  <si>
    <t>ZAMHIR NODIER CORTAZAR GOMEZ</t>
  </si>
  <si>
    <t>25-44-101205692 RC25-40-101054753</t>
  </si>
  <si>
    <t>ANZANA A CASA 13 TOLIMA GRANDE</t>
  </si>
  <si>
    <t>zamhirgomez1@gmail.com</t>
  </si>
  <si>
    <t>CONTRATAR EL SERVICIO DE INTERNET DEDICADO PARA LOS PUESTOS DE SALUD UBICADOS EN LA ZONA RURAL DE LA UNIDAD DE SALUD DE IBAGUE USI-ESE, EN EL MARCO DEL CONVENIO INTERADMINISTRATIVO No.2269 DEL 25 DE JULIO DEL 2025 MODELO DE ACCION INTEGRAL TERRITORIAL (MAITE).</t>
  </si>
  <si>
    <t>INGETTEL S.A.S.</t>
  </si>
  <si>
    <t>Edificio Centro de Negocios Av.60 Cra.7 No.578-129  Urb. Rincon de Piedra Pintada</t>
  </si>
  <si>
    <t>gerencia@ingettel.com</t>
  </si>
  <si>
    <t>CARLOS ALBERTO SANTA VILLAMIL</t>
  </si>
  <si>
    <t>Calle 99 No.13A SUR-120</t>
  </si>
  <si>
    <t>carlosalberto.santa@gmail.com</t>
  </si>
  <si>
    <t>CONTRATAR A MONTO AGOTABLE EL SUMINISTRO DE MEDICAMENTOS DE MANEJO AMBULATORIO, ASI COMO LOS MEDICAMENTOS REQUERIDOS PARA LAS ACTIVIDADES DE PROMOCION Y MANTENIMIENTO DE LA SALUD DE ACUERDO CON LOS CONTRATOS DE PRESTACION DE SERVICIOS DE SALUD VIGENTES SUSCRITOS ENTRE LA UNIDAD DE SALUD DE IBAGUE E.S.E Y LA NUEVA EPS DE  LOS MEDICAMENTOS CONTENIDOS EN EL ANEXO TECNICO</t>
  </si>
  <si>
    <t xml:space="preserve">BELLANID OSPINA ARIAS </t>
  </si>
  <si>
    <t>Manzana B Casa 8 H.C. Reforma</t>
  </si>
  <si>
    <t>bellanid1971@hotmail.com</t>
  </si>
  <si>
    <t>CONTRATAR LA PRESTACIÓN DEL SERVICIO  DE UN PROFESIONAL DE ODONTOLOGIA COMO POYO A LA EJECUCIÓN DE LAS RUTAS DE ATENCIÓN ORAL PARA MEJORAR LA OPORTUNIDAD Y ACCESIBILIDAD EN LA CONSULTA ODONTOLOGICA EN SALUD EN  LA  UNIDAD DE SALUD DE IBAGUE U.S.I.E.S.E. EN EL AREA URBANA</t>
  </si>
  <si>
    <t>CONTRATAR LA PRESTACIÓN DE SERVICIOS PROFESIONALES DE UN ENFERMERO PARA EL DESARROLLO DE LAS ACTIVIDADES ESTABLECIDAS EN EL  “PROYECTO PPL ERON PICALEÑA” DEL MUNICIPIO DE IBAGUÉ, EN EL MARCO DE LA RESOLUCIÓN N° 0001146 DEL 04 DE JUNIO DE 2025 “POR MEDIO DE LA CUAL SE EFECTÚA UNA ASIGNACIÓN DE RECURSOS DEL PRESUPUESTO DE GASTOS DE INVERSIÓN DEL MINISTERIO DE SALUD Y PROTECCIÓN SOCIAL, PARA LA PREVENCIÓN Y ATENCIÓN DE PERSONAS CON RIESGOS, PROBLEMAS Y TRASTORNOS MENTALES DERIVADOS DEL CONSUMO DE SUSTANCIAS PSICOACTIVAS.</t>
  </si>
  <si>
    <t>DANNY LUCIA SANCHEZ CARO</t>
  </si>
  <si>
    <t xml:space="preserve">Cra.10 No.15-06 Jordan </t>
  </si>
  <si>
    <t>dannylucia_17@HOTMAIL.COM</t>
  </si>
  <si>
    <t>CONTRATAR LA PRESTACIÓN DE SERVICIOS DE CUÑAS RADIALES EN EMISORAS DE ALTA SINTONIA PRESENTES EN EL MUNICIPIO DE IBAGUE PARA LA IMPLEMENTACIÓN DE LA ESTRATEGIA DE INFORMACIÓNY COMUNICACIÓN EN SALUD EN EL MARCO DEL PLAN DE INTERVENCIONES COLECTIVAS CONTRATO INTERADMINISTRATIVO No.1781 DEL 29 DE ABRIL DE 2025, SUSCRITO CON LA SECRETARIA DE SALUD MUNICIPAL DE IBAGUE</t>
  </si>
  <si>
    <t>RADIO CADENA NACIONAL S.A.S.</t>
  </si>
  <si>
    <t>21-46-101120746</t>
  </si>
  <si>
    <t>CALLE 37 No.13A1+9 BOGOTA</t>
  </si>
  <si>
    <t>infolegal@rcnradio.com</t>
  </si>
  <si>
    <t>CONTRATAR LA PRESTACION DEL SERVICIO DE UN AUXILIAR DE SALUD ORAL PARA MEJORAR LA OPORTUNIDAD Y ACCESIBILIDAD  EN LA CONSULTA ODONTOLOGICA fortaleciendo el desarrollo de las actividades correspondientes a las intervenciones de las rutas de promoción y mantenimineto en el area rural del municipio de ibague - UNIDAD DE SALUD DE IBAGUE U.S.I. – E.S.E. EN EL MARCO DEL CONVENIO INTERADMINISTRATIVO No.2269 DEL 2025 MAITE.</t>
  </si>
  <si>
    <t>DANIELA CARMONA RAMIREZ</t>
  </si>
  <si>
    <t>SAN BERNARDO</t>
  </si>
  <si>
    <t>daniramirezz20@gmail.com</t>
  </si>
  <si>
    <t>CONTRATAR LA PRESTACION DE SERVICIOS DE UN AUXILIAR QUE BRINDE APOYO AL ÁREA DE FACTURACIÓN EN LA EJECUCIÓN DE LAS RUTAS DE ATENCIÓN EN SALUD DE LA  UNIDAD DE SALUD DE IBAGUE U.S.I. – E.S.E. EN EL MARCO DEL CONVENIO INTERADMINISTRATIVO No.2269 DEL 2025 MAITE.</t>
  </si>
  <si>
    <t>LEYDI TATIANA GARCIA BORJA</t>
  </si>
  <si>
    <t>25-44-101205785</t>
  </si>
  <si>
    <t>Cra.26 nO.67-52 bARRIO aMBALA</t>
  </si>
  <si>
    <t>aseconsalas@gmail.com</t>
  </si>
  <si>
    <t>CONTRATAR LA PRESTACIÓN DE SERVICIOS PROFESIONALES DE UN MEDICO PARA EL DESARROLLO  Y EJECUCIÓN DE LAS ACTIVIDADES DEFINIDAS EN EL  “PROYECTO PPL ERON PICALEÑA” DEL MUNICIPIO DE IBAGUÉ, EN EL MARCO DE LA RESOLUCIÓN N° 0001146 DEL 04 DE JUNIO DE 2025 “POR MEDIO DE LA CUAL SE EFECTÚA UNA ASIGNACIÓN DE RECURSOS DEL PRESUPUESTO DE GASTOS DE INVERSIÓN DEL MINISTERIO DE SALUD Y PROTECCIÓN SOCIAL, PARA LA PREVENCIÓN Y ATENCIÓN DE PERSONAS CON RIESGOS, PROBLEMAS Y TRASTORNOS MENTALES DERIVADOS DEL CONSUMO DE SUSTANCIAS PSICOACTIVAS.</t>
  </si>
  <si>
    <t>CALLE 84 BNo.42-F-23</t>
  </si>
  <si>
    <t>UERRERORADAJAVBIER@GMAIL.COM</t>
  </si>
  <si>
    <t>CONTRATAR LA PRESTACIÓN DE SERVICIOS DE LA ACTUALIZACIÓN, MANTENIMIENTO Y DESARROLLO DE MODULOS, ASI COMO EL SOPORTE TECNICO DE LA APLICACIÓN MÓVIL DE LA UNIDAD DE SALUD DE IBAGUIE -USI ESE Y EL CHATBOT DE GESTIÓN DINÁMICA GERENCIAL HOSPITALARIA, CON EL FIN DE FORTALECER LOS SERVICIOS DIGITALES DE ATENCIÓN EN SALUD, INCLUYENDO FUNCIONALIDADES PARA GESTIÓN MATERNO-PERINATAL, PROMOCIÓN Y PREVENCIÓN, SALUD MENTAL, ASÍ COMO  EL MAMNTENIMIENTO Y LA ASISTENCIA TECNICA NECESARIA PARA GARANTIZAR LA CONTINUIDAD Y CONFIABILI¿DAD DE ESTAS HERRAMIENTAS DENTRO DEL MARCO DEL CONVENIO INTERADMINISTRATIVO No.2269 DEL 25 DE JULIO DEL 2025 MODELO DE ACCION INTEGRAL TERRITORIAL (MAITE).</t>
  </si>
  <si>
    <t>JAIME ARISTIDES VARGAS LEON</t>
  </si>
  <si>
    <t>Manzana D Casa 12</t>
  </si>
  <si>
    <t>aimefac2,9@gmail.com</t>
  </si>
  <si>
    <t>YULIANA XIMEDA PINEDA CASAS</t>
  </si>
  <si>
    <t>Cra. 40calle 21No.40-55 Barrio Boqueron</t>
  </si>
  <si>
    <t>ulianaximena123@gmail.com</t>
  </si>
  <si>
    <t>CONTRATAR LA PRESTACIÓN DE SERVICIO  DE UN PROFESIONAL DE ODONTOLOGIA COMO POYO A LA EJECUCIÓN DE LAS RUTAS DE ATENCIÓN ORAL PARA MEJORAR LA OPORTUNIDAD Y ACCESIBILIDAD EN LA CONSULTA ODONTOLOGICA EN SALUD EN  LA  UNIDAD DE SALUD DE IBAGUE U.S.I.E.S.E. EN EL AREA RURAL, EN EL MARCO DEL CONVENIO INTERADMINISGTRATIVO No.2269 DEL 25 DE JULIO DEL 2025</t>
  </si>
  <si>
    <t>25-44-101205811 RC25-40-101054785</t>
  </si>
  <si>
    <t>MANZANA 8 CASA 26 URBANIZACIÓN CASTILLA</t>
  </si>
  <si>
    <t>katheorozco28@hotmail.com</t>
  </si>
  <si>
    <t>CONTRATAR LOS SERVICIOS PROFESIONALES PARA DESARROLLAR LA SEGUNDA FASE DE PARAMETRIZACIÓN CON INTERFAZ CONTABLE DEL MODULO DE COSTOS HOSPITALARIOS EN EL SOFTWARE DINAMICA GERENCIAL, EN CUMPLIMIENTO DE LA NORMATIVIDAD VIGENTE EMANADA POR LA SUPERINTENDENCIA NACIONAL DE SALUD -  DECRETO No.2753 DE 1997 PARA LA UNIDAD DE SALUD DE IBAGUE USI-ESE</t>
  </si>
  <si>
    <t>DAVEY NORBERTO GUTIERREZ AVILA</t>
  </si>
  <si>
    <t>CRA. 7 No.4 A-70 Casa Rafael Nuñez de Ibagué</t>
  </si>
  <si>
    <t>dgutierreza1@ucentral.edu.co</t>
  </si>
  <si>
    <t>CONTRATAR LA PRESTACION DE SERVICIOS DE UN PROFESIONAL EN ODONTOLOGIA COMO APOYO A LA EJECUCIÓN DE LAS RUTAS  DE ATENCIÓN ORAL PRA MEJORAR LA OPORTUNIDAD Y ACCESIBILIDAD ENLA CONSULTA ODONTOLOGICA EN SALUD UNIDAD DE SALUD DE IBAGUE E.S.E, EN EL AREA RURAL EN EL MARCO DEL CONVENIO INTERADMINISTRATIVO No.2269 DEL 25 DE JULIO DE 2025</t>
  </si>
  <si>
    <t>Cra. 6 SUR nO.72-80</t>
  </si>
  <si>
    <t>LGAYANAM3307@HOTMAIL.COM</t>
  </si>
  <si>
    <t>PROFESIONAL</t>
  </si>
  <si>
    <t>ASISTENCIAL RURAL</t>
  </si>
  <si>
    <t>LEIDY JASMIN CARDENAS RODRIGUEZ</t>
  </si>
  <si>
    <t>PALOCABILDO</t>
  </si>
  <si>
    <t>Manzana 13 casa 12 2 etapa ciudadela Simon Bolivar</t>
  </si>
  <si>
    <t>eidycardenas,2018@homail.com</t>
  </si>
  <si>
    <t>TECNICO</t>
  </si>
  <si>
    <t>asistencial pic</t>
  </si>
  <si>
    <t>CONTRATAR LA PRESTACIÓN DE SERVICIOS PROFESIONALES Y DE APOYO AL PLAN ANUAL DE MANTENIMIENTO, ORIENTADOS A LA PLANEACIÓN Y PROYECCIÓN DE OBRAS CIVILES, ASI COMO AL SEGUIMIENTO ADMINISTRATIVO Y FINANCIERO Y A LA REVISIÓN DE LOS MANTENIMINETOS Y LABORES DE INGENIERIA EJECUTADOS EN LA INFRAESTRUCTURA HOSPITALARIA DE LA USI-E.S.E. EN EL MARCO DE LA EJECUCIÓN DEL CONVENIO INTERADMINISGTRATIVO No.2269 del 2025 - maite</t>
  </si>
  <si>
    <t>SEBASTIAN TOLEDO GOMEZ</t>
  </si>
  <si>
    <t>Vereda Buena Vista finca El Porvenir</t>
  </si>
  <si>
    <t>sebastiantoledogomez22@gmail.com</t>
  </si>
  <si>
    <t>ADMINISTRATIVO</t>
  </si>
  <si>
    <t>CONTRATAR EL SUMINISTRO, FABRICACIÓN E INSTALACIÓN DE UN SISTEMA DE CONTINGENCIA ELECTRICA AUTOMATICA PARA EL PUNTO DE COMUNICACIONES DE LA MARTINICA PARA LA UNIDAD DE SALUD DE IBAGUE DENTRO DEL MARCO DEL CONVENIO INTERADMINISTRATIVO NO.2269 DEL 25 DE JULIO DE 2025.</t>
  </si>
  <si>
    <t>COMERCIALIZADORA Y SUMINISTROS J..D.I. S.A.S.</t>
  </si>
  <si>
    <t>30 DIAS</t>
  </si>
  <si>
    <t>CALLE 17 No.3-89 barrio Centro</t>
  </si>
  <si>
    <t>licitaciones,ttys@outlook.com</t>
  </si>
  <si>
    <t>SUMINISTRO</t>
  </si>
  <si>
    <t xml:space="preserve">SUMINISTRO </t>
  </si>
  <si>
    <t>NO. CTO</t>
  </si>
  <si>
    <r>
      <t>CONTRATAR EL TRANSPORTE Y TRASLADO DE LOS ALIMENTOS Y DIETAS DEBIDAMENTE EMPACADOS, EMBALADOS Y ROTULADOS DESDE LA UNIDAD INTERMEDIA HOSPITAL SAN FRANCISCO A LA UNIDAD INTERMEDIA SUR, DE LUNES A DOMINGO.  DESAYUNO, ALMUERZO Y COMIDA EN APOYO AL SERVICIO DE NUTRICION EN LA UNIDAD DE SALUD DE IBAGUÉ E.S.</t>
    </r>
    <r>
      <rPr>
        <sz val="8"/>
        <color rgb="FFFF0000"/>
        <rFont val="Calibri"/>
        <family val="2"/>
        <scheme val="minor"/>
      </rPr>
      <t>E.</t>
    </r>
  </si>
  <si>
    <t>4 MESES</t>
  </si>
  <si>
    <t>1,5MESES</t>
  </si>
  <si>
    <t>20258/03/20</t>
  </si>
  <si>
    <t>6 MESES</t>
  </si>
  <si>
    <t>3 meses</t>
  </si>
  <si>
    <t>1,5 MES</t>
  </si>
  <si>
    <t>2 meses</t>
  </si>
  <si>
    <t>ROSA ALICIA URBANO VILLAMARIN "COMERCIALIZADORA DIPORTEX"</t>
  </si>
  <si>
    <t>2,5  MESES</t>
  </si>
  <si>
    <t>2025/003/11</t>
  </si>
  <si>
    <t>025/03/06</t>
  </si>
  <si>
    <t>025/03/07</t>
  </si>
  <si>
    <t>2025/023/05</t>
  </si>
  <si>
    <t>2,5 MESES</t>
  </si>
  <si>
    <r>
      <t xml:space="preserve">CONTRATAR LA PRESTACION DE SERVICIOS PROFESIONALES DE UN(A) MÉDICO (TIEMPO COMPLETO) PARA </t>
    </r>
    <r>
      <rPr>
        <sz val="8"/>
        <color rgb="FF000000"/>
        <rFont val="Calibri"/>
        <family val="2"/>
        <scheme val="minor"/>
      </rPr>
      <t xml:space="preserve">EL AREA RURAL </t>
    </r>
    <r>
      <rPr>
        <sz val="8"/>
        <color theme="1"/>
        <rFont val="Calibri"/>
        <family val="2"/>
        <scheme val="minor"/>
      </rPr>
      <t>QUE EJECUTE EL PROGRAMA EN ATENCION PRIMARIA EN SALUD APS – EQUIPOS BÁSICOS DE SALUD (EBS), EN EL MARCO DE LA RESOLUCION NO. 1212 DEL 05 DE JULIO DEL 2024 EXPEDIDA POR EL MINISTERIO DE SALUD Y PROTECCION SOCIAL</t>
    </r>
    <r>
      <rPr>
        <i/>
        <sz val="8"/>
        <color theme="1"/>
        <rFont val="Calibri"/>
        <family val="2"/>
        <scheme val="minor"/>
      </rPr>
      <t>.</t>
    </r>
  </si>
  <si>
    <t>2024/14/03</t>
  </si>
  <si>
    <t>2025/0328</t>
  </si>
  <si>
    <r>
      <t xml:space="preserve">PROVEER ACTUALIZACIÓN, MANTENIMIENTO Y SOPORYTE REMOTO O A DISTANCIA AL SISTEMA DE INFORMACIÓN DINÁMICA GERENCIAL, EN LA VERSIÓN MAS RECIENTE DE .NET LIBERADA POR EL CONTRATISTA, PARA LOS MODULOS LICENCIADOS A LA </t>
    </r>
    <r>
      <rPr>
        <sz val="8"/>
        <color theme="1"/>
        <rFont val="Calibri"/>
        <family val="2"/>
        <scheme val="minor"/>
      </rPr>
      <t>UNIDAD DE SALUD DE IBAGUÉ U.S.I. – E.S.E.</t>
    </r>
  </si>
  <si>
    <t>9 MESES</t>
  </si>
  <si>
    <r>
      <rPr>
        <sz val="8"/>
        <color rgb="FF000000"/>
        <rFont val="Calibri"/>
        <family val="2"/>
      </rPr>
      <t>CONTRATAR EL TRANSPORTE Y TRASLADO DE LOS ALIMENTOS Y DIETAS DEBIDAMENTE EMPACADOS, EMBALADOS Y ROTULADOS LA UNIDAD INTERMEDIA HOSPITAL SAN FRANCISCO A LA UNIDAD INTERMEDIA SUR, DE LUNES A DOMINGO.  DESAYUNO, ALMUERZO Y COMIDA EN APOYO AL SERVICIO DE NUTRICION EN LA UNIDAD DE SALUD DE IBAGUÉ E.S.</t>
    </r>
    <r>
      <rPr>
        <sz val="8"/>
        <color rgb="FFFF0000"/>
        <rFont val="Calibri"/>
        <family val="2"/>
      </rPr>
      <t>E.</t>
    </r>
  </si>
  <si>
    <r>
      <t xml:space="preserve">CONTRATAR LA PRESTACION DE SERVICIOS PROFESIONALES DE UN(A) MÉDICO (TIEMPO COMPLETO) PARA </t>
    </r>
    <r>
      <rPr>
        <sz val="8"/>
        <color rgb="FF000000"/>
        <rFont val="Calibri"/>
        <family val="2"/>
        <scheme val="minor"/>
      </rPr>
      <t xml:space="preserve">EL AREA URBANA </t>
    </r>
    <r>
      <rPr>
        <sz val="8"/>
        <color theme="1"/>
        <rFont val="Calibri"/>
        <family val="2"/>
        <scheme val="minor"/>
      </rPr>
      <t>QUE EJECUTE EL PROGRAMA EN ATENCION PRIMARIA EN SALUD APS – EQUIPOS BÁSICOS DE SALUD (EBS), EN EL MARCO DE LA RESOLUCION NO. 1212 DEL 05 DE JULIO DEL 2024 EXPEDIDA POR EL MINISTERIO DE SALUD Y PROTECCION SOCIAL</t>
    </r>
    <r>
      <rPr>
        <i/>
        <sz val="8"/>
        <color theme="1"/>
        <rFont val="Calibri"/>
        <family val="2"/>
        <scheme val="minor"/>
      </rPr>
      <t>.</t>
    </r>
  </si>
  <si>
    <t>15 DIAS</t>
  </si>
  <si>
    <r>
      <t xml:space="preserve">CONTRATAR LA PRESTACION DE SERVICIOS DE UN PROFESIONAL ABOGADO PARA APOYAR LOS PROCESOS DE CONTRATACION DE LA GERENCIA Y DEMAS DEPENDENCIAS DE LA UNIDAD DE SALUD DE IBAGUE USI-E.S.E. EN EL MARCO DE LA </t>
    </r>
    <r>
      <rPr>
        <sz val="8"/>
        <color rgb="FF000000"/>
        <rFont val="Calibri"/>
        <family val="2"/>
        <scheme val="minor"/>
      </rPr>
      <t>RESOLUCIÓN No.00001212 DE JULIO 5 DE 2024</t>
    </r>
    <r>
      <rPr>
        <i/>
        <sz val="8"/>
        <color rgb="FF000000"/>
        <rFont val="Calibri"/>
        <family val="2"/>
        <scheme val="minor"/>
      </rPr>
      <t xml:space="preserve"> </t>
    </r>
    <r>
      <rPr>
        <sz val="8"/>
        <color theme="1"/>
        <rFont val="Calibri"/>
        <family val="2"/>
        <scheme val="minor"/>
      </rPr>
      <t>EXPEDIDA POR EL MINISTERIO DE SALUD Y PROTECCION SOCIAL.</t>
    </r>
  </si>
  <si>
    <t>2025/05/0125-46-101041519</t>
  </si>
  <si>
    <t>2025/005/03</t>
  </si>
  <si>
    <t>025/05/19</t>
  </si>
  <si>
    <t>025/05/13</t>
  </si>
  <si>
    <t>025/05/14</t>
  </si>
  <si>
    <t>025/05/23</t>
  </si>
  <si>
    <t>2025/05/149</t>
  </si>
  <si>
    <r>
      <t xml:space="preserve">CONTRATAR A MONTO AGOTABLE EL SUMINISTRO DE PAPELERIA, ELEMENTOS E IMPRESOS PARA LA ATENCIÓN PRIMARIA EN SALUD (APS) EN EJECUCIÓN </t>
    </r>
    <r>
      <rPr>
        <sz val="8"/>
        <color rgb="FF000000"/>
        <rFont val="Calibri"/>
        <family val="2"/>
        <scheme val="minor"/>
      </rPr>
      <t>DE LOS EQUIPOS BASICOS DE SALUD (EBS) EN LOS TERRITORIOS Y MICROTERRITORIOS DEL MUNICIPIO, EN EL MARCO DE LA RESOLUCION NO. 00001212 DEL 05 DE JULIO DEL 2024 EXPEDIDA POR EL MINISTERIO DE SALUD Y PROTECCION SOCIAL.</t>
    </r>
  </si>
  <si>
    <t>2025/05/21360-47-994000046672</t>
  </si>
  <si>
    <r>
      <rPr>
        <sz val="8"/>
        <color rgb="FF000000"/>
        <rFont val="Calibri"/>
        <family val="2"/>
      </rPr>
      <t>CONTRATAR LA PRESTACION DE SERVICIOS PROFESIONALES DE UN(A) MÉDICO (TIEMPO COMPLETO) PARA EL AREA RURAL QUE EJECUTE EL PROGRAMA EN ATENCION PRIMARIA EN SALUD APS – EQUIPOS BÁSICOS DE SALUD (EBS), EN EL MARCO DE LA RESOLUCION NO. 1928 DEL 04 DE OCTUBRE DEL 2024 EXPEDIDA POR EL MINISTERIO DE SALUD Y PROTECCION SOCIAL</t>
    </r>
    <r>
      <rPr>
        <i/>
        <sz val="8"/>
        <color rgb="FF000000"/>
        <rFont val="Calibri"/>
        <family val="2"/>
      </rPr>
      <t>.</t>
    </r>
  </si>
  <si>
    <t>25-44-101202836 RC25-40-101053789</t>
  </si>
  <si>
    <r>
      <rPr>
        <sz val="8"/>
        <color rgb="FF000000"/>
        <rFont val="Calibri"/>
        <family val="2"/>
      </rPr>
      <t>CONTRATAR LA PRESTACION DE SERVICIOS PROFESIONALES DE UN(A) MÉDICO PARA EL AREA RURAL QUE EJECUTE EL PROGRAMA EN ATENCION PRIMARIA EN SALUD APS – EQUIPOS BÁSICOS DE SALUD (EBS), EN EL MARCO DE LA RESOLUCION NO. 1928 DEL 04 DE OCTUBRE DEL 2024 EXPEDIDA POR EL MINISTERIO DE SALUD Y PROTECCION SOCIAL</t>
    </r>
    <r>
      <rPr>
        <i/>
        <sz val="8"/>
        <color rgb="FF000000"/>
        <rFont val="Calibri"/>
        <family val="2"/>
      </rPr>
      <t>.</t>
    </r>
  </si>
  <si>
    <t>1 MRES</t>
  </si>
  <si>
    <t>CONTRATOS 2025</t>
  </si>
  <si>
    <t>CA1</t>
  </si>
  <si>
    <t>ARRENDAMIENTO LOTE LA MARTINICA</t>
  </si>
  <si>
    <t>MARCO FIDEL RAIGOZA RODRIGUEZ</t>
  </si>
  <si>
    <t>ADA CONSULTORES S.A.S.</t>
  </si>
  <si>
    <t>25-44-101188255</t>
  </si>
  <si>
    <t>INICIO LA DRA. JULIA COMO GERENTE</t>
  </si>
  <si>
    <t>PRESTAR BAJO SU PROPIO RIESGO Y RESPONSABILIDAD EL SERVICIO DE RADIOLOGÍA E IMÁGENES DIAGNÓSTICAS DE BAJO GRADO DE COMPLEJIDAD EN SALUD, A LA POBLACIÓN DE LAS E.P.S.-S., QUE SUSCRIBAN CONTRATOS CON LA UNIDAD DE SALUD DE IBAGUÉ E.S.E. Y USUARIOS QUE REQUIERAN LA ATENCIÓN EN EL SERVICIO DE URGENCIAS, AQUELLOS INCLUIDOS EN CONTRATOS INTERADMINISTRATIVOS CON LA SECRETARÍA DE SALUD MUNICIPAL, CUMPLIMIENTO DE FALLOS DE TUTELA Y DEMÁS SUSCRITOS, EN LAS UNIDADES INTERMEDIAS DEL HOSPITAL SAN FRANCISCO Y SUR DE LA UNIDAD DE SALUD DE IBAGUÉ E.S.E.</t>
  </si>
  <si>
    <t>21-44-101433536 RC21-40-101225290</t>
  </si>
  <si>
    <t>ARCAY RODRIGUEZ</t>
  </si>
  <si>
    <t>CONTRATAR LA PRESTACIÓN DE SERVICIOS DE UN PROFESIONAL EN MEDICINA GENERAL PARA EL FORTALECIMIENTO DE LA RUTA DE SALUD MENTAL EN HOSPITALIZACIÓN, URGENCIAS Y OBSERVACIÓN EN CADA UNA DE LAS UNIDADES INTERMEDIAS EN UNIDAD DE SALUD DE IBAGUE USI-ESE.</t>
  </si>
  <si>
    <t>JUNIOR ALFREDO RODRIGUEZ DIAZ</t>
  </si>
  <si>
    <t>25-46-101030559 RC25-54-101002375</t>
  </si>
  <si>
    <t xml:space="preserve"> 25-46-101030555RC 25-54-101002373 </t>
  </si>
  <si>
    <t>CONTRATAR EL TRANSPORTE Y TRASLADO DE LOS ALIMENTOS Y DIETAS DEBIDAMENTE EMPACADOS, EMBALADOS Y ROTULADOS DESDE LA UNIDAD INTERMEDIA HOSPITAL SAN FRANCISCO A LA UNIDAD INTERMEDIA DEL SUR, DE LUNES A DOMINGO, DESAYUNO, ALMUERZO Y COMIDA EN APOYO AL SERVICIO DE NUTRICIÓN, EN LA UNIDAD DE SALUD DE IBAGUÉ E.S.E.</t>
  </si>
  <si>
    <t>3814720-1</t>
  </si>
  <si>
    <t>CIELO MARIANA CAROLINA PRADILLA VELEZ</t>
  </si>
  <si>
    <t xml:space="preserve">3814688-1RC 0944304-5 </t>
  </si>
  <si>
    <t>CONTRATAR A MONTO AGOTABLE EL SUMINISTRO DE MEDICAMENTOS DE MANEJO AMBULATORIO EN GENERAL, ASÍ COMO LOS MEDICAMENTOS REQUERIDOS PARA LAS ACTIVIDADES DE PROMOCIÓN Y PREVENCIÓN DE ACUERDO CON LOS CONTRATOS DE PRESTACIÓN DE SERVICIOS DE SALUD VIGENTES SUSCRITOS ENTRE LA UNIDAD DE SALUD DE IBAGUÉ USI ESE Y LOS ASEGURADORES DE TODOS LOS MEDICAMENTOS CONTENIDOS EN LA RESOLUCIÓN No.2808 DE 2022.</t>
  </si>
  <si>
    <t>100029221 RC 100006937</t>
  </si>
  <si>
    <t>480-47-994000050069</t>
  </si>
  <si>
    <t>ADIELA PATRICIA VASQUEZ SANTANA</t>
  </si>
  <si>
    <t>480-74-994000008512</t>
  </si>
  <si>
    <t xml:space="preserve"> 3815027-8RC 0944362-2 </t>
  </si>
  <si>
    <t>CONTRATAR LOS SERVICIOS DE UN PROFESIONAL EN TRABAJO SOCIAL PARA EL FORTALECIMIENTO DEL SERVICIO DE ATENCIÓN AL USUARIO EN LA UNIDAD DE IBAGUÉ U.S.I.- E.S.E.</t>
  </si>
  <si>
    <t>MARCELA DEL SOCORRO MAHECHA RAMIREZ</t>
  </si>
  <si>
    <t>3814754-1</t>
  </si>
  <si>
    <t>3814748-5</t>
  </si>
  <si>
    <t>CONTRATAR LOS SERVICIOS PROFESIONALES DE UNA EMPRESA ESPECIALIZADA EN TELECOMUNICACIONES CON EL FIN DE BRINDAR APOYO A LA GESTIÓN  PARA EL SOPORTE TÉCNICO DE LA INFGRAESTRUCTURA DE CONECTIVIDAD DE LA RED DE DATOS DE LA UNIDAD DE SALUD DE IBAGUE U.S.I. - E.S.E.</t>
  </si>
  <si>
    <t>SANTICS TECNOLOGIAS DE LA INFORMACION Y DE LAS COMUNICACIONES S.A.S.</t>
  </si>
  <si>
    <t>JHOJAAN ANDRES MICAHAN SANCHEZ</t>
  </si>
  <si>
    <t>3815059-3</t>
  </si>
  <si>
    <t>CONTRATAR LA PRESTACION DE LOS SERVICIOS PROFESIONALES DE REVISORIA FISCAL PARA LA UNIDAD DE SALUD DE IBAGUE USI ESE VIGENCIA 2024</t>
  </si>
  <si>
    <t>25-46-101030554</t>
  </si>
  <si>
    <t>12 MESES</t>
  </si>
  <si>
    <t>CONTRATAR LA PRESTACIÓN DEL SERVICIO DE UN AUXILIAR DE FARMACIA COMO APOYO A LA EJECUCIÓN DE LAS RUTAS DE ATENCIÓN EN SALUD EN LA UNIDAD DE SLAUD DE IBAGUE U.S.I. -E.S.E.</t>
  </si>
  <si>
    <t>JESIKA ESCARRAGA PIÑEROS</t>
  </si>
  <si>
    <t>CONTRATAR LA PRESTACION DE SERVICIOS PROFESIONALES DE UN MEDICO ESPECIALIZADO EN GINECOLOGIA PARA EL SERVICIO DE SALA DE PARTOS Y GINECOLOGIA – UNIDAD DE SALUD DE IBAGUE U.S.I. E.S.E.</t>
  </si>
  <si>
    <t>3815066-5</t>
  </si>
  <si>
    <t>1 mes</t>
  </si>
  <si>
    <t>CONTRATAR LA PRESTACIÓN DE LOS SERVICIOS DE VIGILANCIA POR MEDIO DEL SISTEMA INALÁMBRICO DE LAS UNIDADES INTERMEDIAS, CENTROS DE SALUD Y VIGILANCIA HUMANA EN LA UNIDAD INTERMEDIA VIII ETAPA DEL JORDÁN, UNIDAD DEL SUR, UNIDAD HOSPITAL SAN FRANCISCO, UNIDAD DEL SALADO Y UNIDAD PICALEÑA ADSCRITOS A LA UNIDAD DE SALUD DE IBAGUÉ U.S.I. - E.S.E.</t>
  </si>
  <si>
    <t>376-47-994000022137</t>
  </si>
  <si>
    <t>PRESTACION DE SERVICIO INTEGRAL DE ASEO, DESINFECCIÓN Y SERVICIOS GENERALES, PARA ASISTIR A TODAS LAS AREAS DE LAS DIFERENTES SEDES, CENTROS Y PUESTOS DE SALUD DE LA UNIDAD DE SALUD DE IBAGUE USI-ESE.</t>
  </si>
  <si>
    <t>LIMPIEZA INSTITUCIONAL LASU SAS</t>
  </si>
  <si>
    <t>18-44-101095029 RC 18-40-101070090</t>
  </si>
  <si>
    <t>25-44-101188330 RC 25-40-101050087</t>
  </si>
  <si>
    <r>
      <t xml:space="preserve">CONTRATAR LA PRESTACIÓN DEL SERVICIO DE UN PROFESIONAL MEDICO ESPECIALIZADO EN PSIQUIATRÍA PARA EL SERVICIO DE CONSULTA EXTERNA </t>
    </r>
    <r>
      <rPr>
        <sz val="8"/>
        <color rgb="FF000000"/>
        <rFont val="Calibri"/>
        <family val="2"/>
        <scheme val="minor"/>
      </rPr>
      <t>UNIDAD DE SALUD DE IBAGUÉ EMPRESA SOCIAL DEL ESTADO.</t>
    </r>
  </si>
  <si>
    <t>JESSICA LIZETH BENAVIDES CAMPOS</t>
  </si>
  <si>
    <t>21-44-101433754 RC21-40-101225449</t>
  </si>
  <si>
    <t>25-44-101188329 RC25-40101050086</t>
  </si>
  <si>
    <t>TANIA ALEJANDRA GALARRAGA SANDOVAL</t>
  </si>
  <si>
    <t>11-44-101215394</t>
  </si>
  <si>
    <t>MARIA PAULA ARIAS RODRIGUEZ</t>
  </si>
  <si>
    <t>25-44-101188328 RC25-40-101050085</t>
  </si>
  <si>
    <t>CONTRATAR LA PRESTACIÓN DEL SERVICIO DE UN PROFESIONAL MEDICO ESPECIALIZADO ENMEDICINA FAMILIAR EN EL SERVICIO DE CONSULTA EXTERNA UNIDAD DE SALUD DE IBAGUÉ EMPRESA SOCIAL DEL ESTADO.</t>
  </si>
  <si>
    <t>100029303 RC100006973</t>
  </si>
  <si>
    <t>CONTRATAR LA PRESTACIÓN DEL SERVICIOS PROFESIONALES DE UN MEDICO ESPECIALIZADO EN GINECOLOGIA PARA EL SERVICIO DE SALA DE PARTOS Y GINECOLOGIA UNIDAD DE SALUD DE IBAGUÉ EMPRESA SOCIAL DEL ESTADO.</t>
  </si>
  <si>
    <t>CONTRATAR LA PRESTACIÓN DE SERVICIOS DE UN PROFESIONAL EN MEDICINA GENERAL PARA EL FORTALECIMIENTO DE LA RUTA DE SALUD MENTAL EN  HOSPITALIZACIÓN, URGENCIAS Y OBSERVACIÓN EN CADA UNA  DE LAS UNIDADES INTERMEDIAS EN LA UNIDAD DE SALUD DE IBAGUE ESI -ESE</t>
  </si>
  <si>
    <t>25-46-101030574 RC25-54101002378</t>
  </si>
  <si>
    <t>CONTRATAR LA PRESTACIÓN DE SERVICIOS PROFESIONALES DE UN ABOGADO ESPECIALIZADO PARA LA REPRESENTACIÓN JUDICIAL Y APOYO JURIDICO, EN LOS PROCESOS LABORALES, COLECTIVOS, PENSIONALES Y PROCESOS DISCIPLINARIOS Y EN TODOS LOS QUE SE LE OTORGUE PODER ASI COMO RENDIR CONCEPTOS JURIDICOS QUE REQUIERA LA UNIDAD DE SALUD DE IBAGUE USI-E.S.E.</t>
  </si>
  <si>
    <t>CARLOS JAVIER ALZATE TRUJILLO</t>
  </si>
  <si>
    <t>3816374-3 RC0944558-9</t>
  </si>
  <si>
    <t>2024/014/02</t>
  </si>
  <si>
    <t>100029283 RC100006965</t>
  </si>
  <si>
    <t>CONTRATAR LA PRESTACION DE SERVICIOS DE UN PROFESIONAL MEDICO ESPECIALIZADO EN PSIQUIATRIA PARA EL SERVICIO DE URGENCIAS Y HOSPITALIZACIÓN  EN SALUD MENTAL - UNIDAD DE SALUD DE IBAGUÉ USI ESE COMO APOYO A LAS RUTAS DE ATENCIÓN EN SALUD.</t>
  </si>
  <si>
    <t>KATHERINE MENESAS MAYOR</t>
  </si>
  <si>
    <t>100029294 RC100006978</t>
  </si>
  <si>
    <t>100029291 RC100006967</t>
  </si>
  <si>
    <t>100029354 RC10006983</t>
  </si>
  <si>
    <t>CONTRATAR A MONTO AGOTABLE EL SUMINISTRO DE ELEMENTOS DE PROTECCIÓN EPP, INSUMOS MEDICOS, MATERIAL MEDICO QUIRURGICOS, CONTEMPLADOS EN EL PLAN DE BENEFICIOS DE SALUD, NECESARIOS PARA LA ATENCIÓN DE LOS USUARIOS EN LOS SERVICIOS DE URGENCIAS, QUIROFANO, HOSPITALIZACIÓN Y UNIDAD MENTAL, ATENCIÓN DE PARTOS, ACTIVIDADES DE PROMOCIÓN – PREVENCIÓN Y BRIGADAS DE SALUD TANTO URBANAS COMO RURALES.</t>
  </si>
  <si>
    <t>PROINMED S.A.S.</t>
  </si>
  <si>
    <t>25-44-101188342</t>
  </si>
  <si>
    <t>CONTRATAR LA PRESTACIÓN DE SERVICIOS PROFESIONALES DE UN ABOGADO PARA APOYAR LOS PROCESOS JURÍDICOS, DE CARTERA Y CONCILIACIONES EXTRAJUDICIALES, ENTRE OTROS A LA GERENCIA Y DEMÁS DEPENDENCIAS DE LA UNIDAD DE SALUD DE IBAGUÉ USI-ESE.</t>
  </si>
  <si>
    <t>JUAN SEBASTIAN CASTRO ARIAS</t>
  </si>
  <si>
    <t>25-44-101188337</t>
  </si>
  <si>
    <t>RAQUEL CALDERON</t>
  </si>
  <si>
    <t>CONTRATAR LOS SERVICIOS DE UN PROFESIONAL EN COMUNICACIÓN SOCIAL Y PERIODISMO PARA REALIZAR CAMPAÑAS DE PROMOCIÓN INSTITUCIONAL EN LA UNIDAD DE SALUD DE IBAGUÉ U.S.I. E.S.E.</t>
  </si>
  <si>
    <t>INGRITH PAOLA CAZARES GAITAN</t>
  </si>
  <si>
    <t>CONTRATAR LOS SERVICIOS DE UN PROFESIONAL DEL AREA DE LA SALUD CON ESPECIALIZACIÓN Y/O MAESTRIA Y EXPERIENCIA EN FORMULACIÓN DE PROYECTOS PARA FORTALECER LOS PROCESOS DE GESTION DE LA PLANEACIÓN DE LA UNIDAD DE SALUD DE IBAGUE USI-ESE</t>
  </si>
  <si>
    <t>UBERNEY RIOS BETANCOURTH</t>
  </si>
  <si>
    <t>25-44-101188360</t>
  </si>
  <si>
    <t>CONTRATAR LAPRESTACIÓN DE LOS SERVICIOS DE UN PROFESIONAL EN SALUD ESPECIALIZADO EN AUDITORIA, PARA REALIZAR ACTIVIDADES DE APOYO AL PROCESO DE FACTURACIÓN, GLOSAS Y CONTRATACIÓN DE LOS SERVICIOS DE SALUD, AJUSTES Y ACOMPAÑAMIENTO AL PROCESO DE CONTRATACION CON ASEGURADORES,  EAPB,  ENTES MUNICIPALES Y DEPARTAMENTALES  Y PROCESO DE ATENCIÓN EN SALUD</t>
  </si>
  <si>
    <t>CONTRATAR LA PRESTACIÓN DE UN PROFESIONAL EN SALUD PARA APOYAR EL SEGUIMIENTO A LA EJECUCIÓN TECNICA Y FINANCIERA DE CONTRATOS Y CONVENIOS PARA LA ATENCIÓN DE COLECTIVOS QUE SUSCRIBA LAUNIDAD DE SALUD DE IBAGUE U.S.I. E.S.E.</t>
  </si>
  <si>
    <t>ALEXANDRA LUCIA VALDERRAMA VARON</t>
  </si>
  <si>
    <t>25-44-101188351</t>
  </si>
  <si>
    <t>CONTRATAR LA PRESTACIÓN DE SERVICIO PROFESIONAL PARA EL APOYO EN LA SUPERVISIÓN DE MANTENIMIENTOS PREVENTIVOS Y CORRECTIVOS, DE LOS VEHICULOS DE PROPIEDAD DE LA UNIDAD DE SALUD DE IBAGUE U.S.I. - E.S.E.</t>
  </si>
  <si>
    <t>CAMILO ALBERTO TORRES MONCALEANO</t>
  </si>
  <si>
    <t>25-44-101188349</t>
  </si>
  <si>
    <t xml:space="preserve">CONTRATAR LOS SERVICIOS DE UN PROFESIONAL EN PSICOLOGIA PARA EL FORTALECIMIENTO DE LA RUTA DE SALUD MENTAL EN URGENCIAS, HOSPITALIZACIÓN Y SALA DE PARTOS EN CADA UNA DE LAS UNIDADES INTERMEDIAS EN LA UNIDAD DE SALUD DE IBAGUE U.S.I. -E.S.E.  </t>
  </si>
  <si>
    <t>MAIRA FERNANDA CAMPOS GARCIA</t>
  </si>
  <si>
    <t>100029427 rc 100007012</t>
  </si>
  <si>
    <t xml:space="preserve">CONTRATAR LA PRESTACIÓN DE SERVICIOS  DE UN PROFESIONAL EN ENFERMERIA CON ESPECIALIZACIÓN EN GERENCIA DE SERVICIOS  DE SALUD PARA FORTALECER LOS PROCESOS DE GESTION DE LA PLANEACIÓN DE LA UNIDAD DE SALUD DE IBAGUE USI-ESE </t>
  </si>
  <si>
    <t>YEISON ADOLFO CAMPOS GARCIA</t>
  </si>
  <si>
    <t>CONTRATAR LA ADQUISICIÓN DE INSUMOS DE ODONTOLOGÍA DE FORMA SUCESIVA Y POR PRECIOS UNITARIOS PARA LA PRESTACIÓN DEL SERVICIO DE LA UNIDAD DE SALUD DE IBAGUE E.S.E.</t>
  </si>
  <si>
    <t>25-44-101188352 RC25-40-101050100</t>
  </si>
  <si>
    <t>CONTRATAR EL SUMINISTRO DE MEDICAMENTOS, INCLUIDOS LOS MEDICAMENTOS DE CONTROL ESPECIAL Y MONOPOLIO DEL FONDO NACIONAL DE ESTUPEFACIIENTES, COMPEMPLADOS EN EL PLAN  DE BENEFICIOS DE SALUD, NECESARIOS PARA LA ATENCIÓN DE LOS USUSARIOS EN LOS SERVICIOS DE URGENCIAS, VACUNACIÓN, HOSPITALIZACIÓN, ATENCIÓN DE PARTOS, QUIRIFANO, ACTIVIDADES DE PROMOCIÓN- PREVENCIÓN Y BRIGADAS DE SALUD TANTO URBANAS COMO RURALES</t>
  </si>
  <si>
    <t>100029426 RC100007011</t>
  </si>
  <si>
    <t>CONTRATAR A MONTO AGOTABLE EL SUMINISTRO DE REACTIVOS E INSUMOS PARA LABORATORIO CLINICO, DE QUIMICA, HEMATOLIA, LECTOR TIRAS AUTOMATIZADOS-UROANALISIS, INMINOLOGIA, ELECTROLITROS, BIOTIME POINT OF CARE TESTING, PARA EQUIPOS EN COMODATO, UBICADOS EN LOS LABORATORIOS CLINICOS D ELAS UNIDADES INTERMEDIAS, TOMA DEMUESTRASDE CENTROS DE SALUD DE LA UNIDAD DE SALUD DE IBAGUE U.S.I. -E.S.E.</t>
  </si>
  <si>
    <t>CONTRATAR A MONTO AGOTABLE EL SUMINISTRO DE INSUMOS Y MATERIAL PARA LA TOMA Y PROCESAMOIENTO DE MUESTRAS DEL LABORATORIO CLINICO, EN LAS UNIDADES INTERMEDIAS, CENTROS DE SALUD Y PUESTOS DE SALUD DE LA UNIDAD DE SALUD DE IBAGUE U.S.I. -E.S.E.</t>
  </si>
  <si>
    <t xml:space="preserve">2024/01/04B </t>
  </si>
  <si>
    <t>01 mes</t>
  </si>
  <si>
    <t>CONTRATAR A MONTO AGOTABLE EL SUMINISTRO DE PAPELERIA Y ELEMENTOS DE OFICINA PARA LAS AREAS ASISTENCIALES Y ADMINISTRATIVAS  DE LAS UNIDADES INTERMEDIAS, CENTROS Y PUESTOS DE SALUD DE LA UNIDAD  DE SALUD DE IBAGUE U.S.I. -E.S.E.</t>
  </si>
  <si>
    <t>COMERCIALIZADORA CIBERLAN</t>
  </si>
  <si>
    <t>CONTRATAR EL SUMINISTRO DE PRODUCTOS QUIMICOS, NECESARIOS EN EL PROCESO DE LAVANDERIA, NUTRICIÓN Y AREAS ASISTENCIALES REQUERIDAS EN LAS  DIFERENTES SEDES, ADSCRITAS A LA UNIDAD DE SALUD DE IBAGUE E.S.E., EN LA MODALIDAD DE MONTO AOTABLE</t>
  </si>
  <si>
    <t>DISTRIAGUILAR</t>
  </si>
  <si>
    <t xml:space="preserve">TERMINO LA DRA, JULIA PATRICIA COMO GERENTE </t>
  </si>
  <si>
    <t>65-40-101074301</t>
  </si>
  <si>
    <t>INICIO COMO GERENTE LA DRA. JANED MARCIALES</t>
  </si>
  <si>
    <t>NUTRICIONISTA</t>
  </si>
  <si>
    <t>100029533 RC 100007036</t>
  </si>
  <si>
    <t>CONTRATAR LA PRESTACIÓN DE LOS SERVICIOS DE UN PROFESIONAL  CON EXPERIENCIA PARA EL LEVANTAMIENTO DE CARGAS LABORALES EN ENTIDADES PUBLICAS</t>
  </si>
  <si>
    <t>SANDRA LILIANA TORRES DIAZ</t>
  </si>
  <si>
    <t>25-44-101188417</t>
  </si>
  <si>
    <t>CONTRATAR LA PRESTACIÓN DE SERVICIOS DE UNA AUXILIAR DE SALUD ORAL COMO APOYO A LA EJECUCIÓN DE LAS RUTAS DE ATENCIÓN EN SALUD EN LA UNIDAD DE SALUD DE IBAGUE USI- E.S.E.</t>
  </si>
  <si>
    <t>KATERIN ANDREA ACOSTA PINILLA</t>
  </si>
  <si>
    <t>SECOP</t>
  </si>
  <si>
    <t>CONTRATAR  EL SUMINISTRO DE ALIMENTOS A LA UIDAD DE SALUD DE IBAGUE USI-ESE</t>
  </si>
  <si>
    <t>25-46101030709 RC25-54-101002383</t>
  </si>
  <si>
    <t>3822124-3</t>
  </si>
  <si>
    <t>CONTRATAR LA PRESTACIÓN DE SERVICIOS DE MEDICINA ESPECIALIZADA EN GINECOLOGIA EN EL SERVICIO DE CONSULTA EXTERNA - UNIDAD DE SALUD DE IBAGUE U.S.I. - E.S.E. COMO APOYO A LAS RUTAS DE ATENCIÓN EN SALUD</t>
  </si>
  <si>
    <t>GYNAMTO S.A.S.</t>
  </si>
  <si>
    <t>25-44-101188427 RC25-40-101050123</t>
  </si>
  <si>
    <t>CONTRATAR LA PRESTACIÓN DE SERVICIOS DE MEDICINA ESPECIALIZADA PARA EL SERVICIO DE ECOGRAFIAS EN EL SERVICIO DE CONSULTA EXTERNA - UNIDAD DE SALUD DE IBAGUE U.S.I. - E.S.E. COMO APOYO A LAS RUTAS DE ATENCIÓN EN SALUD</t>
  </si>
  <si>
    <t>25-44-101188426 RC25-40-101050122</t>
  </si>
  <si>
    <t>CONTRATAR EL SERVICIO TECNICO DE MANTENIMIENTO PREVENTIVO Y CORRECTIVO DE LOS EQUIPOS INDUSTRIALES, PLANTAS GENERADORAS, REDES Y ARREGLOS ELECTRICOS EN GENERAL, QUE SE REQUIERAN EN TODAS LAS SEDES ADSCRITAS A LA UNIDAD DE SALUD DE IBAGUE E.S.E. EN NODALIDAD DE MONTO AGOTABLE.</t>
  </si>
  <si>
    <t>CONTRATAR LOS SERVICIOS DE UN PROFESIONAL PARA REALIZAR EL SEGUIMIENTO Y MANTENIMIENTO PREVENTIVO Y CORRECTIVO A TODOSLOSD EQUIPOS BIOMEDICOS PROPIEDAD DE LA UNIDAD DE SALUD DE IBAGUE</t>
  </si>
  <si>
    <t>CONTRATAR LA PRESTACIÓN DE SERVICIOS DE UN QUÍMICO FARMACEUTICO COMO APOYO A LA EJECUCIÓN DE LAS RUTAS DE ATENCIÓN EN SALUD Y DEMÁS DEPENDENCIAS DE LA UNIDAD DE SALUD DE IBAGUE USI-E.S.E.</t>
  </si>
  <si>
    <t xml:space="preserve">CONTRATAR EL SUMINISTRO DE COMBUSTIBLE TIPO GASOLINA CORIENTE, ACPM Y LUBRICANTES PARA LOS VEHICULOS Y PLANTAS ELECTRICAS DE PROPIEDAD DE LA UNIDAD DE SALUD DE IBAGUE E.S.E. A MONTO AGOTABLE </t>
  </si>
  <si>
    <t>COESCO COLOMBIA S.A.S.</t>
  </si>
  <si>
    <t>2102010103-2102020102</t>
  </si>
  <si>
    <t>21-44-101434444 RC21-40-101226132</t>
  </si>
  <si>
    <t>CONTRATAR LA PRESTACION DE SERVICIOS DE UN ESPWECIALISTA EN EPIDEMIOLOGIA EN LA UNIDAD  DE SALUD IBAGUE USI ESE COMO APOYO A LAS RUTAS DE ATENCIÓN EN SALUD</t>
  </si>
  <si>
    <t>IVAN ORLANDO ALFARO MORENO</t>
  </si>
  <si>
    <t>25-44-101188603</t>
  </si>
  <si>
    <t>TERMINO LA DRA. JANED MARCIALES</t>
  </si>
  <si>
    <t>CONTRATAR EL SUMINISTRO DE ACCESORIOS, CONSUMIBLES Y REPUESTOS NECESARIOS PARA LOS EQUIPOS BIOMEDICOS DE LA UNIDAD  DE SALUD DE IBAGUE USI-ESE, A MONTO AGOTABLE.</t>
  </si>
  <si>
    <t>100029932 RC</t>
  </si>
  <si>
    <t>REINICIO LA DRA. DENNIS</t>
  </si>
  <si>
    <t>CONTRATAR LOS SERVICIOS DE UN PROFESIONAL PARA REALIZAR EL SEGUIMIENTO Y MANTENIMIENTO PREVENTIVO Y CORRECTIVO A TODOS LOS EQUIPOS BIOMEDICOS PROPIEDAD DE LA UNIDAD DE SALUD DE IBAGUE</t>
  </si>
  <si>
    <t>NICOLAS SANCHEZ ARISMENDY</t>
  </si>
  <si>
    <t>25-44-101188928</t>
  </si>
  <si>
    <t>CONTRATAR EL SUMINISTRO DE INSUMOS DE LIMPIEZA Y DESINFECCIÓN PARA LA UNIDAD DE SALUD DE IBAGUE U.S.I. -E.S.E.</t>
  </si>
  <si>
    <t>21-44-101434842</t>
  </si>
  <si>
    <t>CONTRATAR EL SUMINISTRO DE OXÍGENO LÍQUIDO MEDICINAL PARA TANQUE ESTACIONARIO, RECARGA DE CILINDROS DE OXÍGENO MEDICINAL AMBULANCIAS, AIRE MEDICINAL, BALAS PARA SOPORTE MANIFOLL, CONEXIÓN A LAS BALAS DE OXÍGENO, PRUEBAS ULTRASONIDO Y MANTENIMIENTO A LOS CILINDRO EN LAS UNIDADES INTERMEDIAS ÁREAS ASISTENCIALES DE LA UNIDAD DE SALUD DE IBAGUÉ U.S.I. -E.S.E.</t>
  </si>
  <si>
    <t>860040094-3</t>
  </si>
  <si>
    <t>100306606 RC 100076273</t>
  </si>
  <si>
    <t>CONTRATAR LA PRESTACIÓN DE LOS SERVICIOS PROFESIONALES Y DE APOYO AL PLAN ANUAL DE MANTENIMIENTO; ENFOCADO A LA PLANEACIÓN, PROYECCIÓN DE OBRAS CIVILES, SEGUIMIENTO ADMINISTRATIVO, FINANCIERO Y REVISIÓN  DE LOS MANTENIMINETOS Y LABORES DE INGENIERIA REALIZADOS A LA INFRAESTRUCTURA HOSPITALARIA DELA USI-ESE</t>
  </si>
  <si>
    <t>ANGELA MARIA RONDON GARCIA</t>
  </si>
  <si>
    <t>ITEM</t>
  </si>
  <si>
    <t>CONTRATO</t>
  </si>
  <si>
    <t>FECHA</t>
  </si>
  <si>
    <t>CONTRATISTA</t>
  </si>
  <si>
    <t>NIT:</t>
  </si>
  <si>
    <t xml:space="preserve"> VALOR  </t>
  </si>
  <si>
    <t>OBJETO</t>
  </si>
  <si>
    <t>MODALIDAD</t>
  </si>
  <si>
    <t>POSIBLE DETRIMENTO Y OTROS</t>
  </si>
  <si>
    <t>DIANA CAMILA TRONCOSO ALVAREZ "SERVITROAL"</t>
  </si>
  <si>
    <t>1,110,061,944-9</t>
  </si>
  <si>
    <t>ADQUISICIÓN DE PAPELERIA Y ELEMENTOS DE OFICINA,….</t>
  </si>
  <si>
    <t>PAPELERIA</t>
  </si>
  <si>
    <t>SOBRE COSTOS EN ESPECIAL ITEM 17 Y 18 Y DEMAS, CRUZAR CON EL CONTRATO 518 DE AGOSTO 23 DE 2024</t>
  </si>
  <si>
    <t>DAG INTEGRAL S.A.S.</t>
  </si>
  <si>
    <t>901,337,080-3</t>
  </si>
  <si>
    <t>SUMINISTRO DE PAPELERIA Y ELEMENTOS DE OFICINA,…..</t>
  </si>
  <si>
    <t>SOBRE COSTOS Y 23 DIAS DESPUES SE CONTRATA MAS SEGÚN EL OBJETO, MIRAR EL CONTRATO 497 DEL 31 DE JULIO DE 2024</t>
  </si>
  <si>
    <t>ERNESTO LOZANO PERDOMO LUMAR SOLUCIONES INTEGRALES</t>
  </si>
  <si>
    <t>SUMINISTRO DE IMPRESOS Y LITOGRAFIA,…</t>
  </si>
  <si>
    <t>IMPRESOS</t>
  </si>
  <si>
    <t>AL PARECER SOBRE COSTOS</t>
  </si>
  <si>
    <t>SANDRA MILENA RAMIREZ ARIAS</t>
  </si>
  <si>
    <t>CONTRATAR UN PROFESIONAL CON ESPECIALIZACIÓN EN GERENCIA DE SERVICIOS DE SALUD,…APOYO, SEGUIMIENTO MAITE</t>
  </si>
  <si>
    <t>OPS</t>
  </si>
  <si>
    <t>NO REALIZABA NADA LOS INFORMES SON REGULARES Y NUNCA SE PRESENTABA</t>
  </si>
  <si>
    <t>NATALIA ISABEL GUZMAN ORTIZ</t>
  </si>
  <si>
    <t>COMUICADORA SOCIAL EN LAS ACTIVIDADES DE DERECHOS SEXUALES PIC 2024</t>
  </si>
  <si>
    <t>NUNCA SE VIO HACER NADA Y ADEMAS HABIAN MAS COMUNICADORAS SOCIALES, EN LOS INFORMES NO SE PUBLICARON Y SE ANEXAN FORMATOS COMO INFORME</t>
  </si>
  <si>
    <t>40, 93 Y 332</t>
  </si>
  <si>
    <t>PERIODISTA</t>
  </si>
  <si>
    <t>PERIODISTA QUE NO HACE NADA Y HAY MAS DE 3 PERIODISTAS EN LA EMPRESA Y LA EMPRESA EN DEFICIT FINANCIERO, SE REQUIERE  MEDIO TIEMPO Y ESONUNCA SE VIO HACER NADA Y ADEMAS HABIAN MAS COMUNICADORAS SOCIALES, EN LOS INFORMES NO SE PUBLICARON Y SE ANEXAN FORMATOS COMO INFORME</t>
  </si>
  <si>
    <t>MARIA ANDREA TRUJILLO ROJAS</t>
  </si>
  <si>
    <t>CONTRATAR LA PRESTACIÓN DE SERVICIOS DE UN PROFESIONAL EN LOS PROCESOS DE PLANEACIÓN Y BRINDAR APOYO A LOS PROCESOS DE GESTION EN LA UNIDAD DE SALUD DE IBAGUÉ U.S.I. - E.S.E.</t>
  </si>
  <si>
    <t>PLANEACIÓN</t>
  </si>
  <si>
    <t>HAY TRES FUNCIONARIOS EN PLANEACIÓN QUE HACEN Y LA EMPRESA EN DEFICIT</t>
  </si>
  <si>
    <t>129, 305 Y 419</t>
  </si>
  <si>
    <t>PLANEACION</t>
  </si>
  <si>
    <t>TIENE CONTRATO ENLA SECRETARIA MUNICIPAL EL AÑO 2024 EN LA SECRETARIA  ERA EL No.0398 DEL 20 DE FEBRERO DE 2024, PARA HACER SEGUIMIENTO DELPIC Y TRABAJA EN LA USI EN PLANEACIÓN Y NO SE VE, CLARO PRESENTAN INFORMES, SABEN PRESENTAR INFORMES.</t>
  </si>
  <si>
    <t>MAGDA YURANI TRILLERAS LARA</t>
  </si>
  <si>
    <t>PLANEACIÓN ESTRATEGICA DEL HOSPITAL</t>
  </si>
  <si>
    <t>OBRA CIVIL</t>
  </si>
  <si>
    <t>CUAL PLANEACIÓN, LAS OBRAS SE HACEN DE ACUERDO A LAS NECESIDADES QUE SE PRESENTEN, CORBATICAS</t>
  </si>
  <si>
    <t>RECURSOS NACION</t>
  </si>
  <si>
    <t>INICIO Y NO HABIAN LLEGADO LOS RECURSOS DEL MINISTERIO PARA EBS, REVISAR EN LOS INFORMES QUE CONTRATOS DE LOS EQUIPOS BASICOS EN SALUD  AYUDO A REALIZAR O REVISAR</t>
  </si>
  <si>
    <t>PAULA ANDREA OLIVEROS VEGA</t>
  </si>
  <si>
    <t>CONTRATAR LA PRESTACIÓN DE SERVICIOS DE UN TECNICO PARA APOYO EN EL AREA DE EXPERIENCIA EN LA ATENCIÓN COMO ORIENTADOR (PQR) Y GESTION DE TRAMITES AL PUBLICO Y AL PACIENTE EN LA UNIDAD DE SALUD DE IBAGUE USI-E.S.E.</t>
  </si>
  <si>
    <t>PQR</t>
  </si>
  <si>
    <t>NO SE VEN EN EL TRABAJO</t>
  </si>
  <si>
    <t>INGENIERIA TOTAL 5 SAS</t>
  </si>
  <si>
    <t>901422831-3</t>
  </si>
  <si>
    <t>MANTENIMIENTO PREVENTIVO Y CORRECTIVO DE LA INFRAESTRUCTURA FISICA,…</t>
  </si>
  <si>
    <t>AL PARECER ACTIVIDADES NO REALIZADAS Y ESTAN TRABAJANDO EN ENERO DE 2025, SIN TENER CONTRATO, SE VENCIO EL 20 DE DICIEMBRE DE 2024, EN LA OFICINA DE LA SUBGERENTE ADMINISTRATIVA.  Ademas en el presupuesto del contrato no habla nada de los arreglo y adecuaciones de la sede adtiva del hospital SAN FRANCISCO, NO MENCIONA DADA</t>
  </si>
  <si>
    <t xml:space="preserve">NO SE HABIA ACABO EL CONTRAO No.577 DE 2024 Y PARA UNOS POCOS DIAS SACARON OTRO EL CUAL SE VENCIO EL 31 DE DICIEMBRE DE 2024; PERO AHORA EN ENERO ESTAN TRABAJANDO SIN CONTRATO EN LA OFICINA DE LA SUBGERENTE ADMINISTRATIVA </t>
  </si>
  <si>
    <t>NO SE HABIA TERMINA ESTE CONTRATO Y SE ORDENÓ EL No.577 DE 2024</t>
  </si>
  <si>
    <t>20, 185, 501, 527 Y 620</t>
  </si>
  <si>
    <t>800185215-2</t>
  </si>
  <si>
    <t>SERVICIOS DE VIGILANCIA,...</t>
  </si>
  <si>
    <t>VIGILANCIA</t>
  </si>
  <si>
    <t>EN TODOS LOS CONTRATOS RELACIONADOS EXISTE UN SERVICIO DE VIGILANCIA DE ENTRE 12 Y 10 HORAS NOCRURNO, EN EL PARQUEADERO  DE LA UNIDAD INTERMEDIA SAN FRANCICO Y ESTA FIGURA NO EXSITE Y NO HA EXISTIDO, PUEDEN VERIFICAR UNA NOCHE. CERCA AL PAQUEADERO EXISTE UN CUARTO AL PARECER DE CAMARAS Y ESTE LO SUPLE EL VIGILANTE DE CONSULTA EXTERNA QUE ESTA CONTRATADO LAS 24 HORAS. ESE ES UN PUNTO FICTICIO. FACIL DE VERIFICAR.</t>
  </si>
  <si>
    <t>GRUPO ROBAYO S.A.S.</t>
  </si>
  <si>
    <t>901361940-5</t>
  </si>
  <si>
    <t>MANTENIMIENTO VEHICULOS,..</t>
  </si>
  <si>
    <t>MANTENIMIENTO</t>
  </si>
  <si>
    <t>SOBRE COSTOS EN DESPINCHADAS Y MUCHOS REPUESTOS, ADEMAS HAY VEHICULOS QUE SUS FACTURAS SUMAS MAS DE 10.000.000 Y Y MOTOCICLETAS CON MUCHO VALOR FACTURADO ENTRE OTROS.</t>
  </si>
  <si>
    <t>TALLER AUTOMOTRIZ TODOAUTOS</t>
  </si>
  <si>
    <t>SOBRE COSTOS EN DESPINCHADAS Y MUCHOS REPUESTOS, ADEMAS HAY VEHICULOS QUE SUS FACTURAS SUMAS MAS DE 10.000.000 Y Y MOTOCICLETAS CON MUCHO VALOR FACTURADO ENTRE OTROS. VEHICULOS EN LOS TALLERES POR MAS 2 MESES</t>
  </si>
  <si>
    <t>SOBRE COSTOS EN DESPINCHADAS Y MUCHOS REPUESTOS, ADEMAS HAY VEHICULOS QUE SUS FACTURAS SUMAS MAS DE 10.000.000 Y Y MOTOCICLETAS CON MUCHO VALOR FACTURADO ENTRE OTROS. VEHICULOS EN LOS TALLERES POR MAS 2 MESES EN ESPECIAL UNA UNIDAD MOVIL DE LAS ANTIUAS SON 2, DONDE ESTAN</t>
  </si>
  <si>
    <t>TEIMY YULIETH SALGADO RODRIGUEZ</t>
  </si>
  <si>
    <t>ABOGADA</t>
  </si>
  <si>
    <t>URBANA</t>
  </si>
  <si>
    <t>TECNICO AUXILIAR ENFERMERIA</t>
  </si>
  <si>
    <t xml:space="preserve">MEDICO </t>
  </si>
  <si>
    <t>URBANO</t>
  </si>
  <si>
    <t>RURAL</t>
  </si>
  <si>
    <t>PSICOLOGOS M/T</t>
  </si>
  <si>
    <t>COORDINADOR ENLACE</t>
  </si>
  <si>
    <t>COOORDINADOR TERRITORIO</t>
  </si>
  <si>
    <t>ENFERMERA</t>
  </si>
  <si>
    <t>FISIOTERAPEUTA</t>
  </si>
  <si>
    <t>TECNICO ADTIVO</t>
  </si>
  <si>
    <t>SUMINISTROS</t>
  </si>
  <si>
    <t>TRABAJADOR SOCIAL</t>
  </si>
  <si>
    <t>PSICOLOGO T/C</t>
  </si>
  <si>
    <t>URBANO/RURAL</t>
  </si>
  <si>
    <t>ODONTOLOGO RURAL /URBANO</t>
  </si>
  <si>
    <t xml:space="preserve">MAITE 24 </t>
  </si>
  <si>
    <t xml:space="preserve">RECURSO PROPIO </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</si>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</sst>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_-* #,##0.00\ _€_-;\-* #,##0.00\ _€_-;_-* &quot;-&quot;??\ _€_-;_-@_-"/>
    <numFmt numFmtId="165" formatCode="_-* #,##0\ _€_-;\-* #,##0\ _€_-;_-* &quot;-&quot;??\ _€_-;_-@"/>
    <numFmt numFmtId="166" formatCode="yyyy\-mm\-dd"/>
    <numFmt numFmtId="167" formatCode="_-* #,##0\ _€_-;\-* #,##0\ _€_-;_-* &quot;-&quot;??\ _€_-;_-@_-"/>
    <numFmt numFmtId="168" formatCode="_-* #,##0_-;\-* #,##0_-;_-* &quot;-&quot;??_-;_-@_-"/>
    <numFmt numFmtId="169" formatCode="_-* #,##0.00\ _€_-;\-* #,##0.00\ _€_-;_-* &quot;-&quot;??\ _€_-;_-@"/>
  </numFmts>
  <fonts count="76">
    <font>
      <sz val="11"/>
      <color theme="1"/>
      <name val="Calibri"/>
      <family val="2"/>
      <scheme val="minor"/>
    </font>
    <font>
      <sz val="11"/>
      <color rgb="FF000000"/>
      <name val="Calibri"/>
      <family val="2"/>
    </font>
    <font>
      <b/>
      <sz val="8"/>
      <color rgb="FF000000"/>
      <name val="Calibri"/>
      <family val="2"/>
      <scheme val="minor"/>
    </font>
    <font>
      <sz val="8"/>
      <color theme="1"/>
      <name val="Calibri"/>
      <family val="2"/>
      <scheme val="minor"/>
    </font>
    <font>
      <sz val="8"/>
      <color rgb="FF000000"/>
      <name val="Calibri"/>
      <family val="2"/>
      <scheme val="minor"/>
    </font>
    <font>
      <u/>
      <sz val="11"/>
      <color theme="10"/>
      <name val="Calibri"/>
      <family val="2"/>
      <scheme val="minor"/>
    </font>
    <font>
      <b/>
      <sz val="8"/>
      <color theme="1"/>
      <name val="Calibri"/>
      <family val="2"/>
      <scheme val="minor"/>
    </font>
    <font>
      <sz val="8"/>
      <color rgb="FF444444"/>
      <name val="Calibri"/>
      <family val="2"/>
      <scheme val="minor"/>
    </font>
    <font>
      <sz val="8"/>
      <color rgb="FFFF0000"/>
      <name val="Calibri"/>
      <family val="2"/>
      <scheme val="minor"/>
    </font>
    <font>
      <sz val="8"/>
      <color rgb="FF808080"/>
      <name val="Calibri"/>
      <family val="2"/>
      <scheme val="minor"/>
    </font>
    <font>
      <sz val="9"/>
      <color rgb="FF000000"/>
      <name val="Calibri"/>
      <family val="2"/>
    </font>
    <font>
      <b/>
      <sz val="11"/>
      <color rgb="FF000000"/>
      <name val="Calibri"/>
      <family val="2"/>
    </font>
    <font>
      <b/>
      <sz val="12"/>
      <color rgb="FF000000"/>
      <name val="Calibri"/>
      <family val="2"/>
    </font>
    <font>
      <b/>
      <sz val="9"/>
      <color rgb="FF000000"/>
      <name val="Calibri"/>
      <family val="2"/>
    </font>
    <font>
      <sz val="8"/>
      <color rgb="FF000000"/>
      <name val="Calibri"/>
      <family val="2"/>
    </font>
    <font>
      <sz val="8"/>
      <color rgb="FF000000"/>
      <name val="Calibri Light"/>
      <family val="2"/>
      <scheme val="major"/>
    </font>
    <font>
      <b/>
      <sz val="8"/>
      <color rgb="FFC00000"/>
      <name val="Calibri"/>
      <family val="2"/>
      <scheme val="minor"/>
    </font>
    <font>
      <sz val="8"/>
      <color rgb="FF00B050"/>
      <name val="Calibri"/>
      <family val="2"/>
      <scheme val="minor"/>
    </font>
    <font>
      <b/>
      <sz val="11"/>
      <color theme="1"/>
      <name val="Calibri"/>
      <family val="2"/>
      <scheme val="minor"/>
    </font>
    <font>
      <sz val="11"/>
      <color rgb="FF242424"/>
      <name val="Aptos Narrow"/>
      <family val="2"/>
    </font>
    <font>
      <i/>
      <sz val="8"/>
      <color theme="1"/>
      <name val="Calibri"/>
      <family val="2"/>
      <scheme val="minor"/>
    </font>
    <font>
      <sz val="9"/>
      <color theme="1"/>
      <name val="Calibri"/>
      <family val="2"/>
      <scheme val="minor"/>
    </font>
    <font>
      <b/>
      <sz val="9"/>
      <color rgb="FFC00000"/>
      <name val="Calibri"/>
      <family val="2"/>
      <scheme val="minor"/>
    </font>
    <font>
      <sz val="8"/>
      <color rgb="FF242424"/>
      <name val="Calibri"/>
      <family val="2"/>
      <scheme val="minor"/>
    </font>
    <font>
      <sz val="8"/>
      <color rgb="FFC00000"/>
      <name val="Calibri"/>
      <family val="2"/>
      <scheme val="minor"/>
    </font>
    <font>
      <b/>
      <sz val="9"/>
      <color theme="0"/>
      <name val="Calibri"/>
      <family val="2"/>
      <scheme val="minor"/>
    </font>
    <font>
      <b/>
      <sz val="8"/>
      <color rgb="FF808080"/>
      <name val="Calibri"/>
      <family val="2"/>
      <scheme val="minor"/>
    </font>
    <font>
      <sz val="8"/>
      <color theme="0"/>
      <name val="Calibri"/>
      <family val="2"/>
      <scheme val="minor"/>
    </font>
    <font>
      <sz val="8"/>
      <color rgb="FFFF0000"/>
      <name val="Calibri"/>
      <family val="2"/>
    </font>
    <font>
      <sz val="8"/>
      <color theme="1"/>
      <name val="Calibri"/>
      <family val="2"/>
    </font>
    <font>
      <i/>
      <sz val="8"/>
      <color rgb="FF000000"/>
      <name val="Calibri"/>
      <family val="2"/>
      <scheme val="minor"/>
    </font>
    <font>
      <sz val="9"/>
      <color rgb="FF000000"/>
      <name val="Calibri"/>
      <family val="2"/>
      <scheme val="minor"/>
    </font>
    <font>
      <i/>
      <sz val="8"/>
      <color rgb="FF000000"/>
      <name val="Calibri"/>
      <family val="2"/>
    </font>
    <font>
      <sz val="8"/>
      <color theme="4" tint="0.59999389629810485"/>
      <name val="Calibri"/>
      <family val="2"/>
      <scheme val="minor"/>
    </font>
    <font>
      <sz val="8"/>
      <color theme="5"/>
      <name val="Calibri"/>
      <family val="2"/>
      <scheme val="minor"/>
    </font>
    <font>
      <sz val="8"/>
      <color rgb="FF7030A0"/>
      <name val="Calibri"/>
      <family val="2"/>
      <scheme val="minor"/>
    </font>
    <font>
      <sz val="8"/>
      <color rgb="FF002060"/>
      <name val="Calibri"/>
      <family val="2"/>
      <scheme val="minor"/>
    </font>
    <font>
      <b/>
      <sz val="9"/>
      <color rgb="FFC00000"/>
      <name val="Calibri"/>
      <scheme val="minor"/>
    </font>
    <font>
      <b/>
      <sz val="9"/>
      <color rgb="FF000000"/>
      <name val="Calibri"/>
      <family val="2"/>
      <scheme val="minor"/>
    </font>
    <font>
      <b/>
      <sz val="9"/>
      <color theme="1"/>
      <name val="Calibri"/>
      <family val="2"/>
      <scheme val="minor"/>
    </font>
    <font>
      <u/>
      <sz val="9"/>
      <color theme="10"/>
      <name val="Calibri"/>
      <family val="2"/>
      <scheme val="minor"/>
    </font>
    <font>
      <sz val="9"/>
      <color rgb="FF444444"/>
      <name val="Calibri"/>
      <family val="2"/>
      <scheme val="minor"/>
    </font>
    <font>
      <sz val="9"/>
      <color rgb="FFFF0000"/>
      <name val="Calibri"/>
      <family val="2"/>
      <scheme val="minor"/>
    </font>
    <font>
      <b/>
      <sz val="9"/>
      <color rgb="FF808080"/>
      <name val="Calibri"/>
      <family val="2"/>
      <scheme val="minor"/>
    </font>
    <font>
      <sz val="9"/>
      <color rgb="FF000000"/>
      <name val="Calibri Light"/>
      <family val="2"/>
      <scheme val="major"/>
    </font>
    <font>
      <sz val="9"/>
      <color rgb="FFC00000"/>
      <name val="Calibri"/>
      <family val="2"/>
      <scheme val="minor"/>
    </font>
    <font>
      <sz val="9"/>
      <color rgb="FF242424"/>
      <name val="Aptos Narrow"/>
      <family val="2"/>
    </font>
    <font>
      <sz val="9"/>
      <color theme="0"/>
      <name val="Calibri"/>
      <family val="2"/>
      <scheme val="minor"/>
    </font>
    <font>
      <i/>
      <sz val="9"/>
      <color theme="1"/>
      <name val="Calibri"/>
      <family val="2"/>
      <scheme val="minor"/>
    </font>
    <font>
      <sz val="9"/>
      <color rgb="FF242424"/>
      <name val="Calibri"/>
      <family val="2"/>
      <scheme val="minor"/>
    </font>
    <font>
      <sz val="9"/>
      <color theme="1"/>
      <name val="Calibri"/>
      <family val="2"/>
    </font>
    <font>
      <sz val="9"/>
      <color rgb="FFFF0000"/>
      <name val="Calibri"/>
      <family val="2"/>
    </font>
    <font>
      <i/>
      <sz val="9"/>
      <color rgb="FF000000"/>
      <name val="Calibri"/>
      <family val="2"/>
      <scheme val="minor"/>
    </font>
    <font>
      <i/>
      <sz val="9"/>
      <color rgb="FF000000"/>
      <name val="Calibri"/>
      <family val="2"/>
    </font>
    <font>
      <sz val="9"/>
      <color rgb="FF000000"/>
      <name val="Calibri"/>
      <scheme val="minor"/>
    </font>
    <font>
      <sz val="9"/>
      <color theme="1"/>
      <name val="Calibri"/>
      <scheme val="minor"/>
    </font>
    <font>
      <sz val="9"/>
      <color rgb="FF000000"/>
      <name val="Calibri"/>
    </font>
    <font>
      <i/>
      <sz val="9"/>
      <color rgb="FF000000"/>
      <name val="Calibri"/>
    </font>
    <font>
      <sz val="9"/>
      <color rgb="FF000000"/>
      <name val="Calibri Light"/>
      <scheme val="major"/>
    </font>
    <font>
      <sz val="8"/>
      <color rgb="FF000000"/>
      <name val="Calibri"/>
      <scheme val="minor"/>
    </font>
    <font>
      <sz val="8"/>
      <color theme="1"/>
      <name val="Calibri"/>
      <scheme val="minor"/>
    </font>
    <font>
      <b/>
      <sz val="10"/>
      <color rgb="FF000000"/>
      <name val="Calibri"/>
      <family val="2"/>
      <scheme val="minor"/>
    </font>
    <font>
      <sz val="10"/>
      <color theme="1"/>
      <name val="Calibri"/>
      <family val="2"/>
      <scheme val="minor"/>
    </font>
    <font>
      <sz val="10"/>
      <color rgb="FF000000"/>
      <name val="Calibri"/>
      <family val="2"/>
    </font>
    <font>
      <sz val="10"/>
      <color theme="1"/>
      <name val="Calibri"/>
      <scheme val="minor"/>
    </font>
    <font>
      <b/>
      <sz val="9"/>
      <color theme="5"/>
      <name val="Calibri"/>
      <family val="2"/>
      <scheme val="minor"/>
    </font>
    <font>
      <b/>
      <sz val="11"/>
      <color rgb="FFC00000"/>
      <name val="Calibri"/>
      <family val="2"/>
      <scheme val="minor"/>
    </font>
    <font>
      <sz val="9"/>
      <name val="Calibri"/>
      <family val="2"/>
      <scheme val="minor"/>
    </font>
    <font>
      <b/>
      <sz val="8"/>
      <color rgb="FF000000"/>
      <name val="Calibri Light"/>
      <scheme val="major"/>
    </font>
    <font>
      <sz val="10"/>
      <color rgb="FF000000"/>
      <name val="Calibri"/>
      <scheme val="minor"/>
    </font>
    <font>
      <sz val="10"/>
      <color rgb="FF000000"/>
      <name val="Calibri"/>
      <family val="2"/>
      <scheme val="minor"/>
    </font>
    <font>
      <sz val="9"/>
      <color rgb="FF000000"/>
      <name val="Times New Roman"/>
      <family val="1"/>
      <charset val="1"/>
    </font>
    <font>
      <sz val="8"/>
      <color rgb="FF000000"/>
      <name val="Times New Roman"/>
      <family val="1"/>
      <charset val="1"/>
    </font>
    <font>
      <sz val="9"/>
      <color theme="1"/>
      <name val="Times New Roman"/>
      <family val="1"/>
      <charset val="1"/>
    </font>
    <font>
      <sz val="9"/>
      <color theme="5"/>
      <name val="Calibri"/>
      <family val="2"/>
      <scheme val="minor"/>
    </font>
    <font>
      <sz val="10"/>
      <color rgb="FFFF0000"/>
      <name val="Calibri"/>
      <family val="2"/>
      <scheme val="minor"/>
    </font>
  </fonts>
  <fills count="19">
    <fill>
      <patternFill patternType="none"/>
    </fill>
    <fill>
      <patternFill patternType="gray125"/>
    </fill>
    <fill>
      <patternFill patternType="solid">
        <fgColor rgb="FFFFFFFF"/>
        <bgColor rgb="FF000000"/>
      </patternFill>
    </fill>
    <fill>
      <patternFill patternType="solid">
        <fgColor rgb="FFFFFF00"/>
        <bgColor indexed="64"/>
      </patternFill>
    </fill>
    <fill>
      <patternFill patternType="solid">
        <fgColor rgb="FF92D050"/>
        <bgColor indexed="64"/>
      </patternFill>
    </fill>
    <fill>
      <patternFill patternType="solid">
        <fgColor rgb="FFC00000"/>
        <bgColor indexed="64"/>
      </patternFill>
    </fill>
    <fill>
      <patternFill patternType="solid">
        <fgColor theme="0"/>
        <bgColor indexed="64"/>
      </patternFill>
    </fill>
    <fill>
      <patternFill patternType="solid">
        <fgColor theme="0" tint="-0.34998626667073579"/>
        <bgColor indexed="64"/>
      </patternFill>
    </fill>
    <fill>
      <patternFill patternType="solid">
        <fgColor rgb="FFFFC000"/>
        <bgColor indexed="64"/>
      </patternFill>
    </fill>
    <fill>
      <patternFill patternType="solid">
        <fgColor theme="1" tint="0.499984740745262"/>
        <bgColor indexed="64"/>
      </patternFill>
    </fill>
    <fill>
      <patternFill patternType="solid">
        <fgColor rgb="FF00B0F0"/>
        <bgColor indexed="64"/>
      </patternFill>
    </fill>
    <fill>
      <patternFill patternType="solid">
        <fgColor theme="8" tint="0.39997558519241921"/>
        <bgColor indexed="64"/>
      </patternFill>
    </fill>
    <fill>
      <patternFill patternType="solid">
        <fgColor theme="7" tint="-0.499984740745262"/>
        <bgColor indexed="64"/>
      </patternFill>
    </fill>
    <fill>
      <patternFill patternType="solid">
        <fgColor rgb="FF7030A0"/>
        <bgColor indexed="64"/>
      </patternFill>
    </fill>
    <fill>
      <patternFill patternType="solid">
        <fgColor theme="5" tint="-0.499984740745262"/>
        <bgColor indexed="64"/>
      </patternFill>
    </fill>
    <fill>
      <patternFill patternType="solid">
        <fgColor theme="7" tint="-0.249977111117893"/>
        <bgColor indexed="64"/>
      </patternFill>
    </fill>
    <fill>
      <patternFill patternType="solid">
        <fgColor rgb="FFFF0000"/>
        <bgColor indexed="64"/>
      </patternFill>
    </fill>
    <fill>
      <patternFill patternType="solid">
        <fgColor theme="5" tint="0.39997558519241921"/>
        <bgColor indexed="64"/>
      </patternFill>
    </fill>
    <fill>
      <patternFill patternType="solid">
        <fgColor theme="5"/>
        <bgColor indexed="64"/>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style="thin">
        <color indexed="64"/>
      </bottom>
      <diagonal/>
    </border>
    <border>
      <left/>
      <right style="thin">
        <color rgb="FF000000"/>
      </right>
      <top/>
      <bottom style="thin">
        <color rgb="FF000000"/>
      </bottom>
      <diagonal/>
    </border>
    <border>
      <left/>
      <right/>
      <top/>
      <bottom style="thin">
        <color rgb="FF000000"/>
      </bottom>
      <diagonal/>
    </border>
    <border>
      <left style="thin">
        <color indexed="64"/>
      </left>
      <right/>
      <top style="thin">
        <color indexed="64"/>
      </top>
      <bottom style="thin">
        <color indexed="64"/>
      </bottom>
      <diagonal/>
    </border>
    <border>
      <left/>
      <right style="thin">
        <color rgb="FF000000"/>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indexed="64"/>
      </right>
      <top style="thin">
        <color indexed="64"/>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bottom/>
      <diagonal/>
    </border>
    <border>
      <left style="thin">
        <color rgb="FF000000"/>
      </left>
      <right/>
      <top/>
      <bottom/>
      <diagonal/>
    </border>
    <border>
      <left/>
      <right style="medium">
        <color indexed="64"/>
      </right>
      <top/>
      <bottom style="medium">
        <color indexed="64"/>
      </bottom>
      <diagonal/>
    </border>
  </borders>
  <cellStyleXfs count="3">
    <xf numFmtId="0" fontId="0" fillId="0" borderId="0"/>
    <xf numFmtId="0" fontId="5" fillId="0" borderId="0" applyNumberFormat="0" applyFill="0" applyBorder="0" applyAlignment="0" applyProtection="0"/>
    <xf numFmtId="0" fontId="5" fillId="0" borderId="0" applyNumberFormat="0" applyFill="0" applyBorder="0" applyAlignment="0" applyProtection="0"/>
  </cellStyleXfs>
  <cellXfs count="474">
    <xf numFmtId="0" fontId="0" fillId="0" borderId="0" xfId="0"/>
    <xf numFmtId="0" fontId="3" fillId="0" borderId="1" xfId="0" applyFont="1" applyBorder="1"/>
    <xf numFmtId="0" fontId="3" fillId="0" borderId="0" xfId="0" applyFont="1"/>
    <xf numFmtId="0" fontId="3" fillId="0" borderId="0" xfId="0" applyFont="1" applyAlignment="1">
      <alignment horizontal="center"/>
    </xf>
    <xf numFmtId="165" fontId="3" fillId="0" borderId="0" xfId="0" applyNumberFormat="1" applyFont="1"/>
    <xf numFmtId="0" fontId="3" fillId="0" borderId="0" xfId="0" applyFont="1" applyAlignment="1">
      <alignment horizontal="right"/>
    </xf>
    <xf numFmtId="0" fontId="3" fillId="0" borderId="0" xfId="0" applyFont="1" applyAlignment="1">
      <alignment horizontal="center" vertical="center"/>
    </xf>
    <xf numFmtId="166" fontId="3" fillId="0" borderId="0" xfId="0" applyNumberFormat="1" applyFont="1"/>
    <xf numFmtId="165" fontId="4" fillId="0" borderId="0" xfId="0" applyNumberFormat="1" applyFont="1" applyAlignment="1">
      <alignment horizontal="right"/>
    </xf>
    <xf numFmtId="166" fontId="3" fillId="0" borderId="0" xfId="0" applyNumberFormat="1" applyFont="1" applyAlignment="1">
      <alignment horizontal="right"/>
    </xf>
    <xf numFmtId="167" fontId="3" fillId="0" borderId="0" xfId="0" applyNumberFormat="1" applyFont="1" applyAlignment="1">
      <alignment horizontal="center"/>
    </xf>
    <xf numFmtId="165" fontId="3" fillId="0" borderId="0" xfId="0" applyNumberFormat="1" applyFont="1" applyAlignment="1">
      <alignment horizontal="right"/>
    </xf>
    <xf numFmtId="164" fontId="3" fillId="0" borderId="0" xfId="0" applyNumberFormat="1" applyFont="1"/>
    <xf numFmtId="0" fontId="3" fillId="0" borderId="1" xfId="0" applyFont="1" applyBorder="1" applyAlignment="1">
      <alignment horizontal="center"/>
    </xf>
    <xf numFmtId="165" fontId="3" fillId="0" borderId="1" xfId="0" applyNumberFormat="1" applyFont="1" applyBorder="1"/>
    <xf numFmtId="0" fontId="3" fillId="0" borderId="1" xfId="0" applyFont="1" applyBorder="1" applyAlignment="1">
      <alignment horizontal="right"/>
    </xf>
    <xf numFmtId="0" fontId="3" fillId="0" borderId="1" xfId="0" applyFont="1" applyBorder="1" applyAlignment="1">
      <alignment horizontal="center" vertical="center"/>
    </xf>
    <xf numFmtId="166" fontId="3" fillId="0" borderId="1" xfId="0" applyNumberFormat="1" applyFont="1" applyBorder="1"/>
    <xf numFmtId="165" fontId="4" fillId="0" borderId="1" xfId="0" applyNumberFormat="1" applyFont="1" applyBorder="1" applyAlignment="1">
      <alignment horizontal="right"/>
    </xf>
    <xf numFmtId="166" fontId="3" fillId="0" borderId="1" xfId="0" applyNumberFormat="1" applyFont="1" applyBorder="1" applyAlignment="1">
      <alignment horizontal="right"/>
    </xf>
    <xf numFmtId="167" fontId="3" fillId="0" borderId="1" xfId="0" applyNumberFormat="1" applyFont="1" applyBorder="1" applyAlignment="1">
      <alignment horizontal="center"/>
    </xf>
    <xf numFmtId="165" fontId="3" fillId="0" borderId="1" xfId="0" applyNumberFormat="1" applyFont="1" applyBorder="1" applyAlignment="1">
      <alignment horizontal="right"/>
    </xf>
    <xf numFmtId="164" fontId="3" fillId="0" borderId="1" xfId="0" applyNumberFormat="1" applyFont="1" applyBorder="1"/>
    <xf numFmtId="0" fontId="5" fillId="0" borderId="1" xfId="1" applyFill="1" applyBorder="1"/>
    <xf numFmtId="0" fontId="4" fillId="0" borderId="1" xfId="0" applyFont="1" applyBorder="1"/>
    <xf numFmtId="14" fontId="3" fillId="0" borderId="1" xfId="0" applyNumberFormat="1" applyFont="1" applyBorder="1" applyAlignment="1">
      <alignment horizontal="center"/>
    </xf>
    <xf numFmtId="0" fontId="5" fillId="0" borderId="1" xfId="1" applyBorder="1"/>
    <xf numFmtId="3" fontId="3" fillId="0" borderId="1" xfId="0" applyNumberFormat="1" applyFont="1" applyBorder="1"/>
    <xf numFmtId="3" fontId="7" fillId="0" borderId="1" xfId="0" applyNumberFormat="1" applyFont="1" applyBorder="1" applyAlignment="1">
      <alignment horizontal="right"/>
    </xf>
    <xf numFmtId="0" fontId="2" fillId="0" borderId="2" xfId="0" applyFont="1" applyBorder="1"/>
    <xf numFmtId="0" fontId="2" fillId="0" borderId="2" xfId="0" applyFont="1" applyBorder="1" applyAlignment="1">
      <alignment wrapText="1"/>
    </xf>
    <xf numFmtId="0" fontId="2" fillId="0" borderId="2" xfId="0" applyFont="1" applyBorder="1" applyAlignment="1">
      <alignment horizontal="left" wrapText="1"/>
    </xf>
    <xf numFmtId="0" fontId="2" fillId="0" borderId="2" xfId="0" applyFont="1" applyBorder="1" applyAlignment="1">
      <alignment horizontal="center" vertical="center"/>
    </xf>
    <xf numFmtId="0" fontId="2" fillId="0" borderId="2" xfId="0" applyFont="1" applyBorder="1" applyAlignment="1">
      <alignment horizontal="center"/>
    </xf>
    <xf numFmtId="165" fontId="2" fillId="0" borderId="2" xfId="0" applyNumberFormat="1" applyFont="1" applyBorder="1" applyAlignment="1">
      <alignment horizontal="center" wrapText="1"/>
    </xf>
    <xf numFmtId="0" fontId="2" fillId="0" borderId="2" xfId="0" applyFont="1" applyBorder="1" applyAlignment="1">
      <alignment horizontal="right" wrapText="1"/>
    </xf>
    <xf numFmtId="0" fontId="2" fillId="0" borderId="2" xfId="0" applyFont="1" applyBorder="1" applyAlignment="1">
      <alignment horizontal="center" vertical="center" wrapText="1"/>
    </xf>
    <xf numFmtId="166" fontId="2" fillId="0" borderId="2" xfId="0" applyNumberFormat="1" applyFont="1" applyBorder="1" applyAlignment="1">
      <alignment horizontal="center" wrapText="1"/>
    </xf>
    <xf numFmtId="165" fontId="2" fillId="0" borderId="2" xfId="0" applyNumberFormat="1" applyFont="1" applyBorder="1" applyAlignment="1">
      <alignment horizontal="right" wrapText="1"/>
    </xf>
    <xf numFmtId="166" fontId="2" fillId="0" borderId="2" xfId="0" applyNumberFormat="1" applyFont="1" applyBorder="1" applyAlignment="1">
      <alignment wrapText="1"/>
    </xf>
    <xf numFmtId="0" fontId="2" fillId="0" borderId="2" xfId="0" applyFont="1" applyBorder="1" applyAlignment="1">
      <alignment horizontal="center" wrapText="1"/>
    </xf>
    <xf numFmtId="166" fontId="2" fillId="0" borderId="2" xfId="0" applyNumberFormat="1" applyFont="1" applyBorder="1" applyAlignment="1">
      <alignment horizontal="right" wrapText="1"/>
    </xf>
    <xf numFmtId="1" fontId="2" fillId="0" borderId="2" xfId="0" applyNumberFormat="1" applyFont="1" applyBorder="1" applyAlignment="1">
      <alignment horizontal="center" wrapText="1"/>
    </xf>
    <xf numFmtId="167" fontId="2" fillId="0" borderId="2" xfId="0" applyNumberFormat="1" applyFont="1" applyBorder="1" applyAlignment="1">
      <alignment horizontal="center" wrapText="1"/>
    </xf>
    <xf numFmtId="164" fontId="2" fillId="0" borderId="2" xfId="0" applyNumberFormat="1" applyFont="1" applyBorder="1" applyAlignment="1">
      <alignment horizontal="center" wrapText="1"/>
    </xf>
    <xf numFmtId="164" fontId="2" fillId="0" borderId="2" xfId="0" applyNumberFormat="1" applyFont="1" applyBorder="1" applyAlignment="1">
      <alignment wrapText="1"/>
    </xf>
    <xf numFmtId="0" fontId="3" fillId="0" borderId="2" xfId="0" applyFont="1" applyBorder="1"/>
    <xf numFmtId="0" fontId="6" fillId="0" borderId="2" xfId="0" applyFont="1" applyBorder="1" applyAlignment="1">
      <alignment horizontal="center"/>
    </xf>
    <xf numFmtId="0" fontId="9" fillId="0" borderId="1" xfId="0" applyFont="1" applyBorder="1"/>
    <xf numFmtId="0" fontId="3" fillId="0" borderId="2" xfId="0" applyFont="1" applyBorder="1" applyAlignment="1">
      <alignment horizontal="center"/>
    </xf>
    <xf numFmtId="165" fontId="3" fillId="0" borderId="2" xfId="0" applyNumberFormat="1" applyFont="1" applyBorder="1"/>
    <xf numFmtId="0" fontId="3" fillId="0" borderId="2" xfId="0" applyFont="1" applyBorder="1" applyAlignment="1">
      <alignment horizontal="right"/>
    </xf>
    <xf numFmtId="0" fontId="3" fillId="0" borderId="2" xfId="0" applyFont="1" applyBorder="1" applyAlignment="1">
      <alignment horizontal="center" vertical="center"/>
    </xf>
    <xf numFmtId="166" fontId="3" fillId="0" borderId="2" xfId="0" applyNumberFormat="1" applyFont="1" applyBorder="1"/>
    <xf numFmtId="165" fontId="4" fillId="0" borderId="2" xfId="0" applyNumberFormat="1" applyFont="1" applyBorder="1" applyAlignment="1">
      <alignment horizontal="right"/>
    </xf>
    <xf numFmtId="166" fontId="3" fillId="0" borderId="2" xfId="0" applyNumberFormat="1" applyFont="1" applyBorder="1" applyAlignment="1">
      <alignment horizontal="right"/>
    </xf>
    <xf numFmtId="167" fontId="3" fillId="0" borderId="2" xfId="0" applyNumberFormat="1" applyFont="1" applyBorder="1" applyAlignment="1">
      <alignment horizontal="center"/>
    </xf>
    <xf numFmtId="14" fontId="3" fillId="0" borderId="2" xfId="0" applyNumberFormat="1" applyFont="1" applyBorder="1" applyAlignment="1">
      <alignment horizontal="center"/>
    </xf>
    <xf numFmtId="165" fontId="3" fillId="0" borderId="2" xfId="0" applyNumberFormat="1" applyFont="1" applyBorder="1" applyAlignment="1">
      <alignment horizontal="right"/>
    </xf>
    <xf numFmtId="164" fontId="3" fillId="0" borderId="2" xfId="0" applyNumberFormat="1" applyFont="1" applyBorder="1"/>
    <xf numFmtId="0" fontId="5" fillId="0" borderId="2" xfId="1" applyBorder="1"/>
    <xf numFmtId="0" fontId="5" fillId="0" borderId="0" xfId="1"/>
    <xf numFmtId="0" fontId="1" fillId="0" borderId="0" xfId="0" applyFont="1"/>
    <xf numFmtId="0" fontId="10" fillId="0" borderId="0" xfId="0" applyFont="1"/>
    <xf numFmtId="0" fontId="11" fillId="0" borderId="3" xfId="0" applyFont="1" applyBorder="1"/>
    <xf numFmtId="0" fontId="12" fillId="0" borderId="4" xfId="0" applyFont="1" applyBorder="1"/>
    <xf numFmtId="0" fontId="1" fillId="0" borderId="6" xfId="0" applyFont="1" applyBorder="1"/>
    <xf numFmtId="0" fontId="1" fillId="0" borderId="7" xfId="0" applyFont="1" applyBorder="1"/>
    <xf numFmtId="14" fontId="1" fillId="0" borderId="7" xfId="0" applyNumberFormat="1" applyFont="1" applyBorder="1"/>
    <xf numFmtId="4" fontId="1" fillId="0" borderId="7" xfId="0" applyNumberFormat="1" applyFont="1" applyBorder="1"/>
    <xf numFmtId="0" fontId="1" fillId="0" borderId="11" xfId="0" applyFont="1" applyBorder="1"/>
    <xf numFmtId="0" fontId="1" fillId="2" borderId="6" xfId="0" applyFont="1" applyFill="1" applyBorder="1"/>
    <xf numFmtId="0" fontId="1" fillId="2" borderId="11" xfId="0" applyFont="1" applyFill="1" applyBorder="1"/>
    <xf numFmtId="14" fontId="1" fillId="2" borderId="11" xfId="0" applyNumberFormat="1" applyFont="1" applyFill="1" applyBorder="1"/>
    <xf numFmtId="0" fontId="1" fillId="2" borderId="11" xfId="0" applyFont="1" applyFill="1" applyBorder="1" applyAlignment="1">
      <alignment wrapText="1"/>
    </xf>
    <xf numFmtId="3" fontId="1" fillId="2" borderId="11" xfId="0" applyNumberFormat="1" applyFont="1" applyFill="1" applyBorder="1"/>
    <xf numFmtId="0" fontId="14" fillId="2" borderId="12" xfId="0" applyFont="1" applyFill="1" applyBorder="1" applyAlignment="1">
      <alignment wrapText="1"/>
    </xf>
    <xf numFmtId="0" fontId="14" fillId="2" borderId="4" xfId="0" applyFont="1" applyFill="1" applyBorder="1" applyAlignment="1">
      <alignment wrapText="1"/>
    </xf>
    <xf numFmtId="0" fontId="1" fillId="2" borderId="14" xfId="0" applyFont="1" applyFill="1" applyBorder="1"/>
    <xf numFmtId="14" fontId="1" fillId="2" borderId="14" xfId="0" applyNumberFormat="1" applyFont="1" applyFill="1" applyBorder="1"/>
    <xf numFmtId="0" fontId="1" fillId="2" borderId="14" xfId="0" applyFont="1" applyFill="1" applyBorder="1" applyAlignment="1">
      <alignment wrapText="1"/>
    </xf>
    <xf numFmtId="3" fontId="1" fillId="2" borderId="14" xfId="0" applyNumberFormat="1" applyFont="1" applyFill="1" applyBorder="1"/>
    <xf numFmtId="0" fontId="14" fillId="2" borderId="0" xfId="0" applyFont="1" applyFill="1" applyAlignment="1">
      <alignment wrapText="1"/>
    </xf>
    <xf numFmtId="0" fontId="1" fillId="2" borderId="4" xfId="0" applyFont="1" applyFill="1" applyBorder="1"/>
    <xf numFmtId="14" fontId="1" fillId="2" borderId="4" xfId="0" applyNumberFormat="1" applyFont="1" applyFill="1" applyBorder="1"/>
    <xf numFmtId="0" fontId="1" fillId="2" borderId="4" xfId="0" applyFont="1" applyFill="1" applyBorder="1" applyAlignment="1">
      <alignment wrapText="1"/>
    </xf>
    <xf numFmtId="3" fontId="1" fillId="2" borderId="4" xfId="0" applyNumberFormat="1" applyFont="1" applyFill="1" applyBorder="1"/>
    <xf numFmtId="14" fontId="1" fillId="0" borderId="14" xfId="0" applyNumberFormat="1" applyFont="1" applyBorder="1"/>
    <xf numFmtId="0" fontId="1" fillId="2" borderId="0" xfId="0" applyFont="1" applyFill="1" applyAlignment="1">
      <alignment wrapText="1"/>
    </xf>
    <xf numFmtId="0" fontId="1" fillId="2" borderId="6" xfId="0" applyFont="1" applyFill="1" applyBorder="1" applyAlignment="1">
      <alignment wrapText="1"/>
    </xf>
    <xf numFmtId="0" fontId="14" fillId="2" borderId="4" xfId="0" applyFont="1" applyFill="1" applyBorder="1"/>
    <xf numFmtId="14" fontId="1" fillId="0" borderId="15" xfId="0" applyNumberFormat="1" applyFont="1" applyBorder="1"/>
    <xf numFmtId="0" fontId="1" fillId="0" borderId="16" xfId="0" applyFont="1" applyBorder="1" applyAlignment="1">
      <alignment wrapText="1"/>
    </xf>
    <xf numFmtId="0" fontId="1" fillId="0" borderId="17" xfId="0" applyFont="1" applyBorder="1"/>
    <xf numFmtId="3" fontId="1" fillId="0" borderId="15" xfId="0" applyNumberFormat="1" applyFont="1" applyBorder="1"/>
    <xf numFmtId="0" fontId="14" fillId="0" borderId="18" xfId="0" applyFont="1" applyBorder="1" applyAlignment="1">
      <alignment wrapText="1"/>
    </xf>
    <xf numFmtId="0" fontId="1" fillId="0" borderId="14" xfId="0" applyFont="1" applyBorder="1" applyAlignment="1">
      <alignment wrapText="1"/>
    </xf>
    <xf numFmtId="3" fontId="1" fillId="0" borderId="14" xfId="0" applyNumberFormat="1" applyFont="1" applyBorder="1"/>
    <xf numFmtId="0" fontId="14" fillId="0" borderId="0" xfId="0" applyFont="1" applyAlignment="1">
      <alignment wrapText="1"/>
    </xf>
    <xf numFmtId="14" fontId="1" fillId="0" borderId="4" xfId="0" applyNumberFormat="1" applyFont="1" applyBorder="1"/>
    <xf numFmtId="4" fontId="1" fillId="0" borderId="4" xfId="0" applyNumberFormat="1" applyFont="1" applyBorder="1"/>
    <xf numFmtId="0" fontId="1" fillId="2" borderId="7" xfId="0" applyFont="1" applyFill="1" applyBorder="1" applyAlignment="1">
      <alignment wrapText="1"/>
    </xf>
    <xf numFmtId="0" fontId="14" fillId="2" borderId="7" xfId="0" applyFont="1" applyFill="1" applyBorder="1" applyAlignment="1">
      <alignment wrapText="1"/>
    </xf>
    <xf numFmtId="0" fontId="14" fillId="2" borderId="7" xfId="0" applyFont="1" applyFill="1" applyBorder="1"/>
    <xf numFmtId="0" fontId="1" fillId="0" borderId="7" xfId="0" applyFont="1" applyBorder="1" applyAlignment="1">
      <alignment horizontal="center"/>
    </xf>
    <xf numFmtId="0" fontId="1" fillId="2" borderId="11" xfId="0" applyFont="1" applyFill="1" applyBorder="1" applyAlignment="1">
      <alignment horizontal="center"/>
    </xf>
    <xf numFmtId="0" fontId="1" fillId="2" borderId="14" xfId="0" applyFont="1" applyFill="1" applyBorder="1" applyAlignment="1">
      <alignment horizontal="center"/>
    </xf>
    <xf numFmtId="0" fontId="1" fillId="2" borderId="4" xfId="0" applyFont="1" applyFill="1" applyBorder="1" applyAlignment="1">
      <alignment horizontal="center"/>
    </xf>
    <xf numFmtId="0" fontId="1" fillId="0" borderId="14" xfId="0" applyFont="1" applyBorder="1" applyAlignment="1">
      <alignment horizontal="center"/>
    </xf>
    <xf numFmtId="0" fontId="1" fillId="0" borderId="15" xfId="0" applyFont="1" applyBorder="1" applyAlignment="1">
      <alignment horizontal="center"/>
    </xf>
    <xf numFmtId="0" fontId="1" fillId="0" borderId="4" xfId="0" applyFont="1" applyBorder="1" applyAlignment="1">
      <alignment horizontal="center"/>
    </xf>
    <xf numFmtId="0" fontId="14" fillId="0" borderId="7" xfId="0" applyFont="1" applyBorder="1"/>
    <xf numFmtId="0" fontId="10" fillId="0" borderId="7" xfId="0" applyFont="1" applyBorder="1"/>
    <xf numFmtId="0" fontId="14" fillId="2" borderId="11" xfId="0" applyFont="1" applyFill="1" applyBorder="1"/>
    <xf numFmtId="0" fontId="14" fillId="2" borderId="14" xfId="0" applyFont="1" applyFill="1" applyBorder="1"/>
    <xf numFmtId="0" fontId="14" fillId="2" borderId="0" xfId="0" applyFont="1" applyFill="1"/>
    <xf numFmtId="0" fontId="14" fillId="0" borderId="19" xfId="0" applyFont="1" applyBorder="1"/>
    <xf numFmtId="0" fontId="14" fillId="0" borderId="4" xfId="0" applyFont="1" applyBorder="1"/>
    <xf numFmtId="0" fontId="14" fillId="0" borderId="7" xfId="0" applyFont="1" applyBorder="1" applyAlignment="1">
      <alignment horizontal="center" wrapText="1"/>
    </xf>
    <xf numFmtId="0" fontId="3" fillId="0" borderId="15" xfId="0" applyFont="1" applyBorder="1"/>
    <xf numFmtId="3" fontId="3" fillId="0" borderId="15" xfId="0" applyNumberFormat="1" applyFont="1" applyBorder="1"/>
    <xf numFmtId="165" fontId="0" fillId="0" borderId="0" xfId="0" applyNumberFormat="1"/>
    <xf numFmtId="0" fontId="15" fillId="0" borderId="1" xfId="0" applyFont="1" applyBorder="1"/>
    <xf numFmtId="0" fontId="16" fillId="0" borderId="1" xfId="0" applyFont="1" applyBorder="1" applyAlignment="1">
      <alignment horizontal="right"/>
    </xf>
    <xf numFmtId="14" fontId="3" fillId="0" borderId="1" xfId="0" applyNumberFormat="1" applyFont="1" applyBorder="1" applyAlignment="1">
      <alignment horizontal="right"/>
    </xf>
    <xf numFmtId="0" fontId="17" fillId="0" borderId="1" xfId="0" applyFont="1" applyBorder="1"/>
    <xf numFmtId="166" fontId="16" fillId="0" borderId="1" xfId="0" applyNumberFormat="1" applyFont="1" applyBorder="1" applyAlignment="1">
      <alignment horizontal="right"/>
    </xf>
    <xf numFmtId="0" fontId="16" fillId="0" borderId="1" xfId="0" applyFont="1" applyBorder="1" applyAlignment="1">
      <alignment horizontal="center"/>
    </xf>
    <xf numFmtId="0" fontId="16" fillId="0" borderId="1" xfId="0" applyFont="1" applyBorder="1"/>
    <xf numFmtId="166" fontId="16" fillId="0" borderId="1" xfId="0" applyNumberFormat="1" applyFont="1" applyBorder="1" applyAlignment="1">
      <alignment horizontal="center"/>
    </xf>
    <xf numFmtId="14" fontId="3" fillId="0" borderId="1" xfId="0" applyNumberFormat="1" applyFont="1" applyBorder="1"/>
    <xf numFmtId="0" fontId="3" fillId="0" borderId="19" xfId="0" applyFont="1" applyBorder="1"/>
    <xf numFmtId="0" fontId="3" fillId="0" borderId="17" xfId="0" applyFont="1" applyBorder="1"/>
    <xf numFmtId="0" fontId="3" fillId="0" borderId="17" xfId="0" applyFont="1" applyBorder="1" applyAlignment="1">
      <alignment horizontal="center"/>
    </xf>
    <xf numFmtId="165" fontId="3" fillId="0" borderId="17" xfId="0" applyNumberFormat="1" applyFont="1" applyBorder="1"/>
    <xf numFmtId="0" fontId="3" fillId="0" borderId="17" xfId="0" applyFont="1" applyBorder="1" applyAlignment="1">
      <alignment horizontal="right"/>
    </xf>
    <xf numFmtId="0" fontId="3" fillId="0" borderId="17" xfId="0" applyFont="1" applyBorder="1" applyAlignment="1">
      <alignment horizontal="center" vertical="center"/>
    </xf>
    <xf numFmtId="0" fontId="3" fillId="3" borderId="1" xfId="0" applyFont="1" applyFill="1" applyBorder="1"/>
    <xf numFmtId="0" fontId="4" fillId="3" borderId="1" xfId="0" applyFont="1" applyFill="1" applyBorder="1"/>
    <xf numFmtId="0" fontId="3" fillId="3" borderId="1" xfId="0" applyFont="1" applyFill="1" applyBorder="1" applyAlignment="1">
      <alignment horizontal="center"/>
    </xf>
    <xf numFmtId="165" fontId="3" fillId="3" borderId="1" xfId="0" applyNumberFormat="1" applyFont="1" applyFill="1" applyBorder="1"/>
    <xf numFmtId="0" fontId="4" fillId="4" borderId="1" xfId="0" applyFont="1" applyFill="1" applyBorder="1"/>
    <xf numFmtId="0" fontId="3" fillId="4" borderId="1" xfId="0" applyFont="1" applyFill="1" applyBorder="1" applyAlignment="1">
      <alignment horizontal="center"/>
    </xf>
    <xf numFmtId="165" fontId="3" fillId="4" borderId="1" xfId="0" applyNumberFormat="1" applyFont="1" applyFill="1" applyBorder="1"/>
    <xf numFmtId="0" fontId="3" fillId="4" borderId="1" xfId="0" applyFont="1" applyFill="1" applyBorder="1"/>
    <xf numFmtId="0" fontId="14" fillId="0" borderId="1" xfId="0" applyFont="1" applyBorder="1"/>
    <xf numFmtId="14" fontId="14" fillId="0" borderId="1" xfId="0" applyNumberFormat="1" applyFont="1" applyBorder="1"/>
    <xf numFmtId="3" fontId="14" fillId="0" borderId="1" xfId="0" applyNumberFormat="1" applyFont="1" applyBorder="1" applyAlignment="1">
      <alignment horizontal="right" indent="1"/>
    </xf>
    <xf numFmtId="0" fontId="14" fillId="0" borderId="1" xfId="0" applyFont="1" applyBorder="1" applyAlignment="1">
      <alignment horizontal="center"/>
    </xf>
    <xf numFmtId="3" fontId="14" fillId="0" borderId="1" xfId="0" applyNumberFormat="1" applyFont="1" applyBorder="1" applyAlignment="1">
      <alignment horizontal="left" indent="2"/>
    </xf>
    <xf numFmtId="3" fontId="14" fillId="0" borderId="1" xfId="0" applyNumberFormat="1" applyFont="1" applyBorder="1" applyAlignment="1">
      <alignment horizontal="left" indent="3"/>
    </xf>
    <xf numFmtId="0" fontId="5" fillId="0" borderId="1" xfId="1" applyBorder="1" applyAlignment="1"/>
    <xf numFmtId="166" fontId="3" fillId="0" borderId="17" xfId="0" applyNumberFormat="1" applyFont="1" applyBorder="1"/>
    <xf numFmtId="165" fontId="4" fillId="0" borderId="17" xfId="0" applyNumberFormat="1" applyFont="1" applyBorder="1" applyAlignment="1">
      <alignment horizontal="right"/>
    </xf>
    <xf numFmtId="166" fontId="3" fillId="0" borderId="17" xfId="0" applyNumberFormat="1" applyFont="1" applyBorder="1" applyAlignment="1">
      <alignment horizontal="right"/>
    </xf>
    <xf numFmtId="167" fontId="3" fillId="0" borderId="17" xfId="0" applyNumberFormat="1" applyFont="1" applyBorder="1" applyAlignment="1">
      <alignment horizontal="center"/>
    </xf>
    <xf numFmtId="14" fontId="3" fillId="0" borderId="17" xfId="0" applyNumberFormat="1" applyFont="1" applyBorder="1" applyAlignment="1">
      <alignment horizontal="center"/>
    </xf>
    <xf numFmtId="165" fontId="3" fillId="0" borderId="17" xfId="0" applyNumberFormat="1" applyFont="1" applyBorder="1" applyAlignment="1">
      <alignment horizontal="right"/>
    </xf>
    <xf numFmtId="164" fontId="3" fillId="0" borderId="17" xfId="0" applyNumberFormat="1" applyFont="1" applyBorder="1"/>
    <xf numFmtId="0" fontId="19" fillId="0" borderId="1" xfId="0" applyFont="1" applyBorder="1"/>
    <xf numFmtId="0" fontId="4" fillId="0" borderId="2" xfId="0" applyFont="1" applyBorder="1"/>
    <xf numFmtId="0" fontId="4" fillId="0" borderId="17" xfId="0" applyFont="1" applyBorder="1"/>
    <xf numFmtId="0" fontId="5" fillId="0" borderId="17" xfId="1" applyBorder="1"/>
    <xf numFmtId="0" fontId="0" fillId="0" borderId="1" xfId="0" applyBorder="1"/>
    <xf numFmtId="0" fontId="0" fillId="0" borderId="17" xfId="0" applyBorder="1"/>
    <xf numFmtId="43" fontId="0" fillId="0" borderId="0" xfId="0" applyNumberFormat="1"/>
    <xf numFmtId="0" fontId="2" fillId="0" borderId="23" xfId="0" applyFont="1" applyBorder="1" applyAlignment="1">
      <alignment horizontal="center" vertical="center"/>
    </xf>
    <xf numFmtId="165" fontId="2" fillId="0" borderId="23" xfId="0" applyNumberFormat="1" applyFont="1" applyBorder="1" applyAlignment="1">
      <alignment horizontal="center" wrapText="1"/>
    </xf>
    <xf numFmtId="0" fontId="2" fillId="0" borderId="23" xfId="0" applyFont="1" applyBorder="1" applyAlignment="1">
      <alignment wrapText="1"/>
    </xf>
    <xf numFmtId="43" fontId="0" fillId="0" borderId="1" xfId="0" applyNumberFormat="1" applyBorder="1"/>
    <xf numFmtId="3" fontId="14" fillId="0" borderId="1" xfId="0" applyNumberFormat="1" applyFont="1" applyBorder="1" applyAlignment="1">
      <alignment horizontal="right" indent="2"/>
    </xf>
    <xf numFmtId="43" fontId="0" fillId="0" borderId="17" xfId="0" applyNumberFormat="1" applyBorder="1"/>
    <xf numFmtId="165" fontId="0" fillId="0" borderId="1" xfId="0" applyNumberFormat="1" applyBorder="1"/>
    <xf numFmtId="165" fontId="21" fillId="0" borderId="1" xfId="0" applyNumberFormat="1" applyFont="1" applyBorder="1"/>
    <xf numFmtId="0" fontId="22" fillId="0" borderId="1" xfId="0" applyFont="1" applyBorder="1" applyAlignment="1">
      <alignment horizontal="center"/>
    </xf>
    <xf numFmtId="3" fontId="23" fillId="0" borderId="1" xfId="0" applyNumberFormat="1" applyFont="1" applyBorder="1"/>
    <xf numFmtId="0" fontId="16" fillId="0" borderId="1" xfId="0" applyFont="1" applyBorder="1" applyAlignment="1">
      <alignment horizontal="center" indent="1"/>
    </xf>
    <xf numFmtId="166" fontId="16" fillId="0" borderId="1" xfId="0" applyNumberFormat="1" applyFont="1" applyBorder="1"/>
    <xf numFmtId="166" fontId="24" fillId="5" borderId="1" xfId="0" applyNumberFormat="1" applyFont="1" applyFill="1" applyBorder="1" applyAlignment="1">
      <alignment horizontal="right"/>
    </xf>
    <xf numFmtId="0" fontId="24" fillId="5" borderId="1" xfId="0" applyFont="1" applyFill="1" applyBorder="1" applyAlignment="1">
      <alignment horizontal="center"/>
    </xf>
    <xf numFmtId="166" fontId="3" fillId="5" borderId="1" xfId="0" applyNumberFormat="1" applyFont="1" applyFill="1" applyBorder="1" applyAlignment="1">
      <alignment horizontal="right"/>
    </xf>
    <xf numFmtId="0" fontId="3" fillId="5" borderId="1" xfId="0" applyFont="1" applyFill="1" applyBorder="1" applyAlignment="1">
      <alignment horizontal="center"/>
    </xf>
    <xf numFmtId="166" fontId="3" fillId="6" borderId="1" xfId="0" applyNumberFormat="1" applyFont="1" applyFill="1" applyBorder="1" applyAlignment="1">
      <alignment horizontal="right"/>
    </xf>
    <xf numFmtId="0" fontId="3" fillId="6" borderId="1" xfId="0" applyFont="1" applyFill="1" applyBorder="1" applyAlignment="1">
      <alignment horizontal="center"/>
    </xf>
    <xf numFmtId="0" fontId="25" fillId="6" borderId="1" xfId="0" applyFont="1" applyFill="1" applyBorder="1" applyAlignment="1">
      <alignment horizontal="center"/>
    </xf>
    <xf numFmtId="0" fontId="26" fillId="0" borderId="1" xfId="0" applyFont="1" applyBorder="1"/>
    <xf numFmtId="166" fontId="3" fillId="0" borderId="1" xfId="0" applyNumberFormat="1" applyFont="1" applyBorder="1" applyAlignment="1">
      <alignment horizontal="center"/>
    </xf>
    <xf numFmtId="1" fontId="23" fillId="0" borderId="1" xfId="0" applyNumberFormat="1" applyFont="1" applyBorder="1"/>
    <xf numFmtId="166" fontId="4" fillId="0" borderId="1" xfId="0" applyNumberFormat="1" applyFont="1" applyBorder="1" applyAlignment="1">
      <alignment horizontal="right"/>
    </xf>
    <xf numFmtId="0" fontId="4" fillId="0" borderId="1" xfId="0" applyFont="1" applyBorder="1" applyAlignment="1">
      <alignment indent="1"/>
    </xf>
    <xf numFmtId="0" fontId="24" fillId="0" borderId="1" xfId="0" applyFont="1" applyBorder="1" applyAlignment="1">
      <alignment horizontal="right"/>
    </xf>
    <xf numFmtId="0" fontId="3" fillId="3" borderId="1" xfId="0" applyFont="1" applyFill="1" applyBorder="1" applyAlignment="1">
      <alignment horizontal="right"/>
    </xf>
    <xf numFmtId="0" fontId="4" fillId="6" borderId="1" xfId="0" applyFont="1" applyFill="1" applyBorder="1" applyAlignment="1">
      <alignment horizontal="right" wrapText="1" indent="4"/>
    </xf>
    <xf numFmtId="0" fontId="27" fillId="6" borderId="1" xfId="0" applyFont="1" applyFill="1" applyBorder="1" applyAlignment="1">
      <alignment horizontal="center"/>
    </xf>
    <xf numFmtId="0" fontId="29" fillId="0" borderId="1" xfId="0" applyFont="1" applyBorder="1"/>
    <xf numFmtId="0" fontId="3" fillId="0" borderId="1" xfId="0" applyFont="1" applyBorder="1" applyAlignment="1">
      <alignment horizontal="right" wrapText="1"/>
    </xf>
    <xf numFmtId="0" fontId="6" fillId="0" borderId="1" xfId="0" applyFont="1" applyBorder="1" applyAlignment="1">
      <alignment horizontal="center" indent="1"/>
    </xf>
    <xf numFmtId="0" fontId="3" fillId="0" borderId="23" xfId="0" applyFont="1" applyBorder="1"/>
    <xf numFmtId="0" fontId="3" fillId="0" borderId="23" xfId="0" applyFont="1" applyBorder="1" applyAlignment="1">
      <alignment horizontal="center"/>
    </xf>
    <xf numFmtId="165" fontId="3" fillId="0" borderId="23" xfId="0" applyNumberFormat="1" applyFont="1" applyBorder="1"/>
    <xf numFmtId="0" fontId="3" fillId="0" borderId="23" xfId="0" applyFont="1" applyBorder="1" applyAlignment="1">
      <alignment horizontal="right"/>
    </xf>
    <xf numFmtId="0" fontId="3" fillId="0" borderId="23" xfId="0" applyFont="1" applyBorder="1" applyAlignment="1">
      <alignment horizontal="center" vertical="center"/>
    </xf>
    <xf numFmtId="166" fontId="3" fillId="0" borderId="23" xfId="0" applyNumberFormat="1" applyFont="1" applyBorder="1"/>
    <xf numFmtId="165" fontId="4" fillId="0" borderId="23" xfId="0" applyNumberFormat="1" applyFont="1" applyBorder="1" applyAlignment="1">
      <alignment horizontal="right"/>
    </xf>
    <xf numFmtId="166" fontId="3" fillId="0" borderId="23" xfId="0" applyNumberFormat="1" applyFont="1" applyBorder="1" applyAlignment="1">
      <alignment horizontal="right"/>
    </xf>
    <xf numFmtId="167" fontId="3" fillId="0" borderId="23" xfId="0" applyNumberFormat="1" applyFont="1" applyBorder="1" applyAlignment="1">
      <alignment horizontal="center"/>
    </xf>
    <xf numFmtId="14" fontId="3" fillId="0" borderId="23" xfId="0" applyNumberFormat="1" applyFont="1" applyBorder="1" applyAlignment="1">
      <alignment horizontal="center"/>
    </xf>
    <xf numFmtId="165" fontId="3" fillId="0" borderId="23" xfId="0" applyNumberFormat="1" applyFont="1" applyBorder="1" applyAlignment="1">
      <alignment horizontal="right"/>
    </xf>
    <xf numFmtId="3" fontId="3" fillId="0" borderId="23" xfId="0" applyNumberFormat="1" applyFont="1" applyBorder="1"/>
    <xf numFmtId="164" fontId="3" fillId="0" borderId="23" xfId="0" applyNumberFormat="1" applyFont="1" applyBorder="1"/>
    <xf numFmtId="0" fontId="5" fillId="0" borderId="23" xfId="1" applyBorder="1"/>
    <xf numFmtId="3" fontId="23" fillId="0" borderId="2" xfId="0" applyNumberFormat="1" applyFont="1" applyBorder="1"/>
    <xf numFmtId="0" fontId="3" fillId="0" borderId="1" xfId="0" applyFont="1" applyBorder="1" applyAlignment="1">
      <alignment wrapText="1"/>
    </xf>
    <xf numFmtId="0" fontId="4" fillId="0" borderId="1" xfId="0" applyFont="1" applyBorder="1" applyAlignment="1">
      <alignment horizontal="right" indent="2"/>
    </xf>
    <xf numFmtId="166" fontId="3" fillId="0" borderId="2" xfId="0" applyNumberFormat="1" applyFont="1" applyBorder="1" applyAlignment="1">
      <alignment horizontal="center"/>
    </xf>
    <xf numFmtId="0" fontId="4" fillId="0" borderId="1" xfId="0" applyFont="1" applyBorder="1" applyAlignment="1">
      <alignment horizontal="left" indent="7"/>
    </xf>
    <xf numFmtId="1" fontId="3" fillId="0" borderId="1" xfId="0" applyNumberFormat="1" applyFont="1" applyBorder="1"/>
    <xf numFmtId="2" fontId="31" fillId="6" borderId="1" xfId="0" applyNumberFormat="1" applyFont="1" applyFill="1" applyBorder="1" applyAlignment="1">
      <alignment horizontal="center"/>
    </xf>
    <xf numFmtId="0" fontId="4" fillId="0" borderId="1" xfId="0" applyFont="1" applyBorder="1" applyAlignment="1">
      <alignment horizontal="center" indent="7"/>
    </xf>
    <xf numFmtId="0" fontId="2" fillId="0" borderId="1" xfId="0" applyFont="1" applyBorder="1"/>
    <xf numFmtId="0" fontId="2" fillId="0" borderId="1" xfId="0" applyFont="1" applyBorder="1" applyAlignment="1">
      <alignment wrapText="1"/>
    </xf>
    <xf numFmtId="0" fontId="2" fillId="0" borderId="1" xfId="0" applyFont="1" applyBorder="1" applyAlignment="1">
      <alignment horizontal="left" wrapText="1"/>
    </xf>
    <xf numFmtId="0" fontId="2" fillId="0" borderId="1" xfId="0" applyFont="1" applyBorder="1" applyAlignment="1">
      <alignment horizontal="center" vertical="center"/>
    </xf>
    <xf numFmtId="0" fontId="2" fillId="0" borderId="1" xfId="0" applyFont="1" applyBorder="1" applyAlignment="1">
      <alignment horizontal="center"/>
    </xf>
    <xf numFmtId="165" fontId="2" fillId="0" borderId="1" xfId="0" applyNumberFormat="1" applyFont="1" applyBorder="1" applyAlignment="1">
      <alignment horizontal="center" wrapText="1"/>
    </xf>
    <xf numFmtId="0" fontId="2" fillId="0" borderId="1" xfId="0" applyFont="1" applyBorder="1" applyAlignment="1">
      <alignment horizontal="right" wrapText="1"/>
    </xf>
    <xf numFmtId="0" fontId="2" fillId="0" borderId="1" xfId="0" applyFont="1" applyBorder="1" applyAlignment="1">
      <alignment horizontal="center" vertical="center" wrapText="1"/>
    </xf>
    <xf numFmtId="166" fontId="2" fillId="0" borderId="1" xfId="0" applyNumberFormat="1" applyFont="1" applyBorder="1" applyAlignment="1">
      <alignment horizontal="center" wrapText="1"/>
    </xf>
    <xf numFmtId="165" fontId="2" fillId="0" borderId="1" xfId="0" applyNumberFormat="1" applyFont="1" applyBorder="1" applyAlignment="1">
      <alignment horizontal="right" wrapText="1"/>
    </xf>
    <xf numFmtId="166" fontId="2" fillId="0" borderId="1" xfId="0" applyNumberFormat="1" applyFont="1" applyBorder="1" applyAlignment="1">
      <alignment wrapText="1"/>
    </xf>
    <xf numFmtId="0" fontId="2" fillId="0" borderId="1" xfId="0" applyFont="1" applyBorder="1" applyAlignment="1">
      <alignment horizontal="center" wrapText="1"/>
    </xf>
    <xf numFmtId="166" fontId="2" fillId="0" borderId="1" xfId="0" applyNumberFormat="1" applyFont="1" applyBorder="1" applyAlignment="1">
      <alignment horizontal="right" wrapText="1"/>
    </xf>
    <xf numFmtId="1" fontId="2" fillId="0" borderId="1" xfId="0" applyNumberFormat="1" applyFont="1" applyBorder="1" applyAlignment="1">
      <alignment horizontal="center" wrapText="1"/>
    </xf>
    <xf numFmtId="167" fontId="2" fillId="0" borderId="1" xfId="0" applyNumberFormat="1" applyFont="1" applyBorder="1" applyAlignment="1">
      <alignment horizontal="center" wrapText="1"/>
    </xf>
    <xf numFmtId="164" fontId="2" fillId="0" borderId="1" xfId="0" applyNumberFormat="1" applyFont="1" applyBorder="1" applyAlignment="1">
      <alignment horizontal="center" wrapText="1"/>
    </xf>
    <xf numFmtId="164" fontId="2" fillId="0" borderId="1" xfId="0" applyNumberFormat="1" applyFont="1" applyBorder="1" applyAlignment="1">
      <alignment wrapText="1"/>
    </xf>
    <xf numFmtId="0" fontId="6" fillId="0" borderId="1" xfId="0" applyFont="1" applyBorder="1" applyAlignment="1">
      <alignment horizontal="center"/>
    </xf>
    <xf numFmtId="0" fontId="5" fillId="0" borderId="1" xfId="1" applyBorder="1" applyAlignment="1">
      <alignment horizontal="left"/>
    </xf>
    <xf numFmtId="0" fontId="4" fillId="0" borderId="1" xfId="0" applyFont="1" applyBorder="1" applyAlignment="1">
      <alignment horizontal="center" vertical="center"/>
    </xf>
    <xf numFmtId="2" fontId="4" fillId="0" borderId="1" xfId="0" applyNumberFormat="1" applyFont="1" applyBorder="1" applyAlignment="1">
      <alignment horizontal="center" indent="7"/>
    </xf>
    <xf numFmtId="1" fontId="4" fillId="0" borderId="1" xfId="0" applyNumberFormat="1" applyFont="1" applyBorder="1" applyAlignment="1">
      <alignment horizontal="center" indent="7"/>
    </xf>
    <xf numFmtId="14" fontId="3" fillId="0" borderId="0" xfId="0" applyNumberFormat="1" applyFont="1" applyAlignment="1">
      <alignment horizontal="center"/>
    </xf>
    <xf numFmtId="14" fontId="25" fillId="6" borderId="1" xfId="0" applyNumberFormat="1" applyFont="1" applyFill="1" applyBorder="1" applyAlignment="1">
      <alignment horizontal="center"/>
    </xf>
    <xf numFmtId="0" fontId="4" fillId="0" borderId="25" xfId="0" applyFont="1" applyBorder="1"/>
    <xf numFmtId="0" fontId="5" fillId="0" borderId="1" xfId="2" applyBorder="1"/>
    <xf numFmtId="0" fontId="15" fillId="7" borderId="1" xfId="0" applyFont="1" applyFill="1" applyBorder="1"/>
    <xf numFmtId="165" fontId="3" fillId="9" borderId="1" xfId="0" applyNumberFormat="1" applyFont="1" applyFill="1" applyBorder="1"/>
    <xf numFmtId="165" fontId="3" fillId="7" borderId="1" xfId="0" applyNumberFormat="1" applyFont="1" applyFill="1" applyBorder="1"/>
    <xf numFmtId="0" fontId="15" fillId="6" borderId="1" xfId="0" applyFont="1" applyFill="1" applyBorder="1"/>
    <xf numFmtId="0" fontId="3" fillId="6" borderId="1" xfId="0" applyFont="1" applyFill="1" applyBorder="1"/>
    <xf numFmtId="165" fontId="3" fillId="8" borderId="1" xfId="0" applyNumberFormat="1" applyFont="1" applyFill="1" applyBorder="1"/>
    <xf numFmtId="165" fontId="3" fillId="10" borderId="1" xfId="0" applyNumberFormat="1" applyFont="1" applyFill="1" applyBorder="1"/>
    <xf numFmtId="165" fontId="3" fillId="11" borderId="1" xfId="0" applyNumberFormat="1" applyFont="1" applyFill="1" applyBorder="1"/>
    <xf numFmtId="165" fontId="3" fillId="11" borderId="17" xfId="0" applyNumberFormat="1" applyFont="1" applyFill="1" applyBorder="1"/>
    <xf numFmtId="165" fontId="3" fillId="12" borderId="17" xfId="0" applyNumberFormat="1" applyFont="1" applyFill="1" applyBorder="1"/>
    <xf numFmtId="165" fontId="3" fillId="12" borderId="2" xfId="0" applyNumberFormat="1" applyFont="1" applyFill="1" applyBorder="1"/>
    <xf numFmtId="165" fontId="3" fillId="12" borderId="1" xfId="0" applyNumberFormat="1" applyFont="1" applyFill="1" applyBorder="1"/>
    <xf numFmtId="165" fontId="3" fillId="13" borderId="1" xfId="0" applyNumberFormat="1" applyFont="1" applyFill="1" applyBorder="1"/>
    <xf numFmtId="165" fontId="3" fillId="14" borderId="1" xfId="0" applyNumberFormat="1" applyFont="1" applyFill="1" applyBorder="1"/>
    <xf numFmtId="165" fontId="33" fillId="0" borderId="1" xfId="0" applyNumberFormat="1" applyFont="1" applyBorder="1"/>
    <xf numFmtId="165" fontId="17" fillId="0" borderId="1" xfId="0" applyNumberFormat="1" applyFont="1" applyBorder="1"/>
    <xf numFmtId="165" fontId="3" fillId="15" borderId="1" xfId="0" applyNumberFormat="1" applyFont="1" applyFill="1" applyBorder="1"/>
    <xf numFmtId="165" fontId="34" fillId="16" borderId="1" xfId="0" applyNumberFormat="1" applyFont="1" applyFill="1" applyBorder="1"/>
    <xf numFmtId="165" fontId="3" fillId="16" borderId="1" xfId="0" applyNumberFormat="1" applyFont="1" applyFill="1" applyBorder="1"/>
    <xf numFmtId="165" fontId="3" fillId="17" borderId="1" xfId="0" applyNumberFormat="1" applyFont="1" applyFill="1" applyBorder="1"/>
    <xf numFmtId="165" fontId="35" fillId="0" borderId="1" xfId="0" applyNumberFormat="1" applyFont="1" applyBorder="1"/>
    <xf numFmtId="165" fontId="36" fillId="0" borderId="1" xfId="0" applyNumberFormat="1" applyFont="1" applyBorder="1"/>
    <xf numFmtId="0" fontId="4" fillId="0" borderId="0" xfId="0" applyFont="1"/>
    <xf numFmtId="165" fontId="8" fillId="0" borderId="1" xfId="0" applyNumberFormat="1" applyFont="1" applyBorder="1"/>
    <xf numFmtId="0" fontId="4" fillId="6" borderId="1" xfId="0" applyFont="1" applyFill="1" applyBorder="1"/>
    <xf numFmtId="0" fontId="8" fillId="0" borderId="1" xfId="0" applyFont="1" applyBorder="1"/>
    <xf numFmtId="2" fontId="31" fillId="6" borderId="1" xfId="0" applyNumberFormat="1" applyFont="1" applyFill="1" applyBorder="1" applyAlignment="1">
      <alignment horizontal="center" indent="1"/>
    </xf>
    <xf numFmtId="166" fontId="22" fillId="0" borderId="1" xfId="0" applyNumberFormat="1" applyFont="1" applyBorder="1"/>
    <xf numFmtId="0" fontId="37" fillId="0" borderId="1" xfId="0" applyFont="1" applyBorder="1" applyAlignment="1">
      <alignment horizontal="center"/>
    </xf>
    <xf numFmtId="0" fontId="38" fillId="6" borderId="1" xfId="0" applyFont="1" applyFill="1" applyBorder="1"/>
    <xf numFmtId="0" fontId="38" fillId="0" borderId="1" xfId="0" applyFont="1" applyBorder="1" applyAlignment="1">
      <alignment wrapText="1"/>
    </xf>
    <xf numFmtId="0" fontId="38" fillId="0" borderId="1" xfId="0" applyFont="1" applyBorder="1" applyAlignment="1">
      <alignment horizontal="left" wrapText="1"/>
    </xf>
    <xf numFmtId="0" fontId="38" fillId="0" borderId="1" xfId="0" applyFont="1" applyBorder="1" applyAlignment="1">
      <alignment horizontal="center" vertical="center"/>
    </xf>
    <xf numFmtId="0" fontId="38" fillId="0" borderId="1" xfId="0" applyFont="1" applyBorder="1" applyAlignment="1">
      <alignment horizontal="center"/>
    </xf>
    <xf numFmtId="165" fontId="38" fillId="0" borderId="1" xfId="0" applyNumberFormat="1" applyFont="1" applyBorder="1" applyAlignment="1">
      <alignment horizontal="center" wrapText="1"/>
    </xf>
    <xf numFmtId="0" fontId="38" fillId="0" borderId="1" xfId="0" applyFont="1" applyBorder="1" applyAlignment="1">
      <alignment horizontal="center" wrapText="1"/>
    </xf>
    <xf numFmtId="0" fontId="38" fillId="0" borderId="1" xfId="0" applyFont="1" applyBorder="1" applyAlignment="1">
      <alignment horizontal="center" vertical="center" wrapText="1"/>
    </xf>
    <xf numFmtId="166" fontId="38" fillId="0" borderId="1" xfId="0" applyNumberFormat="1" applyFont="1" applyBorder="1" applyAlignment="1">
      <alignment horizontal="center" wrapText="1"/>
    </xf>
    <xf numFmtId="165" fontId="38" fillId="0" borderId="1" xfId="0" applyNumberFormat="1" applyFont="1" applyBorder="1" applyAlignment="1">
      <alignment horizontal="right" wrapText="1"/>
    </xf>
    <xf numFmtId="166" fontId="38" fillId="0" borderId="1" xfId="0" applyNumberFormat="1" applyFont="1" applyBorder="1" applyAlignment="1">
      <alignment wrapText="1"/>
    </xf>
    <xf numFmtId="166" fontId="38" fillId="0" borderId="1" xfId="0" applyNumberFormat="1" applyFont="1" applyBorder="1" applyAlignment="1">
      <alignment horizontal="right" wrapText="1"/>
    </xf>
    <xf numFmtId="1" fontId="38" fillId="0" borderId="1" xfId="0" applyNumberFormat="1" applyFont="1" applyBorder="1" applyAlignment="1">
      <alignment horizontal="center" wrapText="1"/>
    </xf>
    <xf numFmtId="167" fontId="38" fillId="0" borderId="1" xfId="0" applyNumberFormat="1" applyFont="1" applyBorder="1" applyAlignment="1">
      <alignment horizontal="center" wrapText="1"/>
    </xf>
    <xf numFmtId="0" fontId="38" fillId="0" borderId="1" xfId="0" applyFont="1" applyBorder="1" applyAlignment="1">
      <alignment horizontal="right" wrapText="1"/>
    </xf>
    <xf numFmtId="164" fontId="38" fillId="0" borderId="1" xfId="0" applyNumberFormat="1" applyFont="1" applyBorder="1" applyAlignment="1">
      <alignment horizontal="center" wrapText="1"/>
    </xf>
    <xf numFmtId="164" fontId="38" fillId="0" borderId="1" xfId="0" applyNumberFormat="1" applyFont="1" applyBorder="1" applyAlignment="1">
      <alignment wrapText="1"/>
    </xf>
    <xf numFmtId="0" fontId="21" fillId="0" borderId="1" xfId="0" applyFont="1" applyBorder="1"/>
    <xf numFmtId="0" fontId="39" fillId="0" borderId="1" xfId="0" applyFont="1" applyBorder="1" applyAlignment="1">
      <alignment horizontal="center"/>
    </xf>
    <xf numFmtId="0" fontId="21" fillId="6" borderId="1" xfId="0" applyFont="1" applyFill="1" applyBorder="1"/>
    <xf numFmtId="0" fontId="21" fillId="0" borderId="1" xfId="0" applyFont="1" applyBorder="1" applyAlignment="1">
      <alignment horizontal="center"/>
    </xf>
    <xf numFmtId="0" fontId="21" fillId="0" borderId="1" xfId="0" applyFont="1" applyBorder="1" applyAlignment="1">
      <alignment horizontal="left"/>
    </xf>
    <xf numFmtId="0" fontId="21" fillId="0" borderId="1" xfId="0" applyFont="1" applyBorder="1" applyAlignment="1">
      <alignment horizontal="center" vertical="center"/>
    </xf>
    <xf numFmtId="166" fontId="21" fillId="0" borderId="1" xfId="0" applyNumberFormat="1" applyFont="1" applyBorder="1"/>
    <xf numFmtId="165" fontId="31" fillId="0" borderId="1" xfId="0" applyNumberFormat="1" applyFont="1" applyBorder="1" applyAlignment="1">
      <alignment horizontal="right"/>
    </xf>
    <xf numFmtId="166" fontId="21" fillId="0" borderId="1" xfId="0" applyNumberFormat="1" applyFont="1" applyBorder="1" applyAlignment="1">
      <alignment horizontal="right"/>
    </xf>
    <xf numFmtId="167" fontId="21" fillId="0" borderId="1" xfId="0" applyNumberFormat="1" applyFont="1" applyBorder="1" applyAlignment="1">
      <alignment horizontal="center"/>
    </xf>
    <xf numFmtId="0" fontId="21" fillId="0" borderId="1" xfId="0" applyFont="1" applyBorder="1" applyAlignment="1">
      <alignment horizontal="right"/>
    </xf>
    <xf numFmtId="14" fontId="21" fillId="0" borderId="1" xfId="0" applyNumberFormat="1" applyFont="1" applyBorder="1" applyAlignment="1">
      <alignment horizontal="center"/>
    </xf>
    <xf numFmtId="165" fontId="21" fillId="0" borderId="1" xfId="0" applyNumberFormat="1" applyFont="1" applyBorder="1" applyAlignment="1">
      <alignment horizontal="center"/>
    </xf>
    <xf numFmtId="164" fontId="21" fillId="0" borderId="1" xfId="0" applyNumberFormat="1" applyFont="1" applyBorder="1"/>
    <xf numFmtId="0" fontId="40" fillId="0" borderId="1" xfId="1" applyFont="1" applyFill="1" applyBorder="1"/>
    <xf numFmtId="0" fontId="31" fillId="0" borderId="1" xfId="0" applyFont="1" applyBorder="1"/>
    <xf numFmtId="0" fontId="40" fillId="0" borderId="1" xfId="1" applyFont="1" applyBorder="1"/>
    <xf numFmtId="3" fontId="21" fillId="0" borderId="1" xfId="0" applyNumberFormat="1" applyFont="1" applyBorder="1"/>
    <xf numFmtId="3" fontId="41" fillId="0" borderId="1" xfId="0" applyNumberFormat="1" applyFont="1" applyBorder="1" applyAlignment="1">
      <alignment horizontal="left"/>
    </xf>
    <xf numFmtId="0" fontId="43" fillId="0" borderId="1" xfId="0" applyFont="1" applyBorder="1"/>
    <xf numFmtId="166" fontId="21" fillId="5" borderId="1" xfId="0" applyNumberFormat="1" applyFont="1" applyFill="1" applyBorder="1" applyAlignment="1">
      <alignment horizontal="right"/>
    </xf>
    <xf numFmtId="0" fontId="21" fillId="5" borderId="1" xfId="0" applyFont="1" applyFill="1" applyBorder="1" applyAlignment="1">
      <alignment horizontal="center"/>
    </xf>
    <xf numFmtId="0" fontId="22" fillId="0" borderId="1" xfId="0" applyFont="1" applyBorder="1" applyAlignment="1">
      <alignment horizontal="right"/>
    </xf>
    <xf numFmtId="0" fontId="44" fillId="0" borderId="1" xfId="0" applyFont="1" applyBorder="1"/>
    <xf numFmtId="0" fontId="45" fillId="0" borderId="1" xfId="0" applyFont="1" applyBorder="1" applyAlignment="1">
      <alignment horizontal="right"/>
    </xf>
    <xf numFmtId="0" fontId="10" fillId="6" borderId="1" xfId="0" applyFont="1" applyFill="1" applyBorder="1"/>
    <xf numFmtId="0" fontId="10" fillId="0" borderId="1" xfId="0" applyFont="1" applyBorder="1"/>
    <xf numFmtId="0" fontId="10" fillId="0" borderId="1" xfId="0" applyFont="1" applyBorder="1" applyAlignment="1">
      <alignment horizontal="center"/>
    </xf>
    <xf numFmtId="0" fontId="10" fillId="0" borderId="1" xfId="0" applyFont="1" applyBorder="1" applyAlignment="1">
      <alignment horizontal="left"/>
    </xf>
    <xf numFmtId="14" fontId="10" fillId="0" borderId="1" xfId="0" applyNumberFormat="1" applyFont="1" applyBorder="1"/>
    <xf numFmtId="3" fontId="10" fillId="0" borderId="1" xfId="0" applyNumberFormat="1" applyFont="1" applyBorder="1" applyAlignment="1">
      <alignment horizontal="right" indent="1"/>
    </xf>
    <xf numFmtId="14" fontId="10" fillId="0" borderId="1" xfId="0" applyNumberFormat="1" applyFont="1" applyBorder="1" applyAlignment="1">
      <alignment horizontal="center"/>
    </xf>
    <xf numFmtId="3" fontId="10" fillId="0" borderId="1" xfId="0" applyNumberFormat="1" applyFont="1" applyBorder="1" applyAlignment="1">
      <alignment horizontal="center" indent="3"/>
    </xf>
    <xf numFmtId="0" fontId="40" fillId="0" borderId="1" xfId="1" applyFont="1" applyBorder="1" applyAlignment="1"/>
    <xf numFmtId="0" fontId="21" fillId="3" borderId="1" xfId="0" applyFont="1" applyFill="1" applyBorder="1" applyAlignment="1">
      <alignment horizontal="right"/>
    </xf>
    <xf numFmtId="0" fontId="46" fillId="0" borderId="1" xfId="0" applyFont="1" applyBorder="1"/>
    <xf numFmtId="166" fontId="45" fillId="5" borderId="1" xfId="0" applyNumberFormat="1" applyFont="1" applyFill="1" applyBorder="1" applyAlignment="1">
      <alignment horizontal="right"/>
    </xf>
    <xf numFmtId="0" fontId="45" fillId="5" borderId="1" xfId="0" applyFont="1" applyFill="1" applyBorder="1" applyAlignment="1">
      <alignment horizontal="center"/>
    </xf>
    <xf numFmtId="166" fontId="21" fillId="0" borderId="1" xfId="0" applyNumberFormat="1" applyFont="1" applyBorder="1" applyAlignment="1">
      <alignment horizontal="center"/>
    </xf>
    <xf numFmtId="0" fontId="47" fillId="6" borderId="1" xfId="0" applyFont="1" applyFill="1" applyBorder="1" applyAlignment="1">
      <alignment horizontal="center"/>
    </xf>
    <xf numFmtId="3" fontId="49" fillId="0" borderId="1" xfId="0" applyNumberFormat="1" applyFont="1" applyBorder="1" applyAlignment="1">
      <alignment horizontal="left"/>
    </xf>
    <xf numFmtId="0" fontId="22" fillId="0" borderId="1" xfId="0" applyFont="1" applyBorder="1" applyAlignment="1">
      <alignment horizontal="center" indent="1"/>
    </xf>
    <xf numFmtId="0" fontId="39" fillId="0" borderId="1" xfId="0" applyFont="1" applyBorder="1" applyAlignment="1">
      <alignment horizontal="center" indent="1"/>
    </xf>
    <xf numFmtId="166" fontId="21" fillId="6" borderId="1" xfId="0" applyNumberFormat="1" applyFont="1" applyFill="1" applyBorder="1" applyAlignment="1">
      <alignment horizontal="right"/>
    </xf>
    <xf numFmtId="0" fontId="21" fillId="6" borderId="1" xfId="0" applyFont="1" applyFill="1" applyBorder="1" applyAlignment="1">
      <alignment horizontal="center"/>
    </xf>
    <xf numFmtId="0" fontId="21" fillId="0" borderId="1" xfId="0" applyFont="1" applyBorder="1" applyAlignment="1">
      <alignment horizontal="right" wrapText="1"/>
    </xf>
    <xf numFmtId="0" fontId="31" fillId="0" borderId="1" xfId="0" applyFont="1" applyBorder="1" applyAlignment="1">
      <alignment indent="1"/>
    </xf>
    <xf numFmtId="166" fontId="31" fillId="0" borderId="1" xfId="0" applyNumberFormat="1" applyFont="1" applyBorder="1" applyAlignment="1">
      <alignment horizontal="right"/>
    </xf>
    <xf numFmtId="1" fontId="49" fillId="0" borderId="1" xfId="0" applyNumberFormat="1" applyFont="1" applyBorder="1" applyAlignment="1">
      <alignment horizontal="left"/>
    </xf>
    <xf numFmtId="0" fontId="31" fillId="6" borderId="1" xfId="0" applyFont="1" applyFill="1" applyBorder="1" applyAlignment="1">
      <alignment horizontal="right" wrapText="1" indent="4"/>
    </xf>
    <xf numFmtId="0" fontId="50" fillId="0" borderId="1" xfId="0" applyFont="1" applyBorder="1"/>
    <xf numFmtId="0" fontId="21" fillId="0" borderId="1" xfId="0" applyFont="1" applyBorder="1" applyAlignment="1">
      <alignment horizontal="center" wrapText="1"/>
    </xf>
    <xf numFmtId="0" fontId="31" fillId="0" borderId="1" xfId="0" applyFont="1" applyBorder="1" applyAlignment="1">
      <alignment horizontal="right" indent="2"/>
    </xf>
    <xf numFmtId="0" fontId="31" fillId="0" borderId="1" xfId="0" applyFont="1" applyBorder="1" applyAlignment="1">
      <alignment horizontal="center" indent="7"/>
    </xf>
    <xf numFmtId="0" fontId="31" fillId="0" borderId="1" xfId="0" applyFont="1" applyBorder="1" applyAlignment="1">
      <alignment horizontal="left" indent="7"/>
    </xf>
    <xf numFmtId="1" fontId="31" fillId="0" borderId="1" xfId="0" applyNumberFormat="1" applyFont="1" applyBorder="1" applyAlignment="1">
      <alignment horizontal="center" indent="7"/>
    </xf>
    <xf numFmtId="1" fontId="21" fillId="0" borderId="1" xfId="0" applyNumberFormat="1" applyFont="1" applyBorder="1"/>
    <xf numFmtId="166" fontId="22" fillId="0" borderId="1" xfId="0" applyNumberFormat="1" applyFont="1" applyBorder="1" applyAlignment="1">
      <alignment horizontal="right"/>
    </xf>
    <xf numFmtId="166" fontId="21" fillId="6" borderId="1" xfId="0" applyNumberFormat="1" applyFont="1" applyFill="1" applyBorder="1"/>
    <xf numFmtId="2" fontId="31" fillId="0" borderId="1" xfId="0" applyNumberFormat="1" applyFont="1" applyBorder="1" applyAlignment="1">
      <alignment horizontal="center" indent="7"/>
    </xf>
    <xf numFmtId="0" fontId="31" fillId="0" borderId="1" xfId="0" applyFont="1" applyBorder="1" applyAlignment="1">
      <alignment horizontal="center" vertical="center"/>
    </xf>
    <xf numFmtId="0" fontId="40" fillId="0" borderId="1" xfId="1" applyFont="1" applyBorder="1" applyAlignment="1">
      <alignment horizontal="left"/>
    </xf>
    <xf numFmtId="0" fontId="21" fillId="0" borderId="2" xfId="0" applyFont="1" applyBorder="1" applyAlignment="1">
      <alignment horizontal="center"/>
    </xf>
    <xf numFmtId="14" fontId="21" fillId="0" borderId="1" xfId="0" applyNumberFormat="1" applyFont="1" applyBorder="1" applyAlignment="1">
      <alignment horizontal="right"/>
    </xf>
    <xf numFmtId="0" fontId="40" fillId="0" borderId="1" xfId="2" applyFont="1" applyBorder="1"/>
    <xf numFmtId="2" fontId="22" fillId="0" borderId="1" xfId="0" applyNumberFormat="1" applyFont="1" applyBorder="1" applyAlignment="1">
      <alignment horizontal="center" indent="7"/>
    </xf>
    <xf numFmtId="0" fontId="54" fillId="0" borderId="1" xfId="0" applyFont="1" applyBorder="1"/>
    <xf numFmtId="2" fontId="21" fillId="0" borderId="1" xfId="0" applyNumberFormat="1" applyFont="1" applyBorder="1" applyAlignment="1">
      <alignment horizontal="center"/>
    </xf>
    <xf numFmtId="166" fontId="31" fillId="0" borderId="1" xfId="0" applyNumberFormat="1" applyFont="1" applyBorder="1"/>
    <xf numFmtId="0" fontId="31" fillId="0" borderId="1" xfId="0" applyFont="1" applyBorder="1" applyAlignment="1">
      <alignment horizontal="right"/>
    </xf>
    <xf numFmtId="0" fontId="56" fillId="0" borderId="1" xfId="0" applyFont="1" applyBorder="1"/>
    <xf numFmtId="0" fontId="10" fillId="2" borderId="1" xfId="0" applyFont="1" applyFill="1" applyBorder="1"/>
    <xf numFmtId="0" fontId="58" fillId="0" borderId="1" xfId="0" applyFont="1" applyBorder="1"/>
    <xf numFmtId="0" fontId="59" fillId="0" borderId="1" xfId="0" applyFont="1" applyBorder="1"/>
    <xf numFmtId="49" fontId="22" fillId="6" borderId="1" xfId="0" applyNumberFormat="1" applyFont="1" applyFill="1" applyBorder="1" applyAlignment="1">
      <alignment horizontal="right"/>
    </xf>
    <xf numFmtId="0" fontId="60" fillId="0" borderId="1" xfId="0" applyFont="1" applyBorder="1" applyAlignment="1">
      <alignment horizontal="center"/>
    </xf>
    <xf numFmtId="3" fontId="59" fillId="0" borderId="1" xfId="0" applyNumberFormat="1" applyFont="1" applyBorder="1"/>
    <xf numFmtId="165" fontId="61" fillId="0" borderId="1" xfId="0" applyNumberFormat="1" applyFont="1" applyBorder="1" applyAlignment="1">
      <alignment horizontal="center" wrapText="1"/>
    </xf>
    <xf numFmtId="165" fontId="62" fillId="0" borderId="1" xfId="0" applyNumberFormat="1" applyFont="1" applyBorder="1"/>
    <xf numFmtId="3" fontId="63" fillId="0" borderId="1" xfId="0" applyNumberFormat="1" applyFont="1" applyBorder="1" applyAlignment="1">
      <alignment horizontal="left" indent="2"/>
    </xf>
    <xf numFmtId="165" fontId="64" fillId="0" borderId="1" xfId="0" applyNumberFormat="1" applyFont="1" applyBorder="1"/>
    <xf numFmtId="0" fontId="55" fillId="6" borderId="1" xfId="0" applyFont="1" applyFill="1" applyBorder="1"/>
    <xf numFmtId="0" fontId="55" fillId="0" borderId="1" xfId="0" applyFont="1" applyBorder="1"/>
    <xf numFmtId="0" fontId="55" fillId="0" borderId="1" xfId="0" applyFont="1" applyBorder="1" applyAlignment="1">
      <alignment horizontal="center"/>
    </xf>
    <xf numFmtId="165" fontId="55" fillId="0" borderId="1" xfId="0" applyNumberFormat="1" applyFont="1" applyBorder="1"/>
    <xf numFmtId="1" fontId="55" fillId="0" borderId="1" xfId="0" applyNumberFormat="1" applyFont="1" applyBorder="1"/>
    <xf numFmtId="0" fontId="55" fillId="0" borderId="1" xfId="0" applyFont="1" applyBorder="1" applyAlignment="1">
      <alignment horizontal="center" vertical="center"/>
    </xf>
    <xf numFmtId="166" fontId="55" fillId="0" borderId="1" xfId="0" applyNumberFormat="1" applyFont="1" applyBorder="1"/>
    <xf numFmtId="165" fontId="54" fillId="0" borderId="1" xfId="0" applyNumberFormat="1" applyFont="1" applyBorder="1" applyAlignment="1">
      <alignment horizontal="right"/>
    </xf>
    <xf numFmtId="166" fontId="55" fillId="0" borderId="1" xfId="0" applyNumberFormat="1" applyFont="1" applyBorder="1" applyAlignment="1">
      <alignment horizontal="right"/>
    </xf>
    <xf numFmtId="0" fontId="55" fillId="0" borderId="1" xfId="0" applyFont="1" applyBorder="1" applyAlignment="1">
      <alignment horizontal="right"/>
    </xf>
    <xf numFmtId="165" fontId="55" fillId="0" borderId="1" xfId="0" applyNumberFormat="1" applyFont="1" applyBorder="1" applyAlignment="1">
      <alignment horizontal="center"/>
    </xf>
    <xf numFmtId="164" fontId="55" fillId="0" borderId="1" xfId="0" applyNumberFormat="1" applyFont="1" applyBorder="1"/>
    <xf numFmtId="3" fontId="63" fillId="0" borderId="1" xfId="0" applyNumberFormat="1" applyFont="1" applyBorder="1"/>
    <xf numFmtId="3" fontId="10" fillId="0" borderId="1" xfId="0" applyNumberFormat="1" applyFont="1" applyBorder="1"/>
    <xf numFmtId="3" fontId="10" fillId="0" borderId="1" xfId="0" applyNumberFormat="1" applyFont="1" applyBorder="1" applyAlignment="1">
      <alignment horizontal="center"/>
    </xf>
    <xf numFmtId="0" fontId="40" fillId="0" borderId="1" xfId="1" applyFont="1" applyFill="1" applyBorder="1" applyAlignment="1"/>
    <xf numFmtId="14" fontId="65" fillId="0" borderId="1" xfId="0" applyNumberFormat="1" applyFont="1" applyBorder="1" applyAlignment="1">
      <alignment horizontal="center"/>
    </xf>
    <xf numFmtId="3" fontId="54" fillId="0" borderId="1" xfId="0" applyNumberFormat="1" applyFont="1" applyBorder="1"/>
    <xf numFmtId="0" fontId="31" fillId="6" borderId="1" xfId="0" applyFont="1" applyFill="1" applyBorder="1" applyAlignment="1">
      <alignment horizontal="center"/>
    </xf>
    <xf numFmtId="0" fontId="66" fillId="0" borderId="1" xfId="0" applyFont="1" applyBorder="1" applyAlignment="1">
      <alignment horizontal="right"/>
    </xf>
    <xf numFmtId="0" fontId="5" fillId="0" borderId="1" xfId="1" applyFill="1" applyBorder="1" applyAlignment="1"/>
    <xf numFmtId="166" fontId="21" fillId="18" borderId="1" xfId="0" applyNumberFormat="1" applyFont="1" applyFill="1" applyBorder="1"/>
    <xf numFmtId="0" fontId="21" fillId="18" borderId="1" xfId="0" applyFont="1" applyFill="1" applyBorder="1" applyAlignment="1">
      <alignment horizontal="right"/>
    </xf>
    <xf numFmtId="14" fontId="45" fillId="0" borderId="1" xfId="0" applyNumberFormat="1" applyFont="1" applyBorder="1" applyAlignment="1">
      <alignment horizontal="center"/>
    </xf>
    <xf numFmtId="166" fontId="31" fillId="18" borderId="1" xfId="0" applyNumberFormat="1" applyFont="1" applyFill="1" applyBorder="1"/>
    <xf numFmtId="0" fontId="31" fillId="18" borderId="1" xfId="0" applyFont="1" applyFill="1" applyBorder="1" applyAlignment="1">
      <alignment horizontal="right"/>
    </xf>
    <xf numFmtId="0" fontId="21" fillId="0" borderId="17" xfId="0" applyFont="1" applyBorder="1" applyAlignment="1">
      <alignment horizontal="center"/>
    </xf>
    <xf numFmtId="0" fontId="67" fillId="0" borderId="1" xfId="0" applyFont="1" applyBorder="1" applyAlignment="1">
      <alignment horizontal="right"/>
    </xf>
    <xf numFmtId="0" fontId="21" fillId="6" borderId="1" xfId="0" applyFont="1" applyFill="1" applyBorder="1" applyAlignment="1">
      <alignment horizontal="right"/>
    </xf>
    <xf numFmtId="14" fontId="31" fillId="0" borderId="1" xfId="0" applyNumberFormat="1" applyFont="1" applyBorder="1" applyAlignment="1">
      <alignment horizontal="center"/>
    </xf>
    <xf numFmtId="166" fontId="45" fillId="6" borderId="1" xfId="0" applyNumberFormat="1" applyFont="1" applyFill="1" applyBorder="1" applyAlignment="1">
      <alignment horizontal="right"/>
    </xf>
    <xf numFmtId="0" fontId="45" fillId="6" borderId="1" xfId="0" applyFont="1" applyFill="1" applyBorder="1" applyAlignment="1">
      <alignment horizontal="center"/>
    </xf>
    <xf numFmtId="14" fontId="55" fillId="0" borderId="1" xfId="0" applyNumberFormat="1" applyFont="1" applyBorder="1" applyAlignment="1">
      <alignment horizontal="center"/>
    </xf>
    <xf numFmtId="166" fontId="21" fillId="0" borderId="18" xfId="0" applyNumberFormat="1" applyFont="1" applyBorder="1" applyAlignment="1">
      <alignment horizontal="right"/>
    </xf>
    <xf numFmtId="0" fontId="21" fillId="0" borderId="15" xfId="0" applyFont="1" applyBorder="1"/>
    <xf numFmtId="0" fontId="68" fillId="0" borderId="1" xfId="0" applyFont="1" applyBorder="1"/>
    <xf numFmtId="0" fontId="62" fillId="6" borderId="1" xfId="0" applyFont="1" applyFill="1" applyBorder="1"/>
    <xf numFmtId="0" fontId="62" fillId="0" borderId="1" xfId="0" applyFont="1" applyBorder="1"/>
    <xf numFmtId="0" fontId="69" fillId="0" borderId="1" xfId="0" applyFont="1" applyBorder="1"/>
    <xf numFmtId="0" fontId="64" fillId="0" borderId="1" xfId="0" applyFont="1" applyBorder="1" applyAlignment="1">
      <alignment horizontal="center"/>
    </xf>
    <xf numFmtId="3" fontId="69" fillId="0" borderId="1" xfId="0" applyNumberFormat="1" applyFont="1" applyBorder="1"/>
    <xf numFmtId="0" fontId="62" fillId="0" borderId="1" xfId="0" applyFont="1" applyBorder="1" applyAlignment="1">
      <alignment horizontal="center"/>
    </xf>
    <xf numFmtId="0" fontId="62" fillId="0" borderId="1" xfId="0" applyFont="1" applyBorder="1" applyAlignment="1">
      <alignment horizontal="center" vertical="center"/>
    </xf>
    <xf numFmtId="166" fontId="62" fillId="0" borderId="1" xfId="0" applyNumberFormat="1" applyFont="1" applyBorder="1"/>
    <xf numFmtId="165" fontId="70" fillId="0" borderId="1" xfId="0" applyNumberFormat="1" applyFont="1" applyBorder="1" applyAlignment="1">
      <alignment horizontal="right"/>
    </xf>
    <xf numFmtId="167" fontId="62" fillId="0" borderId="1" xfId="0" applyNumberFormat="1" applyFont="1" applyBorder="1" applyAlignment="1">
      <alignment horizontal="center"/>
    </xf>
    <xf numFmtId="165" fontId="62" fillId="0" borderId="1" xfId="0" applyNumberFormat="1" applyFont="1" applyBorder="1" applyAlignment="1">
      <alignment horizontal="center"/>
    </xf>
    <xf numFmtId="164" fontId="62" fillId="0" borderId="1" xfId="0" applyNumberFormat="1" applyFont="1" applyBorder="1"/>
    <xf numFmtId="14" fontId="62" fillId="0" borderId="1" xfId="0" applyNumberFormat="1" applyFont="1" applyBorder="1" applyAlignment="1">
      <alignment horizontal="center"/>
    </xf>
    <xf numFmtId="0" fontId="71" fillId="0" borderId="0" xfId="0" applyFont="1"/>
    <xf numFmtId="0" fontId="72" fillId="0" borderId="0" xfId="0" applyFont="1"/>
    <xf numFmtId="0" fontId="31" fillId="6" borderId="1" xfId="0" applyFont="1" applyFill="1" applyBorder="1" applyAlignment="1">
      <alignment horizontal="center" wrapText="1" indent="4"/>
    </xf>
    <xf numFmtId="2" fontId="4" fillId="0" borderId="1" xfId="0" applyNumberFormat="1" applyFont="1" applyBorder="1" applyAlignment="1">
      <alignment horizontal="left" indent="7"/>
    </xf>
    <xf numFmtId="0" fontId="31" fillId="0" borderId="1" xfId="0" applyFont="1" applyBorder="1" applyAlignment="1">
      <alignment horizontal="center"/>
    </xf>
    <xf numFmtId="0" fontId="59" fillId="0" borderId="0" xfId="0" applyFont="1"/>
    <xf numFmtId="0" fontId="54" fillId="0" borderId="0" xfId="0" applyFont="1"/>
    <xf numFmtId="14" fontId="21" fillId="0" borderId="1" xfId="0" applyNumberFormat="1" applyFont="1" applyBorder="1"/>
    <xf numFmtId="2" fontId="3" fillId="0" borderId="1" xfId="0" applyNumberFormat="1" applyFont="1" applyBorder="1" applyAlignment="1">
      <alignment horizontal="right"/>
    </xf>
    <xf numFmtId="0" fontId="55" fillId="0" borderId="25" xfId="0" applyFont="1" applyBorder="1"/>
    <xf numFmtId="0" fontId="55" fillId="0" borderId="0" xfId="0" applyFont="1"/>
    <xf numFmtId="0" fontId="60" fillId="0" borderId="0" xfId="0" applyFont="1"/>
    <xf numFmtId="2" fontId="21" fillId="0" borderId="1" xfId="0" applyNumberFormat="1" applyFont="1" applyBorder="1" applyAlignment="1">
      <alignment horizontal="right"/>
    </xf>
    <xf numFmtId="1" fontId="21" fillId="0" borderId="1" xfId="0" applyNumberFormat="1" applyFont="1" applyBorder="1" applyAlignment="1">
      <alignment horizontal="center" vertical="center"/>
    </xf>
    <xf numFmtId="168" fontId="31" fillId="0" borderId="1" xfId="0" applyNumberFormat="1" applyFont="1" applyBorder="1" applyAlignment="1">
      <alignment horizontal="right"/>
    </xf>
    <xf numFmtId="166" fontId="74" fillId="0" borderId="1" xfId="0" applyNumberFormat="1" applyFont="1" applyBorder="1"/>
    <xf numFmtId="0" fontId="74" fillId="0" borderId="1" xfId="0" applyFont="1" applyBorder="1"/>
    <xf numFmtId="169" fontId="3" fillId="0" borderId="1" xfId="0" applyNumberFormat="1" applyFont="1" applyBorder="1"/>
    <xf numFmtId="169" fontId="31" fillId="0" borderId="1" xfId="0" applyNumberFormat="1" applyFont="1" applyBorder="1" applyAlignment="1">
      <alignment horizontal="right"/>
    </xf>
    <xf numFmtId="164" fontId="21" fillId="0" borderId="1" xfId="0" applyNumberFormat="1" applyFont="1" applyBorder="1" applyAlignment="1">
      <alignment horizontal="center"/>
    </xf>
    <xf numFmtId="164" fontId="75" fillId="0" borderId="18" xfId="0" applyNumberFormat="1" applyFont="1" applyBorder="1" applyAlignment="1">
      <alignment horizontal="center"/>
    </xf>
    <xf numFmtId="164" fontId="75" fillId="0" borderId="16" xfId="0" applyNumberFormat="1" applyFont="1" applyBorder="1" applyAlignment="1">
      <alignment horizontal="center"/>
    </xf>
    <xf numFmtId="164" fontId="75" fillId="0" borderId="15" xfId="0" applyNumberFormat="1" applyFont="1" applyBorder="1" applyAlignment="1">
      <alignment horizontal="center"/>
    </xf>
    <xf numFmtId="164" fontId="42" fillId="0" borderId="18" xfId="0" applyNumberFormat="1" applyFont="1" applyBorder="1" applyAlignment="1">
      <alignment horizontal="center"/>
    </xf>
    <xf numFmtId="164" fontId="42" fillId="0" borderId="16" xfId="0" applyNumberFormat="1" applyFont="1" applyBorder="1" applyAlignment="1">
      <alignment horizontal="center"/>
    </xf>
    <xf numFmtId="164" fontId="42" fillId="0" borderId="15" xfId="0" applyNumberFormat="1" applyFont="1" applyBorder="1" applyAlignment="1">
      <alignment horizontal="center"/>
    </xf>
    <xf numFmtId="0" fontId="39" fillId="0" borderId="1" xfId="0" applyFont="1" applyBorder="1" applyAlignment="1">
      <alignment horizontal="center"/>
    </xf>
    <xf numFmtId="166" fontId="16" fillId="0" borderId="1" xfId="0" applyNumberFormat="1" applyFont="1" applyBorder="1" applyAlignment="1">
      <alignment horizontal="center" wrapText="1"/>
    </xf>
    <xf numFmtId="166" fontId="22" fillId="6" borderId="1" xfId="0" applyNumberFormat="1" applyFont="1" applyFill="1" applyBorder="1" applyAlignment="1">
      <alignment horizontal="center"/>
    </xf>
    <xf numFmtId="0" fontId="6" fillId="0" borderId="1" xfId="0" applyFont="1" applyBorder="1" applyAlignment="1">
      <alignment horizontal="center"/>
    </xf>
    <xf numFmtId="0" fontId="6" fillId="0" borderId="24" xfId="0" applyFont="1" applyBorder="1" applyAlignment="1">
      <alignment horizontal="center"/>
    </xf>
    <xf numFmtId="0" fontId="6" fillId="0" borderId="0" xfId="0" applyFont="1" applyAlignment="1">
      <alignment horizontal="center"/>
    </xf>
    <xf numFmtId="0" fontId="18" fillId="0" borderId="1" xfId="0" applyFont="1" applyBorder="1" applyAlignment="1">
      <alignment horizontal="center"/>
    </xf>
    <xf numFmtId="0" fontId="0" fillId="0" borderId="2" xfId="0" applyBorder="1" applyAlignment="1">
      <alignment horizontal="center"/>
    </xf>
    <xf numFmtId="0" fontId="0" fillId="0" borderId="1" xfId="0" applyBorder="1" applyAlignment="1">
      <alignment horizontal="center"/>
    </xf>
    <xf numFmtId="0" fontId="14" fillId="0" borderId="13" xfId="0" applyFont="1" applyBorder="1" applyAlignment="1">
      <alignment wrapText="1"/>
    </xf>
    <xf numFmtId="0" fontId="14" fillId="0" borderId="5" xfId="0" applyFont="1" applyBorder="1" applyAlignment="1">
      <alignment wrapText="1"/>
    </xf>
    <xf numFmtId="0" fontId="14" fillId="0" borderId="4" xfId="0" applyFont="1" applyBorder="1" applyAlignment="1">
      <alignment wrapText="1"/>
    </xf>
    <xf numFmtId="0" fontId="14" fillId="0" borderId="10" xfId="0" applyFont="1" applyBorder="1" applyAlignment="1">
      <alignment wrapText="1"/>
    </xf>
    <xf numFmtId="0" fontId="14" fillId="2" borderId="13" xfId="0" applyFont="1" applyFill="1" applyBorder="1" applyAlignment="1">
      <alignment wrapText="1"/>
    </xf>
    <xf numFmtId="0" fontId="14" fillId="2" borderId="5" xfId="0" applyFont="1" applyFill="1" applyBorder="1" applyAlignment="1">
      <alignment wrapText="1"/>
    </xf>
    <xf numFmtId="0" fontId="14" fillId="2" borderId="4" xfId="0" applyFont="1" applyFill="1" applyBorder="1" applyAlignment="1">
      <alignment wrapText="1"/>
    </xf>
    <xf numFmtId="0" fontId="14" fillId="0" borderId="9" xfId="0" applyFont="1" applyBorder="1" applyAlignment="1">
      <alignment wrapText="1"/>
    </xf>
    <xf numFmtId="0" fontId="0" fillId="0" borderId="21" xfId="0" applyBorder="1" applyAlignment="1">
      <alignment horizontal="center"/>
    </xf>
    <xf numFmtId="0" fontId="0" fillId="0" borderId="22" xfId="0" applyBorder="1" applyAlignment="1">
      <alignment horizontal="center"/>
    </xf>
    <xf numFmtId="0" fontId="13" fillId="0" borderId="5" xfId="0" applyFont="1" applyBorder="1" applyAlignment="1"/>
    <xf numFmtId="0" fontId="13" fillId="0" borderId="4" xfId="0" applyFont="1" applyBorder="1" applyAlignment="1"/>
    <xf numFmtId="0" fontId="14" fillId="2" borderId="13" xfId="0" applyFont="1" applyFill="1" applyBorder="1" applyAlignment="1"/>
    <xf numFmtId="0" fontId="14" fillId="2" borderId="5" xfId="0" applyFont="1" applyFill="1" applyBorder="1" applyAlignment="1"/>
    <xf numFmtId="0" fontId="14" fillId="2" borderId="4" xfId="0" applyFont="1" applyFill="1" applyBorder="1" applyAlignment="1"/>
    <xf numFmtId="0" fontId="14" fillId="0" borderId="8" xfId="0" applyFont="1" applyBorder="1" applyAlignment="1"/>
    <xf numFmtId="0" fontId="14" fillId="0" borderId="9" xfId="0" applyFont="1" applyBorder="1" applyAlignment="1"/>
    <xf numFmtId="0" fontId="14" fillId="0" borderId="20" xfId="0" applyFont="1" applyBorder="1" applyAlignment="1"/>
  </cellXfs>
  <cellStyles count="3">
    <cellStyle name="Hipervínculo" xfId="2" builtinId="8"/>
    <cellStyle name="Hyperlink" xfId="1" xr:uid="{00000000-000B-0000-0000-000008000000}"/>
    <cellStyle name="Normal" xfId="0" builtinId="0"/>
  </cellStyles>
  <dxfs count="0"/>
  <tableStyles count="1" defaultTableStyle="TableStyleMedium2" defaultPivotStyle="PivotStyleLight16">
    <tableStyle name="Invisible" pivot="0" table="0" count="0" xr9:uid="{D883E2FB-7EEF-4C7F-B519-1ACF111A49F6}"/>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JOHANA HENAO CONTRATACION HSF" id="{DDC31C69-2140-42D0-83AE-A599C84A5C28}" userId="S::johanacontratacion@unisaludi.onmicrosoft.com::e171fa7b-7486-4a78-a467-1b1cec268c2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X1" personId="{00000000-0000-0000-0000-000000000000}" id="{6777767D-CD0D-4099-8DF8-35035C5D0FA2}">
    <text>USUARIO:
AAAA/MM/DD</text>
  </threadedComment>
  <threadedComment ref="X1" dT="2021-03-10T16:32:40.52" personId="{DDC31C69-2140-42D0-83AE-A599C84A5C28}" id="{368B5509-3FD7-465C-B6BC-FFC972C1850B}" parentId="{6777767D-CD0D-4099-8DF8-35035C5D0FA2}">
    <text xml:space="preserve">2021/03/04
</text>
  </threadedComment>
</ThreadedComments>
</file>

<file path=xl/threadedComments/threadedComment2.xml><?xml version="1.0" encoding="utf-8"?>
<ThreadedComments xmlns="http://schemas.microsoft.com/office/spreadsheetml/2018/threadedcomments" xmlns:x="http://schemas.openxmlformats.org/spreadsheetml/2006/main">
  <threadedComment ref="X1" personId="{00000000-0000-0000-0000-000000000000}" id="{B679AF89-3B3F-4172-A5B5-DD39ED19422E}">
    <text>USUARIO:
AAAA/MM/DD</text>
  </threadedComment>
  <threadedComment ref="X1" dT="2021-03-10T16:32:40.52" personId="{DDC31C69-2140-42D0-83AE-A599C84A5C28}" id="{54E8CAF3-02CD-44BD-8B8E-E3ED3B759750}" parentId="{B679AF89-3B3F-4172-A5B5-DD39ED19422E}">
    <text xml:space="preserve">2021/03/04
</text>
  </threadedComment>
</ThreadedComments>
</file>

<file path=xl/threadedComments/threadedComment3.xml><?xml version="1.0" encoding="utf-8"?>
<ThreadedComments xmlns="http://schemas.microsoft.com/office/spreadsheetml/2018/threadedcomments" xmlns:x="http://schemas.openxmlformats.org/spreadsheetml/2006/main">
  <threadedComment ref="X1" personId="{00000000-0000-0000-0000-000000000000}" id="{6A0B9BAA-58C9-44D9-8F92-C693C317D211}">
    <text>USUARIO:
AAAA/MM/DD</text>
  </threadedComment>
  <threadedComment ref="X1" dT="2021-03-10T16:32:40.52" personId="{DDC31C69-2140-42D0-83AE-A599C84A5C28}" id="{BEFFF7B6-AC3D-47DE-A52D-3F3CD14AAA00}" parentId="{6A0B9BAA-58C9-44D9-8F92-C693C317D211}">
    <text xml:space="preserve">2021/03/04
</text>
  </threadedComment>
</ThreadedComments>
</file>

<file path=xl/threadedComments/threadedComment4.xml><?xml version="1.0" encoding="utf-8"?>
<ThreadedComments xmlns="http://schemas.microsoft.com/office/spreadsheetml/2018/threadedcomments" xmlns:x="http://schemas.openxmlformats.org/spreadsheetml/2006/main">
  <threadedComment ref="X6" personId="{00000000-0000-0000-0000-000000000000}" id="{4663CFB5-076A-4FF8-A5AC-F8D9301B2C6F}">
    <text>USUARIO:
AAAA/MM/DD</text>
  </threadedComment>
  <threadedComment ref="X6" dT="2021-03-10T16:32:40.52" personId="{DDC31C69-2140-42D0-83AE-A599C84A5C28}" id="{E0977C32-59EC-4EF6-9BDE-9F5FF0787C7A}" parentId="{4663CFB5-076A-4FF8-A5AC-F8D9301B2C6F}">
    <text xml:space="preserve">2021/03/04
</text>
  </threadedComment>
</ThreadedComments>
</file>

<file path=xl/worksheets/_rels/sheet1.xml.rels><?xml version="1.0" encoding="UTF-8" standalone="yes"?>
<Relationships xmlns="http://schemas.openxmlformats.org/package/2006/relationships"><Relationship Id="rId21" Type="http://schemas.openxmlformats.org/officeDocument/2006/relationships/hyperlink" Target="http://www.dismedpharma.com.co,./" TargetMode="External"/><Relationship Id="rId170" Type="http://schemas.openxmlformats.org/officeDocument/2006/relationships/hyperlink" Target="mailto:yudymanchego@gmail.com" TargetMode="External"/><Relationship Id="rId268" Type="http://schemas.openxmlformats.org/officeDocument/2006/relationships/hyperlink" Target="mailto:angelicamo@hotmail.com" TargetMode="External"/><Relationship Id="rId475" Type="http://schemas.openxmlformats.org/officeDocument/2006/relationships/hyperlink" Target="mailto:zuleromo98@gmail.com" TargetMode="External"/><Relationship Id="rId682" Type="http://schemas.openxmlformats.org/officeDocument/2006/relationships/hyperlink" Target="mailto:ulyc1088@gmail.com" TargetMode="External"/><Relationship Id="rId128" Type="http://schemas.openxmlformats.org/officeDocument/2006/relationships/hyperlink" Target="mailto:sara.sanchezcubillos@hotmail.com" TargetMode="External"/><Relationship Id="rId335" Type="http://schemas.openxmlformats.org/officeDocument/2006/relationships/hyperlink" Target="mailto:carolinacespedesb@gmail.com" TargetMode="External"/><Relationship Id="rId542" Type="http://schemas.openxmlformats.org/officeDocument/2006/relationships/hyperlink" Target="mailto:marcelareyes2024@hotmail.com" TargetMode="External"/><Relationship Id="rId987" Type="http://schemas.openxmlformats.org/officeDocument/2006/relationships/hyperlink" Target="mailto:arolinacediel684@gmail.com" TargetMode="External"/><Relationship Id="rId1172" Type="http://schemas.openxmlformats.org/officeDocument/2006/relationships/hyperlink" Target="mailto:juanherreraa816@gmail.com" TargetMode="External"/><Relationship Id="rId402" Type="http://schemas.openxmlformats.org/officeDocument/2006/relationships/hyperlink" Target="mailto:zuleromo98@gmail.com" TargetMode="External"/><Relationship Id="rId847" Type="http://schemas.openxmlformats.org/officeDocument/2006/relationships/hyperlink" Target="mailto:anacenedlozadazarate@gmail.com" TargetMode="External"/><Relationship Id="rId1032" Type="http://schemas.openxmlformats.org/officeDocument/2006/relationships/hyperlink" Target="mailto:keiddyabril@gmail.com" TargetMode="External"/><Relationship Id="rId707" Type="http://schemas.openxmlformats.org/officeDocument/2006/relationships/hyperlink" Target="mailto:hernandoperalta32@gmail.com" TargetMode="External"/><Relationship Id="rId914" Type="http://schemas.openxmlformats.org/officeDocument/2006/relationships/hyperlink" Target="mailto:valentinaleon2203@hotmail.com" TargetMode="External"/><Relationship Id="rId43" Type="http://schemas.openxmlformats.org/officeDocument/2006/relationships/hyperlink" Target="mailto:magutierrez67@hmail.com" TargetMode="External"/><Relationship Id="rId192" Type="http://schemas.openxmlformats.org/officeDocument/2006/relationships/hyperlink" Target="mailto:ldbarragan.07@gmail.com" TargetMode="External"/><Relationship Id="rId497" Type="http://schemas.openxmlformats.org/officeDocument/2006/relationships/hyperlink" Target="mailto:jeluju@gmail.com" TargetMode="External"/><Relationship Id="rId357" Type="http://schemas.openxmlformats.org/officeDocument/2006/relationships/hyperlink" Target="mailto:lizvelasquez093@gmail.com" TargetMode="External"/><Relationship Id="rId1194" Type="http://schemas.openxmlformats.org/officeDocument/2006/relationships/hyperlink" Target="mailto:LEALPULECIOBIBIANA@GMAIL.COM" TargetMode="External"/><Relationship Id="rId217" Type="http://schemas.openxmlformats.org/officeDocument/2006/relationships/hyperlink" Target="mailto:carvaji@gmail.com" TargetMode="External"/><Relationship Id="rId564" Type="http://schemas.openxmlformats.org/officeDocument/2006/relationships/hyperlink" Target="mailto:anitaguzman19@hotmail.com" TargetMode="External"/><Relationship Id="rId771" Type="http://schemas.openxmlformats.org/officeDocument/2006/relationships/hyperlink" Target="mailto:ingrid_puchana@hotmail.com" TargetMode="External"/><Relationship Id="rId869" Type="http://schemas.openxmlformats.org/officeDocument/2006/relationships/hyperlink" Target="mailto:yonny1170@hotmail.com" TargetMode="External"/><Relationship Id="rId424" Type="http://schemas.openxmlformats.org/officeDocument/2006/relationships/hyperlink" Target="mailto:zuleromo98@gmail.com" TargetMode="External"/><Relationship Id="rId631" Type="http://schemas.openxmlformats.org/officeDocument/2006/relationships/hyperlink" Target="mailto:elandiayaz@gmail.com" TargetMode="External"/><Relationship Id="rId729" Type="http://schemas.openxmlformats.org/officeDocument/2006/relationships/hyperlink" Target="mailto:monipkstro@gmail.com" TargetMode="External"/><Relationship Id="rId1054" Type="http://schemas.openxmlformats.org/officeDocument/2006/relationships/hyperlink" Target="mailto:adriana6565@hotmail.com" TargetMode="External"/><Relationship Id="rId1261" Type="http://schemas.openxmlformats.org/officeDocument/2006/relationships/hyperlink" Target="mailto:andrealilimartinez@gmail.com" TargetMode="External"/><Relationship Id="rId936" Type="http://schemas.openxmlformats.org/officeDocument/2006/relationships/hyperlink" Target="mailto:nsaavedra70@misena.edu.co" TargetMode="External"/><Relationship Id="rId1121" Type="http://schemas.openxmlformats.org/officeDocument/2006/relationships/hyperlink" Target="mailto:lauralo23arroyo@gmail.com" TargetMode="External"/><Relationship Id="rId1219" Type="http://schemas.openxmlformats.org/officeDocument/2006/relationships/hyperlink" Target="mailto:ulianramirezpalma@gmail.com" TargetMode="External"/><Relationship Id="rId65" Type="http://schemas.openxmlformats.org/officeDocument/2006/relationships/hyperlink" Target="mailto:infogenesisempresarial@gmail.con" TargetMode="External"/><Relationship Id="rId281" Type="http://schemas.openxmlformats.org/officeDocument/2006/relationships/hyperlink" Target="mailto:gustavo.rodriguez.cote@gmail.com" TargetMode="External"/><Relationship Id="rId141" Type="http://schemas.openxmlformats.org/officeDocument/2006/relationships/hyperlink" Target="mailto:nellybernal20@gmail.com" TargetMode="External"/><Relationship Id="rId379" Type="http://schemas.openxmlformats.org/officeDocument/2006/relationships/hyperlink" Target="mailto:zuleromo98@gmail.com" TargetMode="External"/><Relationship Id="rId586" Type="http://schemas.openxmlformats.org/officeDocument/2006/relationships/hyperlink" Target="mailto:smoyaespitia@gmail.com" TargetMode="External"/><Relationship Id="rId793" Type="http://schemas.openxmlformats.org/officeDocument/2006/relationships/hyperlink" Target="mailto:dr.javiervilla@hotmail.com" TargetMode="External"/><Relationship Id="rId7" Type="http://schemas.openxmlformats.org/officeDocument/2006/relationships/hyperlink" Target="mailto:angelicamo@hotmail.com" TargetMode="External"/><Relationship Id="rId239" Type="http://schemas.openxmlformats.org/officeDocument/2006/relationships/hyperlink" Target="mailto:dicaroli231@gmail.com" TargetMode="External"/><Relationship Id="rId446" Type="http://schemas.openxmlformats.org/officeDocument/2006/relationships/hyperlink" Target="mailto:rubyy1980@outlook.com" TargetMode="External"/><Relationship Id="rId653" Type="http://schemas.openxmlformats.org/officeDocument/2006/relationships/hyperlink" Target="mailto:tatuk-21@hotmail.com" TargetMode="External"/><Relationship Id="rId1076" Type="http://schemas.openxmlformats.org/officeDocument/2006/relationships/hyperlink" Target="mailto:y.ilo2010@hotmail.com" TargetMode="External"/><Relationship Id="rId306" Type="http://schemas.openxmlformats.org/officeDocument/2006/relationships/hyperlink" Target="mailto:antonio8322@hotmail.com" TargetMode="External"/><Relationship Id="rId860" Type="http://schemas.openxmlformats.org/officeDocument/2006/relationships/hyperlink" Target="mailto:valevh04@hotmail.com" TargetMode="External"/><Relationship Id="rId958" Type="http://schemas.openxmlformats.org/officeDocument/2006/relationships/hyperlink" Target="mailto:sofiapardoforero@gmail.com" TargetMode="External"/><Relationship Id="rId1143" Type="http://schemas.openxmlformats.org/officeDocument/2006/relationships/hyperlink" Target="mailto:miguelsanchez2002@hotmail.com" TargetMode="External"/><Relationship Id="rId87" Type="http://schemas.openxmlformats.org/officeDocument/2006/relationships/hyperlink" Target="mailto:caeba06@hotmail.com" TargetMode="External"/><Relationship Id="rId513" Type="http://schemas.openxmlformats.org/officeDocument/2006/relationships/hyperlink" Target="mailto:marthayara822@gmail.com" TargetMode="External"/><Relationship Id="rId720" Type="http://schemas.openxmlformats.org/officeDocument/2006/relationships/hyperlink" Target="mailto:rulyalpa2010@gmail.com" TargetMode="External"/><Relationship Id="rId818" Type="http://schemas.openxmlformats.org/officeDocument/2006/relationships/hyperlink" Target="mailto:natalia.orjuela@outlook.com" TargetMode="External"/><Relationship Id="rId1003" Type="http://schemas.openxmlformats.org/officeDocument/2006/relationships/hyperlink" Target="mailto:oscarvilla05@gmail.com" TargetMode="External"/><Relationship Id="rId1210" Type="http://schemas.openxmlformats.org/officeDocument/2006/relationships/hyperlink" Target="mailto:pina.m1111@hotmail.com" TargetMode="External"/><Relationship Id="rId14" Type="http://schemas.openxmlformats.org/officeDocument/2006/relationships/hyperlink" Target="mailto:angiejuliett@gmail.com" TargetMode="External"/><Relationship Id="rId163" Type="http://schemas.openxmlformats.org/officeDocument/2006/relationships/hyperlink" Target="mailto:sofilaura000@hotmail.com" TargetMode="External"/><Relationship Id="rId370" Type="http://schemas.openxmlformats.org/officeDocument/2006/relationships/hyperlink" Target="mailto:anitajuanes81@gmail.com" TargetMode="External"/><Relationship Id="rId230" Type="http://schemas.openxmlformats.org/officeDocument/2006/relationships/hyperlink" Target="mailto:nohorazulu@hotmail.com" TargetMode="External"/><Relationship Id="rId468" Type="http://schemas.openxmlformats.org/officeDocument/2006/relationships/hyperlink" Target="mailto:luisasuzunaga99@g,mail.com" TargetMode="External"/><Relationship Id="rId675" Type="http://schemas.openxmlformats.org/officeDocument/2006/relationships/hyperlink" Target="mailto:lrojasespitia@gmail.com" TargetMode="External"/><Relationship Id="rId882" Type="http://schemas.openxmlformats.org/officeDocument/2006/relationships/hyperlink" Target="mailto:sara.sanchezcubillos@hotmail.com" TargetMode="External"/><Relationship Id="rId1098" Type="http://schemas.openxmlformats.org/officeDocument/2006/relationships/hyperlink" Target="mailto:linamgutierrez07@gmail.com" TargetMode="External"/><Relationship Id="rId328" Type="http://schemas.openxmlformats.org/officeDocument/2006/relationships/hyperlink" Target="mailto:guerreroradajavier@gmail.com" TargetMode="External"/><Relationship Id="rId535" Type="http://schemas.openxmlformats.org/officeDocument/2006/relationships/hyperlink" Target="mailto:luisaramirez200504@gmail.com" TargetMode="External"/><Relationship Id="rId742" Type="http://schemas.openxmlformats.org/officeDocument/2006/relationships/hyperlink" Target="mailto:bermeocamilo@gmail.com" TargetMode="External"/><Relationship Id="rId1165" Type="http://schemas.openxmlformats.org/officeDocument/2006/relationships/hyperlink" Target="mailto:argelia1968@hotmail.com" TargetMode="External"/><Relationship Id="rId602" Type="http://schemas.openxmlformats.org/officeDocument/2006/relationships/hyperlink" Target="mailto:YULIETHPPO2024@GMAIL.COM" TargetMode="External"/><Relationship Id="rId1025" Type="http://schemas.openxmlformats.org/officeDocument/2006/relationships/hyperlink" Target="mailto:jurupa169@gmail.com" TargetMode="External"/><Relationship Id="rId1232" Type="http://schemas.openxmlformats.org/officeDocument/2006/relationships/hyperlink" Target="mailto:lexafg.28@hotmail.com" TargetMode="External"/><Relationship Id="rId907" Type="http://schemas.openxmlformats.org/officeDocument/2006/relationships/hyperlink" Target="mailto:clodette777@gmail.com" TargetMode="External"/><Relationship Id="rId36" Type="http://schemas.openxmlformats.org/officeDocument/2006/relationships/hyperlink" Target="mailto:jjmartinezcotes@gmail.com" TargetMode="External"/><Relationship Id="rId185" Type="http://schemas.openxmlformats.org/officeDocument/2006/relationships/hyperlink" Target="mailto:mariaca199945@gmail.com" TargetMode="External"/><Relationship Id="rId392" Type="http://schemas.openxmlformats.org/officeDocument/2006/relationships/hyperlink" Target="mailto:linaarias273@gmail.com" TargetMode="External"/><Relationship Id="rId697" Type="http://schemas.openxmlformats.org/officeDocument/2006/relationships/hyperlink" Target="mailto:ovis00@hotmail.com" TargetMode="External"/><Relationship Id="rId252" Type="http://schemas.openxmlformats.org/officeDocument/2006/relationships/hyperlink" Target="mailto:buitragomariela3@gmail.com" TargetMode="External"/><Relationship Id="rId1187" Type="http://schemas.openxmlformats.org/officeDocument/2006/relationships/hyperlink" Target="mailto:icolasagudelll@gmail.com" TargetMode="External"/><Relationship Id="rId112" Type="http://schemas.openxmlformats.org/officeDocument/2006/relationships/hyperlink" Target="mailto:augustoarango@hotmail.com" TargetMode="External"/><Relationship Id="rId557" Type="http://schemas.openxmlformats.org/officeDocument/2006/relationships/hyperlink" Target="mailto:sandrarevalolara1979@gmail.com" TargetMode="External"/><Relationship Id="rId764" Type="http://schemas.openxmlformats.org/officeDocument/2006/relationships/hyperlink" Target="mailto:sergioegascon@hotmail.com" TargetMode="External"/><Relationship Id="rId971" Type="http://schemas.openxmlformats.org/officeDocument/2006/relationships/hyperlink" Target="mailto:arretojessica311@gmail.com" TargetMode="External"/><Relationship Id="rId417" Type="http://schemas.openxmlformats.org/officeDocument/2006/relationships/hyperlink" Target="mailto:a.mvaron08@gmail.com" TargetMode="External"/><Relationship Id="rId624" Type="http://schemas.openxmlformats.org/officeDocument/2006/relationships/hyperlink" Target="mailto:cata_puentes@hotmail.com" TargetMode="External"/><Relationship Id="rId831" Type="http://schemas.openxmlformats.org/officeDocument/2006/relationships/hyperlink" Target="mailto:paola2018gomezz@gmail.com" TargetMode="External"/><Relationship Id="rId1047" Type="http://schemas.openxmlformats.org/officeDocument/2006/relationships/hyperlink" Target="mailto:iegopuerta@gmail.com" TargetMode="External"/><Relationship Id="rId1254" Type="http://schemas.openxmlformats.org/officeDocument/2006/relationships/hyperlink" Target="mailto:cherithosorio@gmail.com" TargetMode="External"/><Relationship Id="rId929" Type="http://schemas.openxmlformats.org/officeDocument/2006/relationships/hyperlink" Target="mailto:MERLYNAVASQUEZ45@GMAIL.COM" TargetMode="External"/><Relationship Id="rId1114" Type="http://schemas.openxmlformats.org/officeDocument/2006/relationships/hyperlink" Target="mailto:TRANSLAIBA@HOTMAIL.COM" TargetMode="External"/><Relationship Id="rId58" Type="http://schemas.openxmlformats.org/officeDocument/2006/relationships/hyperlink" Target="mailto:aaron_valencia@hotmail.com" TargetMode="External"/><Relationship Id="rId274" Type="http://schemas.openxmlformats.org/officeDocument/2006/relationships/hyperlink" Target="mailto:andreapenagos,1@hotmail.com" TargetMode="External"/><Relationship Id="rId481" Type="http://schemas.openxmlformats.org/officeDocument/2006/relationships/hyperlink" Target="mailto:rengifocalamariafernanda@gmail.com" TargetMode="External"/><Relationship Id="rId134" Type="http://schemas.openxmlformats.org/officeDocument/2006/relationships/hyperlink" Target="mailto:floreciya@hotmail.com" TargetMode="External"/><Relationship Id="rId579" Type="http://schemas.openxmlformats.org/officeDocument/2006/relationships/hyperlink" Target="mailto:angegarciab@gmail.com" TargetMode="External"/><Relationship Id="rId786" Type="http://schemas.openxmlformats.org/officeDocument/2006/relationships/hyperlink" Target="mailto:l980309@gmail.com" TargetMode="External"/><Relationship Id="rId993" Type="http://schemas.openxmlformats.org/officeDocument/2006/relationships/hyperlink" Target="mailto:nortonarenas@hotmail.com-%20noprtonarenas@misena.edu.co" TargetMode="External"/><Relationship Id="rId341" Type="http://schemas.openxmlformats.org/officeDocument/2006/relationships/hyperlink" Target="mailto:mafecitamr@gmail.com" TargetMode="External"/><Relationship Id="rId439" Type="http://schemas.openxmlformats.org/officeDocument/2006/relationships/hyperlink" Target="mailto:oliverosvaroncarlosduvan@gmail.com" TargetMode="External"/><Relationship Id="rId646" Type="http://schemas.openxmlformats.org/officeDocument/2006/relationships/hyperlink" Target="mailto:jorgeloaizaperez12@gamail.com" TargetMode="External"/><Relationship Id="rId1069" Type="http://schemas.openxmlformats.org/officeDocument/2006/relationships/hyperlink" Target="mailto:leidybonillap21@gmail.com" TargetMode="External"/><Relationship Id="rId1276" Type="http://schemas.openxmlformats.org/officeDocument/2006/relationships/hyperlink" Target="mailto:licitaciones,ttys@outlook.com" TargetMode="External"/><Relationship Id="rId201" Type="http://schemas.openxmlformats.org/officeDocument/2006/relationships/hyperlink" Target="mailto:ingrid_puchana@hotmail.com" TargetMode="External"/><Relationship Id="rId506" Type="http://schemas.openxmlformats.org/officeDocument/2006/relationships/hyperlink" Target="mailto:caromolina87@gmail.com" TargetMode="External"/><Relationship Id="rId853" Type="http://schemas.openxmlformats.org/officeDocument/2006/relationships/hyperlink" Target="mailto:mariaca199945@gmail.com" TargetMode="External"/><Relationship Id="rId1136" Type="http://schemas.openxmlformats.org/officeDocument/2006/relationships/hyperlink" Target="mailto:alcon66725@aol.com.co" TargetMode="External"/><Relationship Id="rId713" Type="http://schemas.openxmlformats.org/officeDocument/2006/relationships/hyperlink" Target="mailto:eleg.92@outlook.es" TargetMode="External"/><Relationship Id="rId920" Type="http://schemas.openxmlformats.org/officeDocument/2006/relationships/hyperlink" Target="mailto:andrealilimartinez@gmail.com" TargetMode="External"/><Relationship Id="rId1203" Type="http://schemas.openxmlformats.org/officeDocument/2006/relationships/hyperlink" Target="mailto:melany01guzman@gmail.com" TargetMode="External"/><Relationship Id="rId296" Type="http://schemas.openxmlformats.org/officeDocument/2006/relationships/hyperlink" Target="mailto:jloalexa16@hotmail.com" TargetMode="External"/><Relationship Id="rId156" Type="http://schemas.openxmlformats.org/officeDocument/2006/relationships/hyperlink" Target="mailto:norilabril@gmail.com" TargetMode="External"/><Relationship Id="rId363" Type="http://schemas.openxmlformats.org/officeDocument/2006/relationships/hyperlink" Target="mailto:Katheriramirezmarin26@gmail.com" TargetMode="External"/><Relationship Id="rId570" Type="http://schemas.openxmlformats.org/officeDocument/2006/relationships/hyperlink" Target="mailto:andreac_0610@outlook.com" TargetMode="External"/><Relationship Id="rId223" Type="http://schemas.openxmlformats.org/officeDocument/2006/relationships/hyperlink" Target="mailto:eryca.91@hotmail.com" TargetMode="External"/><Relationship Id="rId430" Type="http://schemas.openxmlformats.org/officeDocument/2006/relationships/hyperlink" Target="mailto:lauralozanodiaz2023@gmail.com" TargetMode="External"/><Relationship Id="rId668" Type="http://schemas.openxmlformats.org/officeDocument/2006/relationships/hyperlink" Target="mailto:ulisaalexandradiaztovar@gmail.com" TargetMode="External"/><Relationship Id="rId875" Type="http://schemas.openxmlformats.org/officeDocument/2006/relationships/hyperlink" Target="mailto:mafepadilla@hotmail.com" TargetMode="External"/><Relationship Id="rId1060" Type="http://schemas.openxmlformats.org/officeDocument/2006/relationships/hyperlink" Target="mailto:mafepadilla@hotmail.com" TargetMode="External"/><Relationship Id="rId528" Type="http://schemas.openxmlformats.org/officeDocument/2006/relationships/hyperlink" Target="mailto:menesaspsiquiatra@gmail.com" TargetMode="External"/><Relationship Id="rId735" Type="http://schemas.openxmlformats.org/officeDocument/2006/relationships/hyperlink" Target="mailto:andresparadasayogo99@gmail.com" TargetMode="External"/><Relationship Id="rId942" Type="http://schemas.openxmlformats.org/officeDocument/2006/relationships/hyperlink" Target="mailto:uci9@hotmail.com" TargetMode="External"/><Relationship Id="rId1158" Type="http://schemas.openxmlformats.org/officeDocument/2006/relationships/hyperlink" Target="mailto:claudiagoba@hotmail.com" TargetMode="External"/><Relationship Id="rId1018" Type="http://schemas.openxmlformats.org/officeDocument/2006/relationships/hyperlink" Target="mailto:alisremicio06@gmail.com" TargetMode="External"/><Relationship Id="rId1225" Type="http://schemas.openxmlformats.org/officeDocument/2006/relationships/hyperlink" Target="mailto:arcar1730@gmail.com" TargetMode="External"/><Relationship Id="rId71" Type="http://schemas.openxmlformats.org/officeDocument/2006/relationships/hyperlink" Target="mailto:jasjeda808813@gmail.com" TargetMode="External"/><Relationship Id="rId802" Type="http://schemas.openxmlformats.org/officeDocument/2006/relationships/hyperlink" Target="mailto:cielopra@gmail.com" TargetMode="External"/><Relationship Id="rId29" Type="http://schemas.openxmlformats.org/officeDocument/2006/relationships/hyperlink" Target="mailto:marcela_horta1214@hotmail.com" TargetMode="External"/><Relationship Id="rId178" Type="http://schemas.openxmlformats.org/officeDocument/2006/relationships/hyperlink" Target="mailto:lorecardonao@gmail.com" TargetMode="External"/><Relationship Id="rId385" Type="http://schemas.openxmlformats.org/officeDocument/2006/relationships/hyperlink" Target="mailto:zuleromo98@gmail.com" TargetMode="External"/><Relationship Id="rId592" Type="http://schemas.openxmlformats.org/officeDocument/2006/relationships/hyperlink" Target="mailto:mariaalejandrvillegascaicedo@gmail.com" TargetMode="External"/><Relationship Id="rId245" Type="http://schemas.openxmlformats.org/officeDocument/2006/relationships/hyperlink" Target="mailto:oliverajys@gmail.com" TargetMode="External"/><Relationship Id="rId452" Type="http://schemas.openxmlformats.org/officeDocument/2006/relationships/hyperlink" Target="mailto:yeimy6039@gmail.com" TargetMode="External"/><Relationship Id="rId897" Type="http://schemas.openxmlformats.org/officeDocument/2006/relationships/hyperlink" Target="mailto:allyvet21@gmail.com" TargetMode="External"/><Relationship Id="rId1082" Type="http://schemas.openxmlformats.org/officeDocument/2006/relationships/hyperlink" Target="mailto:asmidsanchez@gmail.com" TargetMode="External"/><Relationship Id="rId105" Type="http://schemas.openxmlformats.org/officeDocument/2006/relationships/hyperlink" Target="mailto:delgamar8@yahoo.com" TargetMode="External"/><Relationship Id="rId312" Type="http://schemas.openxmlformats.org/officeDocument/2006/relationships/hyperlink" Target="mailto:gerencia@coodestol.com.co" TargetMode="External"/><Relationship Id="rId757" Type="http://schemas.openxmlformats.org/officeDocument/2006/relationships/hyperlink" Target="mailto:pd.ibaguepaolamedina@gmail.com" TargetMode="External"/><Relationship Id="rId964" Type="http://schemas.openxmlformats.org/officeDocument/2006/relationships/hyperlink" Target="mailto:leocr5593@hotmail.com" TargetMode="External"/><Relationship Id="rId93" Type="http://schemas.openxmlformats.org/officeDocument/2006/relationships/hyperlink" Target="mailto:maelnisa68@hotmail.com" TargetMode="External"/><Relationship Id="rId617" Type="http://schemas.openxmlformats.org/officeDocument/2006/relationships/hyperlink" Target="mailto:valen_rincon19@hotmail.com" TargetMode="External"/><Relationship Id="rId824" Type="http://schemas.openxmlformats.org/officeDocument/2006/relationships/hyperlink" Target="mailto:hlgf.unihse701145@gmail.com" TargetMode="External"/><Relationship Id="rId1247" Type="http://schemas.openxmlformats.org/officeDocument/2006/relationships/hyperlink" Target="mailto:yudymanchego@gmail.com" TargetMode="External"/><Relationship Id="rId1107" Type="http://schemas.openxmlformats.org/officeDocument/2006/relationships/hyperlink" Target="mailto:usi.mias.auxenfermeria9@gmail.com" TargetMode="External"/><Relationship Id="rId20" Type="http://schemas.openxmlformats.org/officeDocument/2006/relationships/hyperlink" Target="mailto:clodette777@gmail.com" TargetMode="External"/><Relationship Id="rId267" Type="http://schemas.openxmlformats.org/officeDocument/2006/relationships/hyperlink" Target="mailto:rpinzon@siac.net.co" TargetMode="External"/><Relationship Id="rId474" Type="http://schemas.openxmlformats.org/officeDocument/2006/relationships/hyperlink" Target="mailto:jefekaren88@hotmail.com" TargetMode="External"/><Relationship Id="rId127" Type="http://schemas.openxmlformats.org/officeDocument/2006/relationships/hyperlink" Target="mailto:malejar750@gmail.com" TargetMode="External"/><Relationship Id="rId681" Type="http://schemas.openxmlformats.org/officeDocument/2006/relationships/hyperlink" Target="mailto:jennyagudelo13@hotmail.com" TargetMode="External"/><Relationship Id="rId779" Type="http://schemas.openxmlformats.org/officeDocument/2006/relationships/hyperlink" Target="mailto:yonny1170@hotmail.com" TargetMode="External"/><Relationship Id="rId986" Type="http://schemas.openxmlformats.org/officeDocument/2006/relationships/hyperlink" Target="mailto:icoledayanne@gmail.com" TargetMode="External"/><Relationship Id="rId334" Type="http://schemas.openxmlformats.org/officeDocument/2006/relationships/hyperlink" Target="mailto:isabelgil073@gmail.com" TargetMode="External"/><Relationship Id="rId541" Type="http://schemas.openxmlformats.org/officeDocument/2006/relationships/hyperlink" Target="mailto:connymu&#241;oz91@gmail.com" TargetMode="External"/><Relationship Id="rId639" Type="http://schemas.openxmlformats.org/officeDocument/2006/relationships/hyperlink" Target="mailto:ngiequitian36@gmail.com" TargetMode="External"/><Relationship Id="rId1171" Type="http://schemas.openxmlformats.org/officeDocument/2006/relationships/hyperlink" Target="mailto:ximena.poveda@hpotmail.com" TargetMode="External"/><Relationship Id="rId1269" Type="http://schemas.openxmlformats.org/officeDocument/2006/relationships/hyperlink" Target="mailto:aimefac2,9@gmail.com" TargetMode="External"/><Relationship Id="rId401" Type="http://schemas.openxmlformats.org/officeDocument/2006/relationships/hyperlink" Target="mailto:glorys@gmail.com" TargetMode="External"/><Relationship Id="rId846" Type="http://schemas.openxmlformats.org/officeDocument/2006/relationships/hyperlink" Target="mailto:acostaadriana392@gmail.com" TargetMode="External"/><Relationship Id="rId1031" Type="http://schemas.openxmlformats.org/officeDocument/2006/relationships/hyperlink" Target="mailto:wilsongahoz@gmail.com" TargetMode="External"/><Relationship Id="rId1129" Type="http://schemas.openxmlformats.org/officeDocument/2006/relationships/hyperlink" Target="mailto:lucitorres2904@gmail.com" TargetMode="External"/><Relationship Id="rId485" Type="http://schemas.openxmlformats.org/officeDocument/2006/relationships/hyperlink" Target="mailto:willingtonacosta@gmail.com" TargetMode="External"/><Relationship Id="rId692" Type="http://schemas.openxmlformats.org/officeDocument/2006/relationships/hyperlink" Target="mailto:dani17guerra@gmail.com" TargetMode="External"/><Relationship Id="rId706" Type="http://schemas.openxmlformats.org/officeDocument/2006/relationships/hyperlink" Target="mailto:limagi-11@hotmail.com" TargetMode="External"/><Relationship Id="rId913" Type="http://schemas.openxmlformats.org/officeDocument/2006/relationships/hyperlink" Target="mailto:ricosancjhezxiomenaxiomara@gmail.com" TargetMode="External"/><Relationship Id="rId42" Type="http://schemas.openxmlformats.org/officeDocument/2006/relationships/hyperlink" Target="mailto:nohorazulu@hotmail.com" TargetMode="External"/><Relationship Id="rId138" Type="http://schemas.openxmlformats.org/officeDocument/2006/relationships/hyperlink" Target="mailto:charrikdanielasimanca@gmail.com" TargetMode="External"/><Relationship Id="rId345" Type="http://schemas.openxmlformats.org/officeDocument/2006/relationships/hyperlink" Target="mailto:nesa2306@hotmail.com" TargetMode="External"/><Relationship Id="rId552" Type="http://schemas.openxmlformats.org/officeDocument/2006/relationships/hyperlink" Target="mailto:jorgemontejo585@gmail.com" TargetMode="External"/><Relationship Id="rId997" Type="http://schemas.openxmlformats.org/officeDocument/2006/relationships/hyperlink" Target="mailto:servitroal@hotmail.com" TargetMode="External"/><Relationship Id="rId1182" Type="http://schemas.openxmlformats.org/officeDocument/2006/relationships/hyperlink" Target="mailto:jorgemontejo585@gmail.com" TargetMode="External"/><Relationship Id="rId191" Type="http://schemas.openxmlformats.org/officeDocument/2006/relationships/hyperlink" Target="mailto:clodette777@gmail.com" TargetMode="External"/><Relationship Id="rId205" Type="http://schemas.openxmlformats.org/officeDocument/2006/relationships/hyperlink" Target="mailto:santics.tecnologias@gmail.com." TargetMode="External"/><Relationship Id="rId412" Type="http://schemas.openxmlformats.org/officeDocument/2006/relationships/hyperlink" Target="mailto:zuleromo98@gmail.com" TargetMode="External"/><Relationship Id="rId857" Type="http://schemas.openxmlformats.org/officeDocument/2006/relationships/hyperlink" Target="mailto:ninigarzon@gmail.com" TargetMode="External"/><Relationship Id="rId1042" Type="http://schemas.openxmlformats.org/officeDocument/2006/relationships/hyperlink" Target="mailto:malejar750@gmail.com" TargetMode="External"/><Relationship Id="rId289" Type="http://schemas.openxmlformats.org/officeDocument/2006/relationships/hyperlink" Target="mailto:gerencia@coodestol.com.co" TargetMode="External"/><Relationship Id="rId496" Type="http://schemas.openxmlformats.org/officeDocument/2006/relationships/hyperlink" Target="mailto:zuleromo98@gmail.com" TargetMode="External"/><Relationship Id="rId717" Type="http://schemas.openxmlformats.org/officeDocument/2006/relationships/hyperlink" Target="mailto:etoralejandrocamposdiaz@fumc.edu.co" TargetMode="External"/><Relationship Id="rId924" Type="http://schemas.openxmlformats.org/officeDocument/2006/relationships/hyperlink" Target="mailto:syboterom18@gmail.com" TargetMode="External"/><Relationship Id="rId53" Type="http://schemas.openxmlformats.org/officeDocument/2006/relationships/hyperlink" Target="mailto:yojanavarong@hotmail.com" TargetMode="External"/><Relationship Id="rId149" Type="http://schemas.openxmlformats.org/officeDocument/2006/relationships/hyperlink" Target="mailto:jeffersonbarreroyeye@hotmail.com" TargetMode="External"/><Relationship Id="rId356" Type="http://schemas.openxmlformats.org/officeDocument/2006/relationships/hyperlink" Target="mailto:lozanoalexander271@gmail.com" TargetMode="External"/><Relationship Id="rId563" Type="http://schemas.openxmlformats.org/officeDocument/2006/relationships/hyperlink" Target="mailto:ivon.sanchez929@gmail.com" TargetMode="External"/><Relationship Id="rId770" Type="http://schemas.openxmlformats.org/officeDocument/2006/relationships/hyperlink" Target="mailto:rxcontrolcalidad@gmail.com" TargetMode="External"/><Relationship Id="rId1193" Type="http://schemas.openxmlformats.org/officeDocument/2006/relationships/hyperlink" Target="mailto:rociodelpilarortiz7671@gmail.com" TargetMode="External"/><Relationship Id="rId1207" Type="http://schemas.openxmlformats.org/officeDocument/2006/relationships/hyperlink" Target="mailto:haydithpenariojas@gmail.com" TargetMode="External"/><Relationship Id="rId216" Type="http://schemas.openxmlformats.org/officeDocument/2006/relationships/hyperlink" Target="mailto:TRANSLAIBA@HOTMAIL.COM" TargetMode="External"/><Relationship Id="rId423" Type="http://schemas.openxmlformats.org/officeDocument/2006/relationships/hyperlink" Target="mailto:mfpientes12@gmail.com" TargetMode="External"/><Relationship Id="rId868" Type="http://schemas.openxmlformats.org/officeDocument/2006/relationships/hyperlink" Target="mailto:adrigarcia19@hotmail.com" TargetMode="External"/><Relationship Id="rId1053" Type="http://schemas.openxmlformats.org/officeDocument/2006/relationships/hyperlink" Target="mailto:yonny1170@hotmail.com" TargetMode="External"/><Relationship Id="rId1260" Type="http://schemas.openxmlformats.org/officeDocument/2006/relationships/hyperlink" Target="http://www.dismedpharma.com.co,./" TargetMode="External"/><Relationship Id="rId630" Type="http://schemas.openxmlformats.org/officeDocument/2006/relationships/hyperlink" Target="mailto:yamileperez10@hotmail.com" TargetMode="External"/><Relationship Id="rId728" Type="http://schemas.openxmlformats.org/officeDocument/2006/relationships/hyperlink" Target="mailto:valentinamorabonilklao@gmail.com" TargetMode="External"/><Relationship Id="rId935" Type="http://schemas.openxmlformats.org/officeDocument/2006/relationships/hyperlink" Target="mailto:danilo51869@gmail.com" TargetMode="External"/><Relationship Id="rId64" Type="http://schemas.openxmlformats.org/officeDocument/2006/relationships/hyperlink" Target="mailto:caroalbarello@hotmail.com" TargetMode="External"/><Relationship Id="rId367" Type="http://schemas.openxmlformats.org/officeDocument/2006/relationships/hyperlink" Target="mailto:damarypanchamorales@gmail.com" TargetMode="External"/><Relationship Id="rId574" Type="http://schemas.openxmlformats.org/officeDocument/2006/relationships/hyperlink" Target="mailto:tataaguilarortiz@gmail.com" TargetMode="External"/><Relationship Id="rId1120" Type="http://schemas.openxmlformats.org/officeDocument/2006/relationships/hyperlink" Target="mailto:lauralo23arroyo@gmail.com" TargetMode="External"/><Relationship Id="rId1218" Type="http://schemas.openxmlformats.org/officeDocument/2006/relationships/hyperlink" Target="mailto:delgamar8@yahoo.com" TargetMode="External"/><Relationship Id="rId227" Type="http://schemas.openxmlformats.org/officeDocument/2006/relationships/hyperlink" Target="mailto:nicol.guzman1994@hotmail.com" TargetMode="External"/><Relationship Id="rId781" Type="http://schemas.openxmlformats.org/officeDocument/2006/relationships/hyperlink" Target="mailto:ALLILILEYRONDON@GMAIL.COM" TargetMode="External"/><Relationship Id="rId879" Type="http://schemas.openxmlformats.org/officeDocument/2006/relationships/hyperlink" Target="mailto:delgamar8@yahoo.com" TargetMode="External"/><Relationship Id="rId434" Type="http://schemas.openxmlformats.org/officeDocument/2006/relationships/hyperlink" Target="mailto:mayulime2024@hotmail.com" TargetMode="External"/><Relationship Id="rId641" Type="http://schemas.openxmlformats.org/officeDocument/2006/relationships/hyperlink" Target="mailto:ennym0716@gmail.com" TargetMode="External"/><Relationship Id="rId739" Type="http://schemas.openxmlformats.org/officeDocument/2006/relationships/hyperlink" Target="mailto:michellsantos2004@gmail.com" TargetMode="External"/><Relationship Id="rId1064" Type="http://schemas.openxmlformats.org/officeDocument/2006/relationships/hyperlink" Target="http://www.dismedpharma.com.co,./" TargetMode="External"/><Relationship Id="rId1271" Type="http://schemas.openxmlformats.org/officeDocument/2006/relationships/hyperlink" Target="mailto:katheorozco28@hotmail.com" TargetMode="External"/><Relationship Id="rId280" Type="http://schemas.openxmlformats.org/officeDocument/2006/relationships/hyperlink" Target="mailto:jdanvar@yahoo.com" TargetMode="External"/><Relationship Id="rId501" Type="http://schemas.openxmlformats.org/officeDocument/2006/relationships/hyperlink" Target="mailto:augustoarango@hotmail.com" TargetMode="External"/><Relationship Id="rId946" Type="http://schemas.openxmlformats.org/officeDocument/2006/relationships/hyperlink" Target="mailto:hhugopati&#241;o,1956@gmail.com" TargetMode="External"/><Relationship Id="rId1131" Type="http://schemas.openxmlformats.org/officeDocument/2006/relationships/hyperlink" Target="mailto:ps.lucyrinconm@gmail.com" TargetMode="External"/><Relationship Id="rId1229" Type="http://schemas.openxmlformats.org/officeDocument/2006/relationships/hyperlink" Target="mailto:sofia95@hotmail.com" TargetMode="External"/><Relationship Id="rId75" Type="http://schemas.openxmlformats.org/officeDocument/2006/relationships/hyperlink" Target="mailto:acostaadriana392@gmail.com" TargetMode="External"/><Relationship Id="rId140" Type="http://schemas.openxmlformats.org/officeDocument/2006/relationships/hyperlink" Target="mailto:sofiapardoforero@gmail.com" TargetMode="External"/><Relationship Id="rId378" Type="http://schemas.openxmlformats.org/officeDocument/2006/relationships/hyperlink" Target="mailto:soniapatriciaballen@gmail.com" TargetMode="External"/><Relationship Id="rId585" Type="http://schemas.openxmlformats.org/officeDocument/2006/relationships/hyperlink" Target="mailto:molina272003@gmail.com" TargetMode="External"/><Relationship Id="rId792" Type="http://schemas.openxmlformats.org/officeDocument/2006/relationships/hyperlink" Target="mailto:naylertoler@gmail.com" TargetMode="External"/><Relationship Id="rId806" Type="http://schemas.openxmlformats.org/officeDocument/2006/relationships/hyperlink" Target="mailto:brayanespitia950417@gmil.com" TargetMode="External"/><Relationship Id="rId6" Type="http://schemas.openxmlformats.org/officeDocument/2006/relationships/hyperlink" Target="mailto:andresparadasayogo99@gmail.com" TargetMode="External"/><Relationship Id="rId238" Type="http://schemas.openxmlformats.org/officeDocument/2006/relationships/hyperlink" Target="mailto:sergioegascon@hotmail.com" TargetMode="External"/><Relationship Id="rId445" Type="http://schemas.openxmlformats.org/officeDocument/2006/relationships/hyperlink" Target="mailto:yteimi-manrique@hotmail.com" TargetMode="External"/><Relationship Id="rId652" Type="http://schemas.openxmlformats.org/officeDocument/2006/relationships/hyperlink" Target="mailto:sierraserratosarayolanda@gmail.com" TargetMode="External"/><Relationship Id="rId1075" Type="http://schemas.openxmlformats.org/officeDocument/2006/relationships/hyperlink" Target="mailto:lauritafjco@hotmail.com" TargetMode="External"/><Relationship Id="rId291" Type="http://schemas.openxmlformats.org/officeDocument/2006/relationships/hyperlink" Target="mailto:WENDY_JIMENEZ@JUANCORPAS.EDU.CARDIOLOGYAIM@HOTMAIL.COM" TargetMode="External"/><Relationship Id="rId305" Type="http://schemas.openxmlformats.org/officeDocument/2006/relationships/hyperlink" Target="mailto:cfsd1022@gmail.com" TargetMode="External"/><Relationship Id="rId512" Type="http://schemas.openxmlformats.org/officeDocument/2006/relationships/hyperlink" Target="mailto:martha.c.27@hotmail.com" TargetMode="External"/><Relationship Id="rId957" Type="http://schemas.openxmlformats.org/officeDocument/2006/relationships/hyperlink" Target="mailto:giraldo940412@gmail.com" TargetMode="External"/><Relationship Id="rId1142" Type="http://schemas.openxmlformats.org/officeDocument/2006/relationships/hyperlink" Target="mailto:magutierrez67@hmail.com" TargetMode="External"/><Relationship Id="rId86" Type="http://schemas.openxmlformats.org/officeDocument/2006/relationships/hyperlink" Target="mailto:yenjas9@gmail.com" TargetMode="External"/><Relationship Id="rId151" Type="http://schemas.openxmlformats.org/officeDocument/2006/relationships/hyperlink" Target="mailto:SANDRAKSTELLANOS1985@GMAIL.COM" TargetMode="External"/><Relationship Id="rId389" Type="http://schemas.openxmlformats.org/officeDocument/2006/relationships/hyperlink" Target="mailto:fabecerra22@hotmail.com" TargetMode="External"/><Relationship Id="rId596" Type="http://schemas.openxmlformats.org/officeDocument/2006/relationships/hyperlink" Target="mailto:kj.perezri@ut.edu.co" TargetMode="External"/><Relationship Id="rId817" Type="http://schemas.openxmlformats.org/officeDocument/2006/relationships/hyperlink" Target="mailto:matiasvr2012@hotmail.com" TargetMode="External"/><Relationship Id="rId1002" Type="http://schemas.openxmlformats.org/officeDocument/2006/relationships/hyperlink" Target="mailto:samuellu2013@hotmail.com" TargetMode="External"/><Relationship Id="rId249" Type="http://schemas.openxmlformats.org/officeDocument/2006/relationships/hyperlink" Target="mailto:lorenaangarita1980@gmail.com" TargetMode="External"/><Relationship Id="rId456" Type="http://schemas.openxmlformats.org/officeDocument/2006/relationships/hyperlink" Target="mailto:mu&#241;ozskarlett99@gmail.com" TargetMode="External"/><Relationship Id="rId663" Type="http://schemas.openxmlformats.org/officeDocument/2006/relationships/hyperlink" Target="mailto:ma.alejandra.1508@gmail.com" TargetMode="External"/><Relationship Id="rId870" Type="http://schemas.openxmlformats.org/officeDocument/2006/relationships/hyperlink" Target="mailto:aalvaresmd@hotmail.com" TargetMode="External"/><Relationship Id="rId1086" Type="http://schemas.openxmlformats.org/officeDocument/2006/relationships/hyperlink" Target="mailto:augustoarango@hotmail.com" TargetMode="External"/><Relationship Id="rId13" Type="http://schemas.openxmlformats.org/officeDocument/2006/relationships/hyperlink" Target="mailto:andres.micahan01@gmail.com" TargetMode="External"/><Relationship Id="rId109" Type="http://schemas.openxmlformats.org/officeDocument/2006/relationships/hyperlink" Target="mailto:chaconkatherine338@gmail.com" TargetMode="External"/><Relationship Id="rId316" Type="http://schemas.openxmlformats.org/officeDocument/2006/relationships/hyperlink" Target="mailto:nicoledayanne@gmail.com" TargetMode="External"/><Relationship Id="rId523" Type="http://schemas.openxmlformats.org/officeDocument/2006/relationships/hyperlink" Target="mailto:emmaoscarynorma@gmail.com" TargetMode="External"/><Relationship Id="rId968" Type="http://schemas.openxmlformats.org/officeDocument/2006/relationships/hyperlink" Target="mailto:diegoalejandrobri@hotmail.com" TargetMode="External"/><Relationship Id="rId1153" Type="http://schemas.openxmlformats.org/officeDocument/2006/relationships/hyperlink" Target="mailto:fracedy_1025@hotmail.com" TargetMode="External"/><Relationship Id="rId97" Type="http://schemas.openxmlformats.org/officeDocument/2006/relationships/hyperlink" Target="mailto:rudagoga@yahoo.com" TargetMode="External"/><Relationship Id="rId730" Type="http://schemas.openxmlformats.org/officeDocument/2006/relationships/hyperlink" Target="mailto:luisa-6633@hotmail.com" TargetMode="External"/><Relationship Id="rId828" Type="http://schemas.openxmlformats.org/officeDocument/2006/relationships/hyperlink" Target="mailto:brenda.k159@gmail.com" TargetMode="External"/><Relationship Id="rId1013" Type="http://schemas.openxmlformats.org/officeDocument/2006/relationships/hyperlink" Target="mailto:fabiolagarcia1501@hotmail.com" TargetMode="External"/><Relationship Id="rId162" Type="http://schemas.openxmlformats.org/officeDocument/2006/relationships/hyperlink" Target="mailto:oyolahersson@gmail.com" TargetMode="External"/><Relationship Id="rId467" Type="http://schemas.openxmlformats.org/officeDocument/2006/relationships/hyperlink" Target="mailto:vallejosol_05@gmail.com" TargetMode="External"/><Relationship Id="rId1097" Type="http://schemas.openxmlformats.org/officeDocument/2006/relationships/hyperlink" Target="mailto:andrea111049@gmail.com" TargetMode="External"/><Relationship Id="rId1220" Type="http://schemas.openxmlformats.org/officeDocument/2006/relationships/hyperlink" Target="mailto:nicol.guzman1994@hotmail.com" TargetMode="External"/><Relationship Id="rId674" Type="http://schemas.openxmlformats.org/officeDocument/2006/relationships/hyperlink" Target="mailto:r7102834@gmail.com" TargetMode="External"/><Relationship Id="rId881" Type="http://schemas.openxmlformats.org/officeDocument/2006/relationships/hyperlink" Target="mailto:isabel.fernandez2723@gmail.com" TargetMode="External"/><Relationship Id="rId979" Type="http://schemas.openxmlformats.org/officeDocument/2006/relationships/hyperlink" Target="mailto:andresvesgas@gmail.com" TargetMode="External"/><Relationship Id="rId24" Type="http://schemas.openxmlformats.org/officeDocument/2006/relationships/hyperlink" Target="mailto:Pbarragan.unidos@gamail.com" TargetMode="External"/><Relationship Id="rId327" Type="http://schemas.openxmlformats.org/officeDocument/2006/relationships/hyperlink" Target="mailto:valentinaleon2203@hotmail.com" TargetMode="External"/><Relationship Id="rId534" Type="http://schemas.openxmlformats.org/officeDocument/2006/relationships/hyperlink" Target="mailto:mmrg_123@hotmail.com" TargetMode="External"/><Relationship Id="rId741" Type="http://schemas.openxmlformats.org/officeDocument/2006/relationships/hyperlink" Target="mailto:uisescobar63@gmail.com" TargetMode="External"/><Relationship Id="rId839" Type="http://schemas.openxmlformats.org/officeDocument/2006/relationships/hyperlink" Target="mailto:jennycarolinamartinez46@gmail.com" TargetMode="External"/><Relationship Id="rId1164" Type="http://schemas.openxmlformats.org/officeDocument/2006/relationships/hyperlink" Target="mailto:camposjulieth264@gmail.com" TargetMode="External"/><Relationship Id="rId173" Type="http://schemas.openxmlformats.org/officeDocument/2006/relationships/hyperlink" Target="mailto:abohorquezr@ut.edu.co" TargetMode="External"/><Relationship Id="rId380" Type="http://schemas.openxmlformats.org/officeDocument/2006/relationships/hyperlink" Target="mailto:rodriguezk9372@gmail.com" TargetMode="External"/><Relationship Id="rId601" Type="http://schemas.openxmlformats.org/officeDocument/2006/relationships/hyperlink" Target="mailto:MONCALEANOPATRICIA@GMAIL.COM" TargetMode="External"/><Relationship Id="rId1024" Type="http://schemas.openxmlformats.org/officeDocument/2006/relationships/hyperlink" Target="mailto:xulma17guzman@gmail.com" TargetMode="External"/><Relationship Id="rId1231" Type="http://schemas.openxmlformats.org/officeDocument/2006/relationships/hyperlink" Target="mailto:lopa0991@hotmai&#241;l.com" TargetMode="External"/><Relationship Id="rId240" Type="http://schemas.openxmlformats.org/officeDocument/2006/relationships/hyperlink" Target="mailto:servitroal@hotmail.com" TargetMode="External"/><Relationship Id="rId478" Type="http://schemas.openxmlformats.org/officeDocument/2006/relationships/hyperlink" Target="mailto:luisavila2718@gmail.com" TargetMode="External"/><Relationship Id="rId685" Type="http://schemas.openxmlformats.org/officeDocument/2006/relationships/hyperlink" Target="mailto:angiebrapin@gmail.com" TargetMode="External"/><Relationship Id="rId892" Type="http://schemas.openxmlformats.org/officeDocument/2006/relationships/hyperlink" Target="mailto:jennyagudelo13@hotmail.com" TargetMode="External"/><Relationship Id="rId906" Type="http://schemas.openxmlformats.org/officeDocument/2006/relationships/hyperlink" Target="mailto:alcon66725@aol.com.co" TargetMode="External"/><Relationship Id="rId35" Type="http://schemas.openxmlformats.org/officeDocument/2006/relationships/hyperlink" Target="mailto:allililleyrondon@gmail.com" TargetMode="External"/><Relationship Id="rId100" Type="http://schemas.openxmlformats.org/officeDocument/2006/relationships/hyperlink" Target="mailto:magutierrez67@hmail.com" TargetMode="External"/><Relationship Id="rId338" Type="http://schemas.openxmlformats.org/officeDocument/2006/relationships/hyperlink" Target="mailto:paulandenos@hotmail.com" TargetMode="External"/><Relationship Id="rId545" Type="http://schemas.openxmlformats.org/officeDocument/2006/relationships/hyperlink" Target="mailto:ancas.504@gmail.com" TargetMode="External"/><Relationship Id="rId752" Type="http://schemas.openxmlformats.org/officeDocument/2006/relationships/hyperlink" Target="mailto:JC.inversionesytecnologia@outlook.com" TargetMode="External"/><Relationship Id="rId1175" Type="http://schemas.openxmlformats.org/officeDocument/2006/relationships/hyperlink" Target="mailto:mariacamilasanchez3007@gmail.com" TargetMode="External"/><Relationship Id="rId184" Type="http://schemas.openxmlformats.org/officeDocument/2006/relationships/hyperlink" Target="mailto:relaxhumber@yahoo.com" TargetMode="External"/><Relationship Id="rId391" Type="http://schemas.openxmlformats.org/officeDocument/2006/relationships/hyperlink" Target="mailto:julianamelibea@gmail.com" TargetMode="External"/><Relationship Id="rId405" Type="http://schemas.openxmlformats.org/officeDocument/2006/relationships/hyperlink" Target="mailto:pina.m1111@hotmail.com" TargetMode="External"/><Relationship Id="rId612" Type="http://schemas.openxmlformats.org/officeDocument/2006/relationships/hyperlink" Target="mailto:jdrr20@hotmail.com" TargetMode="External"/><Relationship Id="rId1035" Type="http://schemas.openxmlformats.org/officeDocument/2006/relationships/hyperlink" Target="mailto:luzdcespedes@hotmail.com" TargetMode="External"/><Relationship Id="rId1242" Type="http://schemas.openxmlformats.org/officeDocument/2006/relationships/hyperlink" Target="mailto:ennycarolinamartinez46@gmail.com" TargetMode="External"/><Relationship Id="rId251" Type="http://schemas.openxmlformats.org/officeDocument/2006/relationships/hyperlink" Target="mailto:usi.mias.auxenfermeria9@gmail.com" TargetMode="External"/><Relationship Id="rId489" Type="http://schemas.openxmlformats.org/officeDocument/2006/relationships/hyperlink" Target="mailto:MOCATRIANA@GMAIL.COM" TargetMode="External"/><Relationship Id="rId696" Type="http://schemas.openxmlformats.org/officeDocument/2006/relationships/hyperlink" Target="mailto:arolinalezama,10@hotmail.com" TargetMode="External"/><Relationship Id="rId917" Type="http://schemas.openxmlformats.org/officeDocument/2006/relationships/hyperlink" Target="mailto:angel_gomez@juancorpas.edu.co" TargetMode="External"/><Relationship Id="rId1102" Type="http://schemas.openxmlformats.org/officeDocument/2006/relationships/hyperlink" Target="mailto:yohanavarong@gmail.com" TargetMode="External"/><Relationship Id="rId46" Type="http://schemas.openxmlformats.org/officeDocument/2006/relationships/hyperlink" Target="mailto:adriana6565@hotmail.com" TargetMode="External"/><Relationship Id="rId349" Type="http://schemas.openxmlformats.org/officeDocument/2006/relationships/hyperlink" Target="mailto:nelidacifuentes@hotmail.com" TargetMode="External"/><Relationship Id="rId556" Type="http://schemas.openxmlformats.org/officeDocument/2006/relationships/hyperlink" Target="mailto:MELANIEPARRAECHEVERRY@GMAIL.COM" TargetMode="External"/><Relationship Id="rId763" Type="http://schemas.openxmlformats.org/officeDocument/2006/relationships/hyperlink" Target="mailto:emcvq234@gamial.com" TargetMode="External"/><Relationship Id="rId1186" Type="http://schemas.openxmlformats.org/officeDocument/2006/relationships/hyperlink" Target="mailto:arolinaperezpsicologa@hotmail.com" TargetMode="External"/><Relationship Id="rId111" Type="http://schemas.openxmlformats.org/officeDocument/2006/relationships/hyperlink" Target="mailto:rudalunu159@hotmail.com" TargetMode="External"/><Relationship Id="rId195" Type="http://schemas.openxmlformats.org/officeDocument/2006/relationships/hyperlink" Target="mailto:cielopra@gmail.com" TargetMode="External"/><Relationship Id="rId209" Type="http://schemas.openxmlformats.org/officeDocument/2006/relationships/hyperlink" Target="mailto:paty-restrepo1001@hoymail.com" TargetMode="External"/><Relationship Id="rId416" Type="http://schemas.openxmlformats.org/officeDocument/2006/relationships/hyperlink" Target="mailto:zuleromo98@gmail.com" TargetMode="External"/><Relationship Id="rId970" Type="http://schemas.openxmlformats.org/officeDocument/2006/relationships/hyperlink" Target="mailto:etnosrap7@hotmail.com" TargetMode="External"/><Relationship Id="rId1046" Type="http://schemas.openxmlformats.org/officeDocument/2006/relationships/hyperlink" Target="mailto:anesacortesbonilla@gmail.com" TargetMode="External"/><Relationship Id="rId1253" Type="http://schemas.openxmlformats.org/officeDocument/2006/relationships/hyperlink" Target="mailto:aaron_valencia@hotmail.com" TargetMode="External"/><Relationship Id="rId623" Type="http://schemas.openxmlformats.org/officeDocument/2006/relationships/hyperlink" Target="mailto:linamantillasanchez@gmail.com" TargetMode="External"/><Relationship Id="rId830" Type="http://schemas.openxmlformats.org/officeDocument/2006/relationships/hyperlink" Target="mailto:rudagoga@yahoo.com" TargetMode="External"/><Relationship Id="rId928" Type="http://schemas.openxmlformats.org/officeDocument/2006/relationships/hyperlink" Target="mailto:sergioegascon@hotmail.com" TargetMode="External"/><Relationship Id="rId57" Type="http://schemas.openxmlformats.org/officeDocument/2006/relationships/hyperlink" Target="mailto:polancokarito178@gmail.com" TargetMode="External"/><Relationship Id="rId262" Type="http://schemas.openxmlformats.org/officeDocument/2006/relationships/hyperlink" Target="mailto:mariaesa65@gmail.com" TargetMode="External"/><Relationship Id="rId567" Type="http://schemas.openxmlformats.org/officeDocument/2006/relationships/hyperlink" Target="mailto:erisneida.cervera@gmail.com" TargetMode="External"/><Relationship Id="rId1113" Type="http://schemas.openxmlformats.org/officeDocument/2006/relationships/hyperlink" Target="mailto:TRANSLAIBA@HOTMAIL.COM" TargetMode="External"/><Relationship Id="rId1197" Type="http://schemas.openxmlformats.org/officeDocument/2006/relationships/hyperlink" Target="mailto:zuleromo98@gmail.com" TargetMode="External"/><Relationship Id="rId122" Type="http://schemas.openxmlformats.org/officeDocument/2006/relationships/hyperlink" Target="mailto:gerencia@coodestol.com.co" TargetMode="External"/><Relationship Id="rId774" Type="http://schemas.openxmlformats.org/officeDocument/2006/relationships/hyperlink" Target="mailto:aalvaresmd@hotmail.com" TargetMode="External"/><Relationship Id="rId981" Type="http://schemas.openxmlformats.org/officeDocument/2006/relationships/hyperlink" Target="mailto:fbarrera59@gmail.com" TargetMode="External"/><Relationship Id="rId1057" Type="http://schemas.openxmlformats.org/officeDocument/2006/relationships/hyperlink" Target="mailto:usankpera@gmail.com" TargetMode="External"/><Relationship Id="rId427" Type="http://schemas.openxmlformats.org/officeDocument/2006/relationships/hyperlink" Target="mailto:esusvalencia98@hotmal.com" TargetMode="External"/><Relationship Id="rId634" Type="http://schemas.openxmlformats.org/officeDocument/2006/relationships/hyperlink" Target="mailto:danitot275@gmail.com" TargetMode="External"/><Relationship Id="rId841" Type="http://schemas.openxmlformats.org/officeDocument/2006/relationships/hyperlink" Target="mailto:gustavo.rodriguez.cote@gmail.com" TargetMode="External"/><Relationship Id="rId1264" Type="http://schemas.openxmlformats.org/officeDocument/2006/relationships/hyperlink" Target="mailto:dannylucia_17@HOTMAIL.COM" TargetMode="External"/><Relationship Id="rId273" Type="http://schemas.openxmlformats.org/officeDocument/2006/relationships/hyperlink" Target="mailto:acostaadriana392@gmail.com" TargetMode="External"/><Relationship Id="rId480" Type="http://schemas.openxmlformats.org/officeDocument/2006/relationships/hyperlink" Target="mailto:magien-22@hotmail.com" TargetMode="External"/><Relationship Id="rId701" Type="http://schemas.openxmlformats.org/officeDocument/2006/relationships/hyperlink" Target="mailto:eanethmarcela2016@gmmail.com" TargetMode="External"/><Relationship Id="rId939" Type="http://schemas.openxmlformats.org/officeDocument/2006/relationships/hyperlink" Target="mailto:julianavillanuevamarroquin@hotmail.com" TargetMode="External"/><Relationship Id="rId1124" Type="http://schemas.openxmlformats.org/officeDocument/2006/relationships/hyperlink" Target="mailto:oamogollonlindavanessa@gmail.com" TargetMode="External"/><Relationship Id="rId68" Type="http://schemas.openxmlformats.org/officeDocument/2006/relationships/hyperlink" Target="mailto:lucitorres2904@gmail.com" TargetMode="External"/><Relationship Id="rId133" Type="http://schemas.openxmlformats.org/officeDocument/2006/relationships/hyperlink" Target="mailto:adrigarcia19@hotmail.com" TargetMode="External"/><Relationship Id="rId340" Type="http://schemas.openxmlformats.org/officeDocument/2006/relationships/hyperlink" Target="mailto:erokamonsalvelombana@gmail.com" TargetMode="External"/><Relationship Id="rId578" Type="http://schemas.openxmlformats.org/officeDocument/2006/relationships/hyperlink" Target="mailto:boris.chaves73@hotmail.com" TargetMode="External"/><Relationship Id="rId785" Type="http://schemas.openxmlformats.org/officeDocument/2006/relationships/hyperlink" Target="mailto:ARAYIYDA@GMAIL.COM" TargetMode="External"/><Relationship Id="rId992" Type="http://schemas.openxmlformats.org/officeDocument/2006/relationships/hyperlink" Target="mailto:IFITOM1111@GMAIL.COM" TargetMode="External"/><Relationship Id="rId200" Type="http://schemas.openxmlformats.org/officeDocument/2006/relationships/hyperlink" Target="mailto:acunamuril@uniminuto.edu.co" TargetMode="External"/><Relationship Id="rId438" Type="http://schemas.openxmlformats.org/officeDocument/2006/relationships/hyperlink" Target="mailto:vickygfelipe@hotmail.com" TargetMode="External"/><Relationship Id="rId645" Type="http://schemas.openxmlformats.org/officeDocument/2006/relationships/hyperlink" Target="mailto:luchoonline1247@gmail.com" TargetMode="External"/><Relationship Id="rId852" Type="http://schemas.openxmlformats.org/officeDocument/2006/relationships/hyperlink" Target="mailto:yambear@hotmail.com" TargetMode="External"/><Relationship Id="rId1068" Type="http://schemas.openxmlformats.org/officeDocument/2006/relationships/hyperlink" Target="mailto:felopez89@gmail.comdrjoseonate@hotmail.com" TargetMode="External"/><Relationship Id="rId1275" Type="http://schemas.openxmlformats.org/officeDocument/2006/relationships/hyperlink" Target="mailto:sebastiantoledogomez22@gmail.com" TargetMode="External"/><Relationship Id="rId284" Type="http://schemas.openxmlformats.org/officeDocument/2006/relationships/hyperlink" Target="mailto:yefd16@hotmail.com" TargetMode="External"/><Relationship Id="rId491" Type="http://schemas.openxmlformats.org/officeDocument/2006/relationships/hyperlink" Target="mailto:zuleromo98@gmail.com" TargetMode="External"/><Relationship Id="rId505" Type="http://schemas.openxmlformats.org/officeDocument/2006/relationships/hyperlink" Target="mailto:danikelb17@gmail.com" TargetMode="External"/><Relationship Id="rId712" Type="http://schemas.openxmlformats.org/officeDocument/2006/relationships/hyperlink" Target="mailto:pablosaludynutrici&#243;n@gmail.com" TargetMode="External"/><Relationship Id="rId1135" Type="http://schemas.openxmlformats.org/officeDocument/2006/relationships/hyperlink" Target="mailto:sanchezarismendy97@gmail.com" TargetMode="External"/><Relationship Id="rId79" Type="http://schemas.openxmlformats.org/officeDocument/2006/relationships/hyperlink" Target="mailto:mariaesa65@gmail.com" TargetMode="External"/><Relationship Id="rId144" Type="http://schemas.openxmlformats.org/officeDocument/2006/relationships/hyperlink" Target="mailto:vanegasdaniela738@gmail.com" TargetMode="External"/><Relationship Id="rId589" Type="http://schemas.openxmlformats.org/officeDocument/2006/relationships/hyperlink" Target="mailto:luzmaryvargas672@gmail.com" TargetMode="External"/><Relationship Id="rId796" Type="http://schemas.openxmlformats.org/officeDocument/2006/relationships/hyperlink" Target="mailto:mariacamilasanchez3007@gmail.com" TargetMode="External"/><Relationship Id="rId1202" Type="http://schemas.openxmlformats.org/officeDocument/2006/relationships/hyperlink" Target="mailto:marthalilianaroa08@gmail.com" TargetMode="External"/><Relationship Id="rId351" Type="http://schemas.openxmlformats.org/officeDocument/2006/relationships/hyperlink" Target="mailto:perez.daniela0802@gmail.com" TargetMode="External"/><Relationship Id="rId449" Type="http://schemas.openxmlformats.org/officeDocument/2006/relationships/hyperlink" Target="mailto:totorino15@hotmail.com" TargetMode="External"/><Relationship Id="rId656" Type="http://schemas.openxmlformats.org/officeDocument/2006/relationships/hyperlink" Target="mailto:silvia.ferd@hotmail.com" TargetMode="External"/><Relationship Id="rId863" Type="http://schemas.openxmlformats.org/officeDocument/2006/relationships/hyperlink" Target="mailto:andresparadasayogo99@gmail.com" TargetMode="External"/><Relationship Id="rId1079" Type="http://schemas.openxmlformats.org/officeDocument/2006/relationships/hyperlink" Target="mailto:heidyallison25@gmail.com" TargetMode="External"/><Relationship Id="rId211" Type="http://schemas.openxmlformats.org/officeDocument/2006/relationships/hyperlink" Target="mailto:cindytatiana11@hotmail.com" TargetMode="External"/><Relationship Id="rId295" Type="http://schemas.openxmlformats.org/officeDocument/2006/relationships/hyperlink" Target="mailto:qapositron@gmail.com" TargetMode="External"/><Relationship Id="rId309" Type="http://schemas.openxmlformats.org/officeDocument/2006/relationships/hyperlink" Target="mailto:mauricio.rucha@gmail.com" TargetMode="External"/><Relationship Id="rId516" Type="http://schemas.openxmlformats.org/officeDocument/2006/relationships/hyperlink" Target="mailto:zuleromo98@gmail.com" TargetMode="External"/><Relationship Id="rId1146" Type="http://schemas.openxmlformats.org/officeDocument/2006/relationships/hyperlink" Target="mailto:naliduarte.1989@hotmail.com" TargetMode="External"/><Relationship Id="rId723" Type="http://schemas.openxmlformats.org/officeDocument/2006/relationships/hyperlink" Target="mailto:imapa889@gmail.com" TargetMode="External"/><Relationship Id="rId930" Type="http://schemas.openxmlformats.org/officeDocument/2006/relationships/hyperlink" Target="mailto:danaes.al@hotmail.com" TargetMode="External"/><Relationship Id="rId1006" Type="http://schemas.openxmlformats.org/officeDocument/2006/relationships/hyperlink" Target="mailto:JOMAURO2008@HOTMAIL.COM" TargetMode="External"/><Relationship Id="rId155" Type="http://schemas.openxmlformats.org/officeDocument/2006/relationships/hyperlink" Target="mailto:nmavilal@ut.edu.co" TargetMode="External"/><Relationship Id="rId362" Type="http://schemas.openxmlformats.org/officeDocument/2006/relationships/hyperlink" Target="mailto:angielmendez1990@gmail.com" TargetMode="External"/><Relationship Id="rId1213" Type="http://schemas.openxmlformats.org/officeDocument/2006/relationships/hyperlink" Target="mailto:zuleromo98@gmail.com" TargetMode="External"/><Relationship Id="rId222" Type="http://schemas.openxmlformats.org/officeDocument/2006/relationships/hyperlink" Target="mailto:carolinafarfan@gmail.com" TargetMode="External"/><Relationship Id="rId667" Type="http://schemas.openxmlformats.org/officeDocument/2006/relationships/hyperlink" Target="mailto:enifercaballero86@gmail.com" TargetMode="External"/><Relationship Id="rId874" Type="http://schemas.openxmlformats.org/officeDocument/2006/relationships/hyperlink" Target="mailto:ohannarsla85@gmail.com" TargetMode="External"/><Relationship Id="rId17" Type="http://schemas.openxmlformats.org/officeDocument/2006/relationships/hyperlink" Target="mailto:serviciosempresarialessyk@gmail.com" TargetMode="External"/><Relationship Id="rId527" Type="http://schemas.openxmlformats.org/officeDocument/2006/relationships/hyperlink" Target="mailto:yurigutty@hotmai.com" TargetMode="External"/><Relationship Id="rId734" Type="http://schemas.openxmlformats.org/officeDocument/2006/relationships/hyperlink" Target="mailto:VALDERRAMAANGIEL15@GMAIL.COM" TargetMode="External"/><Relationship Id="rId941" Type="http://schemas.openxmlformats.org/officeDocument/2006/relationships/hyperlink" Target="mailto:JHOSEFFORTIZ,2407@GMAIL.COM" TargetMode="External"/><Relationship Id="rId1157" Type="http://schemas.openxmlformats.org/officeDocument/2006/relationships/hyperlink" Target="mailto:omairalopez418@hotmail.com" TargetMode="External"/><Relationship Id="rId70" Type="http://schemas.openxmlformats.org/officeDocument/2006/relationships/hyperlink" Target="mailto:carolparra2015@gmail.com" TargetMode="External"/><Relationship Id="rId166" Type="http://schemas.openxmlformats.org/officeDocument/2006/relationships/hyperlink" Target="mailto:yoisysmith@gmail.com" TargetMode="External"/><Relationship Id="rId373" Type="http://schemas.openxmlformats.org/officeDocument/2006/relationships/hyperlink" Target="mailto:ojrocjat@hotmail.com" TargetMode="External"/><Relationship Id="rId580" Type="http://schemas.openxmlformats.org/officeDocument/2006/relationships/hyperlink" Target="mailto:torres.jesi@hotmaill.com" TargetMode="External"/><Relationship Id="rId801" Type="http://schemas.openxmlformats.org/officeDocument/2006/relationships/hyperlink" Target="mailto:adriana6565@hotmail.com" TargetMode="External"/><Relationship Id="rId1017" Type="http://schemas.openxmlformats.org/officeDocument/2006/relationships/hyperlink" Target="mailto:ozanoalex271@gmail.com" TargetMode="External"/><Relationship Id="rId1224" Type="http://schemas.openxmlformats.org/officeDocument/2006/relationships/hyperlink" Target="mailto:sharyortizgraffe0209@gmail.com" TargetMode="External"/><Relationship Id="rId1" Type="http://schemas.openxmlformats.org/officeDocument/2006/relationships/hyperlink" Target="mailto:cfsd1022@gmail.com" TargetMode="External"/><Relationship Id="rId233" Type="http://schemas.openxmlformats.org/officeDocument/2006/relationships/hyperlink" Target="mailto:claudiagoba@hotmail.com" TargetMode="External"/><Relationship Id="rId440" Type="http://schemas.openxmlformats.org/officeDocument/2006/relationships/hyperlink" Target="mailto:andres71-uru@hotmail.com" TargetMode="External"/><Relationship Id="rId678" Type="http://schemas.openxmlformats.org/officeDocument/2006/relationships/hyperlink" Target="mailto:artitood8@gmail.com" TargetMode="External"/><Relationship Id="rId885" Type="http://schemas.openxmlformats.org/officeDocument/2006/relationships/hyperlink" Target="mailto:drjoseonate@hitmail.com" TargetMode="External"/><Relationship Id="rId1070" Type="http://schemas.openxmlformats.org/officeDocument/2006/relationships/hyperlink" Target="mailto:ninfalaraenfer@hotmail.com" TargetMode="External"/><Relationship Id="rId28" Type="http://schemas.openxmlformats.org/officeDocument/2006/relationships/hyperlink" Target="mailto:ldbarragan.07@gmail.com" TargetMode="External"/><Relationship Id="rId300" Type="http://schemas.openxmlformats.org/officeDocument/2006/relationships/hyperlink" Target="mailto:LAURABUITRAGO560@GMAIL.COM" TargetMode="External"/><Relationship Id="rId538" Type="http://schemas.openxmlformats.org/officeDocument/2006/relationships/hyperlink" Target="mailto:anasilviaavila55@gmail.com" TargetMode="External"/><Relationship Id="rId745" Type="http://schemas.openxmlformats.org/officeDocument/2006/relationships/hyperlink" Target="mailto:elieth.medina9628@gmail.com" TargetMode="External"/><Relationship Id="rId952" Type="http://schemas.openxmlformats.org/officeDocument/2006/relationships/hyperlink" Target="mailto:hessiroaqui@gtmail.com" TargetMode="External"/><Relationship Id="rId1168" Type="http://schemas.openxmlformats.org/officeDocument/2006/relationships/hyperlink" Target="mailto:catherin.alfonso31@gmail.com" TargetMode="External"/><Relationship Id="rId81" Type="http://schemas.openxmlformats.org/officeDocument/2006/relationships/hyperlink" Target="mailto:mayerliavenda&#241;olemus2021@gmail.com" TargetMode="External"/><Relationship Id="rId177" Type="http://schemas.openxmlformats.org/officeDocument/2006/relationships/hyperlink" Target="mailto:yojanavarong@hotmail.com" TargetMode="External"/><Relationship Id="rId384" Type="http://schemas.openxmlformats.org/officeDocument/2006/relationships/hyperlink" Target="mailto:saliher2009@hotmail.com" TargetMode="External"/><Relationship Id="rId591" Type="http://schemas.openxmlformats.org/officeDocument/2006/relationships/hyperlink" Target="mailto:pc3661435@gmail.com" TargetMode="External"/><Relationship Id="rId605" Type="http://schemas.openxmlformats.org/officeDocument/2006/relationships/hyperlink" Target="mailto:rues22@hotmail.es" TargetMode="External"/><Relationship Id="rId812" Type="http://schemas.openxmlformats.org/officeDocument/2006/relationships/hyperlink" Target="mailto:matiasvr2012@hotmail.com" TargetMode="External"/><Relationship Id="rId1028" Type="http://schemas.openxmlformats.org/officeDocument/2006/relationships/hyperlink" Target="mailto:winthyclaros99@gmail.com" TargetMode="External"/><Relationship Id="rId1235" Type="http://schemas.openxmlformats.org/officeDocument/2006/relationships/hyperlink" Target="mailto:odolfoandres91@gmail.com" TargetMode="External"/><Relationship Id="rId244" Type="http://schemas.openxmlformats.org/officeDocument/2006/relationships/hyperlink" Target="mailto:omairalopez418@hotmail.com" TargetMode="External"/><Relationship Id="rId689" Type="http://schemas.openxmlformats.org/officeDocument/2006/relationships/hyperlink" Target="mailto:fernandotorreszarabanda66@gmail.com" TargetMode="External"/><Relationship Id="rId896" Type="http://schemas.openxmlformats.org/officeDocument/2006/relationships/hyperlink" Target="mailto:emcvq234@gamial.com" TargetMode="External"/><Relationship Id="rId1081" Type="http://schemas.openxmlformats.org/officeDocument/2006/relationships/hyperlink" Target="mailto:aulandenos@hotmail.com" TargetMode="External"/><Relationship Id="rId39" Type="http://schemas.openxmlformats.org/officeDocument/2006/relationships/hyperlink" Target="mailto:isabel.fernandez2723@gmail.com" TargetMode="External"/><Relationship Id="rId451" Type="http://schemas.openxmlformats.org/officeDocument/2006/relationships/hyperlink" Target="mailto:natalia.orjuela@outlook.com" TargetMode="External"/><Relationship Id="rId549" Type="http://schemas.openxmlformats.org/officeDocument/2006/relationships/hyperlink" Target="mailto:paezjuliethstefany@gmail.com" TargetMode="External"/><Relationship Id="rId756" Type="http://schemas.openxmlformats.org/officeDocument/2006/relationships/hyperlink" Target="mailto:malejar750@gmail.com" TargetMode="External"/><Relationship Id="rId1179" Type="http://schemas.openxmlformats.org/officeDocument/2006/relationships/hyperlink" Target="mailto:ldbarragan.07@gmail.com" TargetMode="External"/><Relationship Id="rId104" Type="http://schemas.openxmlformats.org/officeDocument/2006/relationships/hyperlink" Target="mailto:contacto@seguridadtrebol.com" TargetMode="External"/><Relationship Id="rId188" Type="http://schemas.openxmlformats.org/officeDocument/2006/relationships/hyperlink" Target="mailto:ALLILILEYRONDON@GMAIL.COM" TargetMode="External"/><Relationship Id="rId311" Type="http://schemas.openxmlformats.org/officeDocument/2006/relationships/hyperlink" Target="mailto:claudia.ossag@gmail.com" TargetMode="External"/><Relationship Id="rId395" Type="http://schemas.openxmlformats.org/officeDocument/2006/relationships/hyperlink" Target="mailto:zuleromo98@gmail.com" TargetMode="External"/><Relationship Id="rId409" Type="http://schemas.openxmlformats.org/officeDocument/2006/relationships/hyperlink" Target="mailto:amanda.riomero@zentia.com" TargetMode="External"/><Relationship Id="rId963" Type="http://schemas.openxmlformats.org/officeDocument/2006/relationships/hyperlink" Target="mailto:arym.0828@hotmail.com" TargetMode="External"/><Relationship Id="rId1039" Type="http://schemas.openxmlformats.org/officeDocument/2006/relationships/hyperlink" Target="mailto:deadpoolvscapitan@gmail.com" TargetMode="External"/><Relationship Id="rId1246" Type="http://schemas.openxmlformats.org/officeDocument/2006/relationships/hyperlink" Target="mailto:lejathebestforever_13@hotmail.com" TargetMode="External"/><Relationship Id="rId92" Type="http://schemas.openxmlformats.org/officeDocument/2006/relationships/hyperlink" Target="mailto:linamgutierrez07@gmail.com" TargetMode="External"/><Relationship Id="rId616" Type="http://schemas.openxmlformats.org/officeDocument/2006/relationships/hyperlink" Target="mailto:ngieximenatorres1998@gmail.com" TargetMode="External"/><Relationship Id="rId823" Type="http://schemas.openxmlformats.org/officeDocument/2006/relationships/hyperlink" Target="mailto:maelnisa68@hotmail.com" TargetMode="External"/><Relationship Id="rId255" Type="http://schemas.openxmlformats.org/officeDocument/2006/relationships/hyperlink" Target="mailto:lucitorres2904@gmail.com" TargetMode="External"/><Relationship Id="rId462" Type="http://schemas.openxmlformats.org/officeDocument/2006/relationships/hyperlink" Target="mailto:BERNALCHACONANDREA2@GMAIL.COM" TargetMode="External"/><Relationship Id="rId1092" Type="http://schemas.openxmlformats.org/officeDocument/2006/relationships/hyperlink" Target="mailto:carolparra2015@gmail.com" TargetMode="External"/><Relationship Id="rId1106" Type="http://schemas.openxmlformats.org/officeDocument/2006/relationships/hyperlink" Target="mailto:ariaca199945@gmail.com" TargetMode="External"/><Relationship Id="rId115" Type="http://schemas.openxmlformats.org/officeDocument/2006/relationships/hyperlink" Target="mailto:jloalexa16@hotmail.com" TargetMode="External"/><Relationship Id="rId322" Type="http://schemas.openxmlformats.org/officeDocument/2006/relationships/hyperlink" Target="mailto:heber0408@hotmail.com" TargetMode="External"/><Relationship Id="rId767" Type="http://schemas.openxmlformats.org/officeDocument/2006/relationships/hyperlink" Target="mailto:sara.sanchezcubillos@hotmail.com" TargetMode="External"/><Relationship Id="rId974" Type="http://schemas.openxmlformats.org/officeDocument/2006/relationships/hyperlink" Target="mailto:ONISAN1018@GMAIL.COM" TargetMode="External"/><Relationship Id="rId199" Type="http://schemas.openxmlformats.org/officeDocument/2006/relationships/hyperlink" Target="mailto:4@yahoo.es" TargetMode="External"/><Relationship Id="rId627" Type="http://schemas.openxmlformats.org/officeDocument/2006/relationships/hyperlink" Target="mailto:atojaider@hotmail.com" TargetMode="External"/><Relationship Id="rId834" Type="http://schemas.openxmlformats.org/officeDocument/2006/relationships/hyperlink" Target="mailto:usi.mias.auxenfermeria9@gmail.com" TargetMode="External"/><Relationship Id="rId1257" Type="http://schemas.openxmlformats.org/officeDocument/2006/relationships/hyperlink" Target="mailto:zamhirgomez1@gmail.com" TargetMode="External"/><Relationship Id="rId266" Type="http://schemas.openxmlformats.org/officeDocument/2006/relationships/hyperlink" Target="mailto:rafulfranco@hotmail.com" TargetMode="External"/><Relationship Id="rId473" Type="http://schemas.openxmlformats.org/officeDocument/2006/relationships/hyperlink" Target="mailto:nv5639496@gmail.com" TargetMode="External"/><Relationship Id="rId680" Type="http://schemas.openxmlformats.org/officeDocument/2006/relationships/hyperlink" Target="mailto:athecarozco28@hotmail.com" TargetMode="External"/><Relationship Id="rId901" Type="http://schemas.openxmlformats.org/officeDocument/2006/relationships/hyperlink" Target="mailto:andra,072006@hotmail.com" TargetMode="External"/><Relationship Id="rId1117" Type="http://schemas.openxmlformats.org/officeDocument/2006/relationships/hyperlink" Target="mailto:maria.alejandra.123@hotmail.com" TargetMode="External"/><Relationship Id="rId30" Type="http://schemas.openxmlformats.org/officeDocument/2006/relationships/hyperlink" Target="mailto:maelnisa68@hotmail.com" TargetMode="External"/><Relationship Id="rId126" Type="http://schemas.openxmlformats.org/officeDocument/2006/relationships/hyperlink" Target="mailto:liferli.293@hotmail.com" TargetMode="External"/><Relationship Id="rId333" Type="http://schemas.openxmlformats.org/officeDocument/2006/relationships/hyperlink" Target="mailto:monaguillo2007@gmail.com" TargetMode="External"/><Relationship Id="rId540" Type="http://schemas.openxmlformats.org/officeDocument/2006/relationships/hyperlink" Target="mailto:mariacamava20@gmail.com" TargetMode="External"/><Relationship Id="rId778" Type="http://schemas.openxmlformats.org/officeDocument/2006/relationships/hyperlink" Target="mailto:jstrujillo@ut.edu.co" TargetMode="External"/><Relationship Id="rId985" Type="http://schemas.openxmlformats.org/officeDocument/2006/relationships/hyperlink" Target="mailto:omguarnizo@hotmail.com" TargetMode="External"/><Relationship Id="rId1170" Type="http://schemas.openxmlformats.org/officeDocument/2006/relationships/hyperlink" Target="mailto:suarezvaron2000@gmail.com" TargetMode="External"/><Relationship Id="rId638" Type="http://schemas.openxmlformats.org/officeDocument/2006/relationships/hyperlink" Target="mailto:yuliycontrerasg@gmail.com" TargetMode="External"/><Relationship Id="rId845" Type="http://schemas.openxmlformats.org/officeDocument/2006/relationships/hyperlink" Target="mailto:YENJAS9@GMAIL.COM" TargetMode="External"/><Relationship Id="rId1030" Type="http://schemas.openxmlformats.org/officeDocument/2006/relationships/hyperlink" Target="mailto:INDATATIANAVARGAS2@GMAIL.COM" TargetMode="External"/><Relationship Id="rId1268" Type="http://schemas.openxmlformats.org/officeDocument/2006/relationships/hyperlink" Target="mailto:UERRERORADAJAVBIER@GMAIL.COM" TargetMode="External"/><Relationship Id="rId277" Type="http://schemas.openxmlformats.org/officeDocument/2006/relationships/hyperlink" Target="mailto:peraltayanni83@gmail.com" TargetMode="External"/><Relationship Id="rId400" Type="http://schemas.openxmlformats.org/officeDocument/2006/relationships/hyperlink" Target="mailto:zuleromo98@gmail.com" TargetMode="External"/><Relationship Id="rId484" Type="http://schemas.openxmlformats.org/officeDocument/2006/relationships/hyperlink" Target="mailto:alejita9111@gmail.com" TargetMode="External"/><Relationship Id="rId705" Type="http://schemas.openxmlformats.org/officeDocument/2006/relationships/hyperlink" Target="mailto:ramonica0306@gmail.com" TargetMode="External"/><Relationship Id="rId1128" Type="http://schemas.openxmlformats.org/officeDocument/2006/relationships/hyperlink" Target="mailto:alejandra06199@hotmail.com" TargetMode="External"/><Relationship Id="rId137" Type="http://schemas.openxmlformats.org/officeDocument/2006/relationships/hyperlink" Target="mailto:emcvq234@gamial.com" TargetMode="External"/><Relationship Id="rId344" Type="http://schemas.openxmlformats.org/officeDocument/2006/relationships/hyperlink" Target="mailto:victoriabuitrago278@gmail.com" TargetMode="External"/><Relationship Id="rId691" Type="http://schemas.openxmlformats.org/officeDocument/2006/relationships/hyperlink" Target="mailto:anielarodriguezc199@gmail.com" TargetMode="External"/><Relationship Id="rId789" Type="http://schemas.openxmlformats.org/officeDocument/2006/relationships/hyperlink" Target="mailto:patiniestiben38@gmail.com" TargetMode="External"/><Relationship Id="rId912" Type="http://schemas.openxmlformats.org/officeDocument/2006/relationships/hyperlink" Target="mailto:ngelacvargasj@gmail.com" TargetMode="External"/><Relationship Id="rId996" Type="http://schemas.openxmlformats.org/officeDocument/2006/relationships/hyperlink" Target="mailto:scamilagm1998@outlook.com" TargetMode="External"/><Relationship Id="rId41" Type="http://schemas.openxmlformats.org/officeDocument/2006/relationships/hyperlink" Target="mailto:cielopra@gmail.com" TargetMode="External"/><Relationship Id="rId551" Type="http://schemas.openxmlformats.org/officeDocument/2006/relationships/hyperlink" Target="mailto:KAREN_ABADIA@HOTMAIL.COM" TargetMode="External"/><Relationship Id="rId649" Type="http://schemas.openxmlformats.org/officeDocument/2006/relationships/hyperlink" Target="mailto:sonbrayandres87@gmail.com" TargetMode="External"/><Relationship Id="rId856" Type="http://schemas.openxmlformats.org/officeDocument/2006/relationships/hyperlink" Target="mailto:pafapa_88@hotmail.com" TargetMode="External"/><Relationship Id="rId1181" Type="http://schemas.openxmlformats.org/officeDocument/2006/relationships/hyperlink" Target="mailto:arramargaritacarolina.carolina@gmail.com" TargetMode="External"/><Relationship Id="rId1279" Type="http://schemas.openxmlformats.org/officeDocument/2006/relationships/comments" Target="../comments1.xml"/><Relationship Id="rId190" Type="http://schemas.openxmlformats.org/officeDocument/2006/relationships/hyperlink" Target="mailto:angiejuliett@gmail.com" TargetMode="External"/><Relationship Id="rId204" Type="http://schemas.openxmlformats.org/officeDocument/2006/relationships/hyperlink" Target="mailto:mguarnizo08@hotmail.com" TargetMode="External"/><Relationship Id="rId288" Type="http://schemas.openxmlformats.org/officeDocument/2006/relationships/hyperlink" Target="mailto:gerencia@coodestol.com.co" TargetMode="External"/><Relationship Id="rId411" Type="http://schemas.openxmlformats.org/officeDocument/2006/relationships/hyperlink" Target="mailto:magdasantosq@gmail.com" TargetMode="External"/><Relationship Id="rId509" Type="http://schemas.openxmlformats.org/officeDocument/2006/relationships/hyperlink" Target="mailto:nocoga22@gmail.com" TargetMode="External"/><Relationship Id="rId1041" Type="http://schemas.openxmlformats.org/officeDocument/2006/relationships/hyperlink" Target="mailto:emcvq234@gamial.com" TargetMode="External"/><Relationship Id="rId1139" Type="http://schemas.openxmlformats.org/officeDocument/2006/relationships/hyperlink" Target="mailto:cpy9721@gmail.com" TargetMode="External"/><Relationship Id="rId495" Type="http://schemas.openxmlformats.org/officeDocument/2006/relationships/hyperlink" Target="mailto:maria.lopez12@ucum.edu.co" TargetMode="External"/><Relationship Id="rId716" Type="http://schemas.openxmlformats.org/officeDocument/2006/relationships/hyperlink" Target="mailto:camilandreahernandez@hotmail.com" TargetMode="External"/><Relationship Id="rId923" Type="http://schemas.openxmlformats.org/officeDocument/2006/relationships/hyperlink" Target="mailto:carolinafarfan@gmail.com" TargetMode="External"/><Relationship Id="rId52" Type="http://schemas.openxmlformats.org/officeDocument/2006/relationships/hyperlink" Target="mailto:alejacortez2081@hotmail.com" TargetMode="External"/><Relationship Id="rId148" Type="http://schemas.openxmlformats.org/officeDocument/2006/relationships/hyperlink" Target="mailto:soniamorales1456@gmail.com" TargetMode="External"/><Relationship Id="rId355" Type="http://schemas.openxmlformats.org/officeDocument/2006/relationships/hyperlink" Target="mailto:carob19@outlook.com" TargetMode="External"/><Relationship Id="rId562" Type="http://schemas.openxmlformats.org/officeDocument/2006/relationships/hyperlink" Target="mailto:mariapaulaherrera20@gmail.com" TargetMode="External"/><Relationship Id="rId1192" Type="http://schemas.openxmlformats.org/officeDocument/2006/relationships/hyperlink" Target="mailto:dune0319@gmail.com" TargetMode="External"/><Relationship Id="rId1206" Type="http://schemas.openxmlformats.org/officeDocument/2006/relationships/hyperlink" Target="mailto:argelia1968@hotmail.com" TargetMode="External"/><Relationship Id="rId215" Type="http://schemas.openxmlformats.org/officeDocument/2006/relationships/hyperlink" Target="mailto:valentinatafur678@gmail.com" TargetMode="External"/><Relationship Id="rId422" Type="http://schemas.openxmlformats.org/officeDocument/2006/relationships/hyperlink" Target="mailto:zuleromo98@gmail.com" TargetMode="External"/><Relationship Id="rId867" Type="http://schemas.openxmlformats.org/officeDocument/2006/relationships/hyperlink" Target="mailto:danielepinillao@gmail.com" TargetMode="External"/><Relationship Id="rId1052" Type="http://schemas.openxmlformats.org/officeDocument/2006/relationships/hyperlink" Target="mailto:sara.sanchezcubillos@hotmail.com" TargetMode="External"/><Relationship Id="rId299" Type="http://schemas.openxmlformats.org/officeDocument/2006/relationships/hyperlink" Target="mailto:NATALIAVALDERRAMA00@GMAIL.COM" TargetMode="External"/><Relationship Id="rId727" Type="http://schemas.openxmlformats.org/officeDocument/2006/relationships/hyperlink" Target="mailto:patorondon@hotmail.com" TargetMode="External"/><Relationship Id="rId934" Type="http://schemas.openxmlformats.org/officeDocument/2006/relationships/hyperlink" Target="mailto:nohorazulu@hotmail.com" TargetMode="External"/><Relationship Id="rId63" Type="http://schemas.openxmlformats.org/officeDocument/2006/relationships/hyperlink" Target="mailto:mareletona@yahoo.es" TargetMode="External"/><Relationship Id="rId159" Type="http://schemas.openxmlformats.org/officeDocument/2006/relationships/hyperlink" Target="mailto:prieto1826@gmail.com" TargetMode="External"/><Relationship Id="rId366" Type="http://schemas.openxmlformats.org/officeDocument/2006/relationships/hyperlink" Target="mailto:oscarvilla05@gmail.com" TargetMode="External"/><Relationship Id="rId573" Type="http://schemas.openxmlformats.org/officeDocument/2006/relationships/hyperlink" Target="mailto:totorino15@hotmail.com" TargetMode="External"/><Relationship Id="rId780" Type="http://schemas.openxmlformats.org/officeDocument/2006/relationships/hyperlink" Target="mailto:relaxhumberto@yahoo.com" TargetMode="External"/><Relationship Id="rId1217" Type="http://schemas.openxmlformats.org/officeDocument/2006/relationships/hyperlink" Target="mailto:carvaji@gmail.com" TargetMode="External"/><Relationship Id="rId226" Type="http://schemas.openxmlformats.org/officeDocument/2006/relationships/hyperlink" Target="mailto:syboterom18@gmail.com" TargetMode="External"/><Relationship Id="rId433" Type="http://schemas.openxmlformats.org/officeDocument/2006/relationships/hyperlink" Target="mailto:eliza.jag@hotmail.com" TargetMode="External"/><Relationship Id="rId878" Type="http://schemas.openxmlformats.org/officeDocument/2006/relationships/hyperlink" Target="mailto:liferli.293@hotmail.com" TargetMode="External"/><Relationship Id="rId1063" Type="http://schemas.openxmlformats.org/officeDocument/2006/relationships/hyperlink" Target="mailto:aalvaresmd@hotmail.com" TargetMode="External"/><Relationship Id="rId1270" Type="http://schemas.openxmlformats.org/officeDocument/2006/relationships/hyperlink" Target="mailto:ulianaximena123@gmail.com" TargetMode="External"/><Relationship Id="rId640" Type="http://schemas.openxmlformats.org/officeDocument/2006/relationships/hyperlink" Target="mailto:AURA.SALAZARR1007@GMAIL.COM" TargetMode="External"/><Relationship Id="rId738" Type="http://schemas.openxmlformats.org/officeDocument/2006/relationships/hyperlink" Target="mailto:lindakathe819@gmail.com" TargetMode="External"/><Relationship Id="rId945" Type="http://schemas.openxmlformats.org/officeDocument/2006/relationships/hyperlink" Target="mailto:jlozano746@gmail.com" TargetMode="External"/><Relationship Id="rId74" Type="http://schemas.openxmlformats.org/officeDocument/2006/relationships/hyperlink" Target="mailto:yamilesalinas1@outlook.com" TargetMode="External"/><Relationship Id="rId377" Type="http://schemas.openxmlformats.org/officeDocument/2006/relationships/hyperlink" Target="mailto:angie.marquez8903@gmail.com" TargetMode="External"/><Relationship Id="rId500" Type="http://schemas.openxmlformats.org/officeDocument/2006/relationships/hyperlink" Target="mailto:OLIERSARA22@GMAIL.COM" TargetMode="External"/><Relationship Id="rId584" Type="http://schemas.openxmlformats.org/officeDocument/2006/relationships/hyperlink" Target="mailto:mavigiguz@hotmail.com" TargetMode="External"/><Relationship Id="rId805" Type="http://schemas.openxmlformats.org/officeDocument/2006/relationships/hyperlink" Target="mailto:jorgemontejo585@gmail.com" TargetMode="External"/><Relationship Id="rId1130" Type="http://schemas.openxmlformats.org/officeDocument/2006/relationships/hyperlink" Target="mailto:mariamanuelalopez12@gmail.com" TargetMode="External"/><Relationship Id="rId1228" Type="http://schemas.openxmlformats.org/officeDocument/2006/relationships/hyperlink" Target="mailto:chankdanielasimanca@gmail.com" TargetMode="External"/><Relationship Id="rId5" Type="http://schemas.openxmlformats.org/officeDocument/2006/relationships/hyperlink" Target="mailto:sara.sanchezcubillos@hotmail.com" TargetMode="External"/><Relationship Id="rId237" Type="http://schemas.openxmlformats.org/officeDocument/2006/relationships/hyperlink" Target="mailto:odontodaniela0892@gmail.com" TargetMode="External"/><Relationship Id="rId791" Type="http://schemas.openxmlformats.org/officeDocument/2006/relationships/hyperlink" Target="mailto:pd.ibaguepaolamedina@gmail.com" TargetMode="External"/><Relationship Id="rId889" Type="http://schemas.openxmlformats.org/officeDocument/2006/relationships/hyperlink" Target="mailto:nicol.guzman1994@hotmail.com" TargetMode="External"/><Relationship Id="rId1074" Type="http://schemas.openxmlformats.org/officeDocument/2006/relationships/hyperlink" Target="mailto:Katheriramirezmarin26@gmail.com" TargetMode="External"/><Relationship Id="rId444" Type="http://schemas.openxmlformats.org/officeDocument/2006/relationships/hyperlink" Target="mailto:moni_yate_1096@hotmail.com" TargetMode="External"/><Relationship Id="rId651" Type="http://schemas.openxmlformats.org/officeDocument/2006/relationships/hyperlink" Target="mailto:6122002vanessamurcia@gmail.com" TargetMode="External"/><Relationship Id="rId749" Type="http://schemas.openxmlformats.org/officeDocument/2006/relationships/hyperlink" Target="mailto:imefan@gmail.com" TargetMode="External"/><Relationship Id="rId290" Type="http://schemas.openxmlformats.org/officeDocument/2006/relationships/hyperlink" Target="mailto:angel_gomez@juancorpas.edu.co" TargetMode="External"/><Relationship Id="rId304" Type="http://schemas.openxmlformats.org/officeDocument/2006/relationships/hyperlink" Target="mailto:neylabarreto1987@gmail.com" TargetMode="External"/><Relationship Id="rId388" Type="http://schemas.openxmlformats.org/officeDocument/2006/relationships/hyperlink" Target="mailto:zuleromo98@gmail.com" TargetMode="External"/><Relationship Id="rId511" Type="http://schemas.openxmlformats.org/officeDocument/2006/relationships/hyperlink" Target="mailto:sarmientoedit1723@gmail.com" TargetMode="External"/><Relationship Id="rId609" Type="http://schemas.openxmlformats.org/officeDocument/2006/relationships/hyperlink" Target="mailto:yersonalvarez77@gmail.com" TargetMode="External"/><Relationship Id="rId956" Type="http://schemas.openxmlformats.org/officeDocument/2006/relationships/hyperlink" Target="mailto:OLIMARENGIFO79@GMAIL.COM" TargetMode="External"/><Relationship Id="rId1141" Type="http://schemas.openxmlformats.org/officeDocument/2006/relationships/hyperlink" Target="mailto:gus-tavodiaz@hotmail.com" TargetMode="External"/><Relationship Id="rId1239" Type="http://schemas.openxmlformats.org/officeDocument/2006/relationships/hyperlink" Target="mailto:lilipaguz@hotmail.com" TargetMode="External"/><Relationship Id="rId85" Type="http://schemas.openxmlformats.org/officeDocument/2006/relationships/hyperlink" Target="mailto:alapesofia494@gmail.com" TargetMode="External"/><Relationship Id="rId150" Type="http://schemas.openxmlformats.org/officeDocument/2006/relationships/hyperlink" Target="mailto:barretojessica311@gmail.com" TargetMode="External"/><Relationship Id="rId595" Type="http://schemas.openxmlformats.org/officeDocument/2006/relationships/hyperlink" Target="mailto:catherin.alfonso31@gmail.com" TargetMode="External"/><Relationship Id="rId816" Type="http://schemas.openxmlformats.org/officeDocument/2006/relationships/hyperlink" Target="mailto:pez-danilo@hotmail.com" TargetMode="External"/><Relationship Id="rId1001" Type="http://schemas.openxmlformats.org/officeDocument/2006/relationships/hyperlink" Target="mailto:gerencia@sanir.co" TargetMode="External"/><Relationship Id="rId248" Type="http://schemas.openxmlformats.org/officeDocument/2006/relationships/hyperlink" Target="mailto:natiso25@outlook.com" TargetMode="External"/><Relationship Id="rId455" Type="http://schemas.openxmlformats.org/officeDocument/2006/relationships/hyperlink" Target="mailto:dinaroa1010@hotmail.com" TargetMode="External"/><Relationship Id="rId662" Type="http://schemas.openxmlformats.org/officeDocument/2006/relationships/hyperlink" Target="mailto:eliisareyes517@gmail.com" TargetMode="External"/><Relationship Id="rId1085" Type="http://schemas.openxmlformats.org/officeDocument/2006/relationships/hyperlink" Target="mailto:isabel.fernandez2723@gmail.com" TargetMode="External"/><Relationship Id="rId12" Type="http://schemas.openxmlformats.org/officeDocument/2006/relationships/hyperlink" Target="mailto:sanpabloangel1@gmail.com" TargetMode="External"/><Relationship Id="rId108" Type="http://schemas.openxmlformats.org/officeDocument/2006/relationships/hyperlink" Target="mailto:monaguillo2007@gmail.com" TargetMode="External"/><Relationship Id="rId315" Type="http://schemas.openxmlformats.org/officeDocument/2006/relationships/hyperlink" Target="mailto:luzdcespedes@hotmail.com" TargetMode="External"/><Relationship Id="rId522" Type="http://schemas.openxmlformats.org/officeDocument/2006/relationships/hyperlink" Target="mailto:zuleromo98@gmail.com" TargetMode="External"/><Relationship Id="rId967" Type="http://schemas.openxmlformats.org/officeDocument/2006/relationships/hyperlink" Target="mailto:ycharnanher&#191;zromero@gmail.com" TargetMode="External"/><Relationship Id="rId1152" Type="http://schemas.openxmlformats.org/officeDocument/2006/relationships/hyperlink" Target="mailto:lorecardonao@gmail.com" TargetMode="External"/><Relationship Id="rId96" Type="http://schemas.openxmlformats.org/officeDocument/2006/relationships/hyperlink" Target="mailto:ibagu&#233;@gmail.com" TargetMode="External"/><Relationship Id="rId161" Type="http://schemas.openxmlformats.org/officeDocument/2006/relationships/hyperlink" Target="mailto:dianaguevaraiba&#241;ez1404@gmail.com" TargetMode="External"/><Relationship Id="rId399" Type="http://schemas.openxmlformats.org/officeDocument/2006/relationships/hyperlink" Target="mailto:germanandres1001@gmail.com" TargetMode="External"/><Relationship Id="rId827" Type="http://schemas.openxmlformats.org/officeDocument/2006/relationships/hyperlink" Target="mailto:ventas@radargpscolombia.com" TargetMode="External"/><Relationship Id="rId1012" Type="http://schemas.openxmlformats.org/officeDocument/2006/relationships/hyperlink" Target="mailto:linahoyos13@hotmail.com" TargetMode="External"/><Relationship Id="rId259" Type="http://schemas.openxmlformats.org/officeDocument/2006/relationships/hyperlink" Target="mailto:mayerliavenda&#241;olemus2021@gmail.com" TargetMode="External"/><Relationship Id="rId466" Type="http://schemas.openxmlformats.org/officeDocument/2006/relationships/hyperlink" Target="mailto:santiagog122004@gmail.com" TargetMode="External"/><Relationship Id="rId673" Type="http://schemas.openxmlformats.org/officeDocument/2006/relationships/hyperlink" Target="mailto:angelcorreco796@gmail.com" TargetMode="External"/><Relationship Id="rId880" Type="http://schemas.openxmlformats.org/officeDocument/2006/relationships/hyperlink" Target="mailto:polancokarito178@gmail.com" TargetMode="External"/><Relationship Id="rId1096" Type="http://schemas.openxmlformats.org/officeDocument/2006/relationships/hyperlink" Target="mailto:dianita,ricardo78@gmail.com" TargetMode="External"/><Relationship Id="rId23" Type="http://schemas.openxmlformats.org/officeDocument/2006/relationships/hyperlink" Target="mailto:LAURABUITRAGO560@GMAIL.COM" TargetMode="External"/><Relationship Id="rId119" Type="http://schemas.openxmlformats.org/officeDocument/2006/relationships/hyperlink" Target="mailto:polancokarito178@gmail.com" TargetMode="External"/><Relationship Id="rId326" Type="http://schemas.openxmlformats.org/officeDocument/2006/relationships/hyperlink" Target="mailto:bledisherminda@gmail.com" TargetMode="External"/><Relationship Id="rId533" Type="http://schemas.openxmlformats.org/officeDocument/2006/relationships/hyperlink" Target="mailto:sandral.vera@hotmail.com" TargetMode="External"/><Relationship Id="rId978" Type="http://schemas.openxmlformats.org/officeDocument/2006/relationships/hyperlink" Target="mailto:SERVICIOALCLIENTECOL@LINDE.COM" TargetMode="External"/><Relationship Id="rId1163" Type="http://schemas.openxmlformats.org/officeDocument/2006/relationships/hyperlink" Target="mailto:comercial@qapositron.com" TargetMode="External"/><Relationship Id="rId740" Type="http://schemas.openxmlformats.org/officeDocument/2006/relationships/hyperlink" Target="mailto:ansofy89@hotmail.com" TargetMode="External"/><Relationship Id="rId838" Type="http://schemas.openxmlformats.org/officeDocument/2006/relationships/hyperlink" Target="mailto:melany01guzman@gmail.com" TargetMode="External"/><Relationship Id="rId1023" Type="http://schemas.openxmlformats.org/officeDocument/2006/relationships/hyperlink" Target="mailto:angielmendez1990@gmail.com" TargetMode="External"/><Relationship Id="rId172" Type="http://schemas.openxmlformats.org/officeDocument/2006/relationships/hyperlink" Target="mailto:jzaratemora96@gmail.com" TargetMode="External"/><Relationship Id="rId477" Type="http://schemas.openxmlformats.org/officeDocument/2006/relationships/hyperlink" Target="mailto:zuleromo98@gmail.com" TargetMode="External"/><Relationship Id="rId600" Type="http://schemas.openxmlformats.org/officeDocument/2006/relationships/hyperlink" Target="mailto:yubernalky@hotmail.com" TargetMode="External"/><Relationship Id="rId684" Type="http://schemas.openxmlformats.org/officeDocument/2006/relationships/hyperlink" Target="mailto:ARCELAROJAS453@GMAIL.COM" TargetMode="External"/><Relationship Id="rId1230" Type="http://schemas.openxmlformats.org/officeDocument/2006/relationships/hyperlink" Target="mailto:macortes034@misena.edu.co" TargetMode="External"/><Relationship Id="rId337" Type="http://schemas.openxmlformats.org/officeDocument/2006/relationships/hyperlink" Target="mailto:alexad-29@hotmail.com" TargetMode="External"/><Relationship Id="rId891" Type="http://schemas.openxmlformats.org/officeDocument/2006/relationships/hyperlink" Target="mailto:jeffersonbarreroyeye@hotmail.com" TargetMode="External"/><Relationship Id="rId905" Type="http://schemas.openxmlformats.org/officeDocument/2006/relationships/hyperlink" Target="mailto:mafesaba07032003@gmail.com" TargetMode="External"/><Relationship Id="rId989" Type="http://schemas.openxmlformats.org/officeDocument/2006/relationships/hyperlink" Target="mailto:athemarulanda31@gmail.com" TargetMode="External"/><Relationship Id="rId34" Type="http://schemas.openxmlformats.org/officeDocument/2006/relationships/hyperlink" Target="mailto:mariacamilasanchez3007@gmail.com" TargetMode="External"/><Relationship Id="rId544" Type="http://schemas.openxmlformats.org/officeDocument/2006/relationships/hyperlink" Target="mailto:hemamamo@hotmail.com" TargetMode="External"/><Relationship Id="rId751" Type="http://schemas.openxmlformats.org/officeDocument/2006/relationships/hyperlink" Target="mailto:danielepinillao@gmail.com" TargetMode="External"/><Relationship Id="rId849" Type="http://schemas.openxmlformats.org/officeDocument/2006/relationships/hyperlink" Target="mailto:carolparra2015@gmail.com" TargetMode="External"/><Relationship Id="rId1174" Type="http://schemas.openxmlformats.org/officeDocument/2006/relationships/hyperlink" Target="mailto:joysanchez1011@hotmail.com" TargetMode="External"/><Relationship Id="rId183" Type="http://schemas.openxmlformats.org/officeDocument/2006/relationships/hyperlink" Target="mailto:luis.mendez05@est.uexternado.edu.co" TargetMode="External"/><Relationship Id="rId390" Type="http://schemas.openxmlformats.org/officeDocument/2006/relationships/hyperlink" Target="mailto:leidybonillap21@gmail.com" TargetMode="External"/><Relationship Id="rId404" Type="http://schemas.openxmlformats.org/officeDocument/2006/relationships/hyperlink" Target="mailto:zuleromo98@gmail.com" TargetMode="External"/><Relationship Id="rId611" Type="http://schemas.openxmlformats.org/officeDocument/2006/relationships/hyperlink" Target="mailto:ma.lesanva@hotmail.com" TargetMode="External"/><Relationship Id="rId1034" Type="http://schemas.openxmlformats.org/officeDocument/2006/relationships/hyperlink" Target="mailto:damarypanchamorales@gmail.com" TargetMode="External"/><Relationship Id="rId1241" Type="http://schemas.openxmlformats.org/officeDocument/2006/relationships/hyperlink" Target="mailto:esus_alcides79@yohoo.com" TargetMode="External"/><Relationship Id="rId250" Type="http://schemas.openxmlformats.org/officeDocument/2006/relationships/hyperlink" Target="mailto:aaron_valencia@hotmail.com" TargetMode="External"/><Relationship Id="rId488" Type="http://schemas.openxmlformats.org/officeDocument/2006/relationships/hyperlink" Target="mailto:yamilesalinas1@outlook.com" TargetMode="External"/><Relationship Id="rId695" Type="http://schemas.openxmlformats.org/officeDocument/2006/relationships/hyperlink" Target="mailto:valentinaromeroalvarez.95@gmail.com" TargetMode="External"/><Relationship Id="rId709" Type="http://schemas.openxmlformats.org/officeDocument/2006/relationships/hyperlink" Target="mailto:rociodelpilarortiz7671@gmail.com" TargetMode="External"/><Relationship Id="rId916" Type="http://schemas.openxmlformats.org/officeDocument/2006/relationships/hyperlink" Target="mailto:eryca.91@hotmail.com" TargetMode="External"/><Relationship Id="rId1101" Type="http://schemas.openxmlformats.org/officeDocument/2006/relationships/hyperlink" Target="mailto:reisariza777@gmail.com" TargetMode="External"/><Relationship Id="rId45" Type="http://schemas.openxmlformats.org/officeDocument/2006/relationships/hyperlink" Target="mailto:servicioalclientecol@linde.com" TargetMode="External"/><Relationship Id="rId110" Type="http://schemas.openxmlformats.org/officeDocument/2006/relationships/hyperlink" Target="mailto:mauricio.rucha@gmail.com" TargetMode="External"/><Relationship Id="rId348" Type="http://schemas.openxmlformats.org/officeDocument/2006/relationships/hyperlink" Target="mailto:rosita-luisa@hotmail.com" TargetMode="External"/><Relationship Id="rId555" Type="http://schemas.openxmlformats.org/officeDocument/2006/relationships/hyperlink" Target="mailto:lauritafjco@hotmail.com" TargetMode="External"/><Relationship Id="rId762" Type="http://schemas.openxmlformats.org/officeDocument/2006/relationships/hyperlink" Target="mailto:liferli.293@hotmail.com" TargetMode="External"/><Relationship Id="rId1185" Type="http://schemas.openxmlformats.org/officeDocument/2006/relationships/hyperlink" Target="mailto:maria241@hotmail.com" TargetMode="External"/><Relationship Id="rId194" Type="http://schemas.openxmlformats.org/officeDocument/2006/relationships/hyperlink" Target="mailto:teleforobv65@hotmail.com" TargetMode="External"/><Relationship Id="rId208" Type="http://schemas.openxmlformats.org/officeDocument/2006/relationships/hyperlink" Target="mailto:ssthuertas@gmail.com" TargetMode="External"/><Relationship Id="rId415" Type="http://schemas.openxmlformats.org/officeDocument/2006/relationships/hyperlink" Target="mailto:yeilson.ortiz2805@hotmail.com" TargetMode="External"/><Relationship Id="rId622" Type="http://schemas.openxmlformats.org/officeDocument/2006/relationships/hyperlink" Target="mailto:alileacosta2@gmail.com" TargetMode="External"/><Relationship Id="rId1045" Type="http://schemas.openxmlformats.org/officeDocument/2006/relationships/hyperlink" Target="mailto:nmavilal@ut.edu.co" TargetMode="External"/><Relationship Id="rId1252" Type="http://schemas.openxmlformats.org/officeDocument/2006/relationships/hyperlink" Target="mailto:normacris9410@gmail.com" TargetMode="External"/><Relationship Id="rId261" Type="http://schemas.openxmlformats.org/officeDocument/2006/relationships/hyperlink" Target="mailto:yambear@hotmail.com" TargetMode="External"/><Relationship Id="rId499" Type="http://schemas.openxmlformats.org/officeDocument/2006/relationships/hyperlink" Target="mailto:nohorahydy@hotmail.com" TargetMode="External"/><Relationship Id="rId927" Type="http://schemas.openxmlformats.org/officeDocument/2006/relationships/hyperlink" Target="mailto:claudiax24@gmail.com" TargetMode="External"/><Relationship Id="rId1112" Type="http://schemas.openxmlformats.org/officeDocument/2006/relationships/hyperlink" Target="mailto:caeba06@hotmail.com" TargetMode="External"/><Relationship Id="rId56" Type="http://schemas.openxmlformats.org/officeDocument/2006/relationships/hyperlink" Target="mailto:lorecardonao@gmail.com" TargetMode="External"/><Relationship Id="rId359" Type="http://schemas.openxmlformats.org/officeDocument/2006/relationships/hyperlink" Target="mailto:cristian.pardo0206@gmail.com" TargetMode="External"/><Relationship Id="rId566" Type="http://schemas.openxmlformats.org/officeDocument/2006/relationships/hyperlink" Target="mailto:rengifolunaronald@gmail.com" TargetMode="External"/><Relationship Id="rId773" Type="http://schemas.openxmlformats.org/officeDocument/2006/relationships/hyperlink" Target="mailto:mafepadilla@hotmail.com" TargetMode="External"/><Relationship Id="rId1196" Type="http://schemas.openxmlformats.org/officeDocument/2006/relationships/hyperlink" Target="mailto:davidquice@gmail.com" TargetMode="External"/><Relationship Id="rId121" Type="http://schemas.openxmlformats.org/officeDocument/2006/relationships/hyperlink" Target="mailto:jenycarolinamartiez46@gmail.com" TargetMode="External"/><Relationship Id="rId219" Type="http://schemas.openxmlformats.org/officeDocument/2006/relationships/hyperlink" Target="mailto:andrealilimartinez@gmail.com" TargetMode="External"/><Relationship Id="rId426" Type="http://schemas.openxmlformats.org/officeDocument/2006/relationships/hyperlink" Target="mailto:zuleromo98@gmail.com" TargetMode="External"/><Relationship Id="rId633" Type="http://schemas.openxmlformats.org/officeDocument/2006/relationships/hyperlink" Target="mailto:barraganjulian368@gmail.com" TargetMode="External"/><Relationship Id="rId980" Type="http://schemas.openxmlformats.org/officeDocument/2006/relationships/hyperlink" Target="mailto:mariabernalbo611@gmail.com" TargetMode="External"/><Relationship Id="rId1056" Type="http://schemas.openxmlformats.org/officeDocument/2006/relationships/hyperlink" Target="mailto:uniorandres0101@gmail.com" TargetMode="External"/><Relationship Id="rId1263" Type="http://schemas.openxmlformats.org/officeDocument/2006/relationships/hyperlink" Target="mailto:perez.daniela0802@gmail.com" TargetMode="External"/><Relationship Id="rId840" Type="http://schemas.openxmlformats.org/officeDocument/2006/relationships/hyperlink" Target="mailto:buitragomariela3@gmail.com" TargetMode="External"/><Relationship Id="rId938" Type="http://schemas.openxmlformats.org/officeDocument/2006/relationships/hyperlink" Target="mailto:valentinaleon2203@hotmail.com" TargetMode="External"/><Relationship Id="rId67" Type="http://schemas.openxmlformats.org/officeDocument/2006/relationships/hyperlink" Target="mailto:eidylorenaherrerareina@gmail.com" TargetMode="External"/><Relationship Id="rId272" Type="http://schemas.openxmlformats.org/officeDocument/2006/relationships/hyperlink" Target="mailto:caroalbarello@hotmail.com" TargetMode="External"/><Relationship Id="rId577" Type="http://schemas.openxmlformats.org/officeDocument/2006/relationships/hyperlink" Target="mailto:iglesiasjenny@hotmail.com" TargetMode="External"/><Relationship Id="rId700" Type="http://schemas.openxmlformats.org/officeDocument/2006/relationships/hyperlink" Target="mailto:candaracompany@gmail.com" TargetMode="External"/><Relationship Id="rId1123" Type="http://schemas.openxmlformats.org/officeDocument/2006/relationships/hyperlink" Target="mailto:sandranilenagarciawilches@gmail.com" TargetMode="External"/><Relationship Id="rId132" Type="http://schemas.openxmlformats.org/officeDocument/2006/relationships/hyperlink" Target="mailto:danielepinillao@gmail.com" TargetMode="External"/><Relationship Id="rId784" Type="http://schemas.openxmlformats.org/officeDocument/2006/relationships/hyperlink" Target="mailto:dorany-parra-torres@gmail.com" TargetMode="External"/><Relationship Id="rId991" Type="http://schemas.openxmlformats.org/officeDocument/2006/relationships/hyperlink" Target="mailto:rosita-luisa@hotmail.com" TargetMode="External"/><Relationship Id="rId1067" Type="http://schemas.openxmlformats.org/officeDocument/2006/relationships/hyperlink" Target="mailto:rudagoga@yahoo.com" TargetMode="External"/><Relationship Id="rId437" Type="http://schemas.openxmlformats.org/officeDocument/2006/relationships/hyperlink" Target="mailto:andrealuprada@gmail.com" TargetMode="External"/><Relationship Id="rId644" Type="http://schemas.openxmlformats.org/officeDocument/2006/relationships/hyperlink" Target="mailto:carlosestibenaleysaavedra@gmail.com" TargetMode="External"/><Relationship Id="rId851" Type="http://schemas.openxmlformats.org/officeDocument/2006/relationships/hyperlink" Target="mailto:luciafernandaayala87@gmail.com" TargetMode="External"/><Relationship Id="rId1274" Type="http://schemas.openxmlformats.org/officeDocument/2006/relationships/hyperlink" Target="mailto:eidycardenas,2018@homail.com" TargetMode="External"/><Relationship Id="rId283" Type="http://schemas.openxmlformats.org/officeDocument/2006/relationships/hyperlink" Target="mailto:adrianalexandrasaenzp@hotmail.com" TargetMode="External"/><Relationship Id="rId490" Type="http://schemas.openxmlformats.org/officeDocument/2006/relationships/hyperlink" Target="mailto:norroacos1971@hotmail.com" TargetMode="External"/><Relationship Id="rId504" Type="http://schemas.openxmlformats.org/officeDocument/2006/relationships/hyperlink" Target="mailto:gerencia@sanir.co" TargetMode="External"/><Relationship Id="rId711" Type="http://schemas.openxmlformats.org/officeDocument/2006/relationships/hyperlink" Target="mailto:drjhonpadilla@gmail.com" TargetMode="External"/><Relationship Id="rId949" Type="http://schemas.openxmlformats.org/officeDocument/2006/relationships/hyperlink" Target="mailto:allita-7315@JHOTMAIL.COM" TargetMode="External"/><Relationship Id="rId1134" Type="http://schemas.openxmlformats.org/officeDocument/2006/relationships/hyperlink" Target="mailto:barraganjulian368@gmail.com" TargetMode="External"/><Relationship Id="rId78" Type="http://schemas.openxmlformats.org/officeDocument/2006/relationships/hyperlink" Target="mailto:valeyh04@hotmail.com" TargetMode="External"/><Relationship Id="rId143" Type="http://schemas.openxmlformats.org/officeDocument/2006/relationships/hyperlink" Target="mailto:olga.ela@hotmail.com" TargetMode="External"/><Relationship Id="rId350" Type="http://schemas.openxmlformats.org/officeDocument/2006/relationships/hyperlink" Target="mailto:heidyallison25@gmail.com" TargetMode="External"/><Relationship Id="rId588" Type="http://schemas.openxmlformats.org/officeDocument/2006/relationships/hyperlink" Target="mailto:dune0319@gmail.com" TargetMode="External"/><Relationship Id="rId795" Type="http://schemas.openxmlformats.org/officeDocument/2006/relationships/hyperlink" Target="mailto:gerencia@coodestol.com.co" TargetMode="External"/><Relationship Id="rId809" Type="http://schemas.openxmlformats.org/officeDocument/2006/relationships/hyperlink" Target="mailto:araymariangel@gamial.com" TargetMode="External"/><Relationship Id="rId1201" Type="http://schemas.openxmlformats.org/officeDocument/2006/relationships/hyperlink" Target="mailto:zuleromo98@gmail.com" TargetMode="External"/><Relationship Id="rId9" Type="http://schemas.openxmlformats.org/officeDocument/2006/relationships/hyperlink" Target="mailto:malejar750@gmail.com" TargetMode="External"/><Relationship Id="rId210" Type="http://schemas.openxmlformats.org/officeDocument/2006/relationships/hyperlink" Target="mailto:alisremicio06@gmail.com" TargetMode="External"/><Relationship Id="rId448" Type="http://schemas.openxmlformats.org/officeDocument/2006/relationships/hyperlink" Target="mailto:jessicalorenasanchezsanchez@gmail.com" TargetMode="External"/><Relationship Id="rId655" Type="http://schemas.openxmlformats.org/officeDocument/2006/relationships/hyperlink" Target="mailto:ceidy2831@gmail.com" TargetMode="External"/><Relationship Id="rId862" Type="http://schemas.openxmlformats.org/officeDocument/2006/relationships/hyperlink" Target="http://www.dismedpharma.com.co,./" TargetMode="External"/><Relationship Id="rId1078" Type="http://schemas.openxmlformats.org/officeDocument/2006/relationships/hyperlink" Target="mailto:aighana29@gmail.com" TargetMode="External"/><Relationship Id="rId294" Type="http://schemas.openxmlformats.org/officeDocument/2006/relationships/hyperlink" Target="mailto:jabrilfranco@gmail.com" TargetMode="External"/><Relationship Id="rId308" Type="http://schemas.openxmlformats.org/officeDocument/2006/relationships/hyperlink" Target="mailto:andrea111049@gmail.com" TargetMode="External"/><Relationship Id="rId515" Type="http://schemas.openxmlformats.org/officeDocument/2006/relationships/hyperlink" Target="mailto:marcela.diazm28@gmail.com" TargetMode="External"/><Relationship Id="rId722" Type="http://schemas.openxmlformats.org/officeDocument/2006/relationships/hyperlink" Target="mailto:martha_lugo24@hotmail.com" TargetMode="External"/><Relationship Id="rId1145" Type="http://schemas.openxmlformats.org/officeDocument/2006/relationships/hyperlink" Target="mailto:ALLILILEYRONDON@GMAIL.COM" TargetMode="External"/><Relationship Id="rId89" Type="http://schemas.openxmlformats.org/officeDocument/2006/relationships/hyperlink" Target="mailto:danitot275@gmail.com" TargetMode="External"/><Relationship Id="rId154" Type="http://schemas.openxmlformats.org/officeDocument/2006/relationships/hyperlink" Target="mailto:aalvaresmd@hotmail.com" TargetMode="External"/><Relationship Id="rId361" Type="http://schemas.openxmlformats.org/officeDocument/2006/relationships/hyperlink" Target="mailto:sanpatri9@hotmail.com" TargetMode="External"/><Relationship Id="rId599" Type="http://schemas.openxmlformats.org/officeDocument/2006/relationships/hyperlink" Target="mailto:disarani02@gmil.com" TargetMode="External"/><Relationship Id="rId1005" Type="http://schemas.openxmlformats.org/officeDocument/2006/relationships/hyperlink" Target="mailto:julicapera8712@gmail.com" TargetMode="External"/><Relationship Id="rId1212" Type="http://schemas.openxmlformats.org/officeDocument/2006/relationships/hyperlink" Target="mailto:gobog397@gmail.com" TargetMode="External"/><Relationship Id="rId459" Type="http://schemas.openxmlformats.org/officeDocument/2006/relationships/hyperlink" Target="mailto:zuleromo98@gmail.com" TargetMode="External"/><Relationship Id="rId666" Type="http://schemas.openxmlformats.org/officeDocument/2006/relationships/hyperlink" Target="mailto:ublug78@hotmail.com" TargetMode="External"/><Relationship Id="rId873" Type="http://schemas.openxmlformats.org/officeDocument/2006/relationships/hyperlink" Target="mailto:angiejuliethmonrroy2903@gmail.com" TargetMode="External"/><Relationship Id="rId1089" Type="http://schemas.openxmlformats.org/officeDocument/2006/relationships/hyperlink" Target="mailto:TRANSLAIBA@HOTMAIL.COM" TargetMode="External"/><Relationship Id="rId16" Type="http://schemas.openxmlformats.org/officeDocument/2006/relationships/hyperlink" Target="mailto:contacto@seguridadtrebol.com" TargetMode="External"/><Relationship Id="rId221" Type="http://schemas.openxmlformats.org/officeDocument/2006/relationships/hyperlink" Target="mailto:gladysolayajerez@gmail.com" TargetMode="External"/><Relationship Id="rId319" Type="http://schemas.openxmlformats.org/officeDocument/2006/relationships/hyperlink" Target="mailto:mariamanuelalopez12@gmail.com" TargetMode="External"/><Relationship Id="rId526" Type="http://schemas.openxmlformats.org/officeDocument/2006/relationships/hyperlink" Target="mailto:sharons.trujillo@gmail.com" TargetMode="External"/><Relationship Id="rId1156" Type="http://schemas.openxmlformats.org/officeDocument/2006/relationships/hyperlink" Target="mailto:argelia1968@hotmail.com" TargetMode="External"/><Relationship Id="rId733" Type="http://schemas.openxmlformats.org/officeDocument/2006/relationships/hyperlink" Target="mailto:rojas.unidos@gmail.com" TargetMode="External"/><Relationship Id="rId940" Type="http://schemas.openxmlformats.org/officeDocument/2006/relationships/hyperlink" Target="mailto:luisitasusa@hotmail.com" TargetMode="External"/><Relationship Id="rId1016" Type="http://schemas.openxmlformats.org/officeDocument/2006/relationships/hyperlink" Target="mailto:francisco.j.saavedra.v.9@gmail.com" TargetMode="External"/><Relationship Id="rId165" Type="http://schemas.openxmlformats.org/officeDocument/2006/relationships/hyperlink" Target="mailto:diaslavis18@gmail.com" TargetMode="External"/><Relationship Id="rId372" Type="http://schemas.openxmlformats.org/officeDocument/2006/relationships/hyperlink" Target="mailto:zuleromo98@gmail.com" TargetMode="External"/><Relationship Id="rId677" Type="http://schemas.openxmlformats.org/officeDocument/2006/relationships/hyperlink" Target="mailto:amposjulieth264@gmail.com" TargetMode="External"/><Relationship Id="rId800" Type="http://schemas.openxmlformats.org/officeDocument/2006/relationships/hyperlink" Target="mailto:alisonmejiaa@gmail.com" TargetMode="External"/><Relationship Id="rId1223" Type="http://schemas.openxmlformats.org/officeDocument/2006/relationships/hyperlink" Target="mailto:aygasesoressaludsas@gmail.com" TargetMode="External"/><Relationship Id="rId232" Type="http://schemas.openxmlformats.org/officeDocument/2006/relationships/hyperlink" Target="mailto:gerencia@coodestol.com.co" TargetMode="External"/><Relationship Id="rId884" Type="http://schemas.openxmlformats.org/officeDocument/2006/relationships/hyperlink" Target="mailto:cpy9721@gmail.com" TargetMode="External"/><Relationship Id="rId27" Type="http://schemas.openxmlformats.org/officeDocument/2006/relationships/hyperlink" Target="mailto:valentinatafur678@gmail.com" TargetMode="External"/><Relationship Id="rId537" Type="http://schemas.openxmlformats.org/officeDocument/2006/relationships/hyperlink" Target="mailto:dayannamichellegomezcespedes@gmail.com" TargetMode="External"/><Relationship Id="rId744" Type="http://schemas.openxmlformats.org/officeDocument/2006/relationships/hyperlink" Target="mailto:mercedesgil1612@gmail.com" TargetMode="External"/><Relationship Id="rId951" Type="http://schemas.openxmlformats.org/officeDocument/2006/relationships/hyperlink" Target="mailto:ile.florez27@gmail.com" TargetMode="External"/><Relationship Id="rId1167" Type="http://schemas.openxmlformats.org/officeDocument/2006/relationships/hyperlink" Target="mailto:lesanabrias@hotmail.com" TargetMode="External"/><Relationship Id="rId80" Type="http://schemas.openxmlformats.org/officeDocument/2006/relationships/hyperlink" Target="mailto:merlynavasquez45@gmail.com" TargetMode="External"/><Relationship Id="rId176" Type="http://schemas.openxmlformats.org/officeDocument/2006/relationships/hyperlink" Target="mailto:andres.micahan01@gmail.com" TargetMode="External"/><Relationship Id="rId383" Type="http://schemas.openxmlformats.org/officeDocument/2006/relationships/hyperlink" Target="mailto:zuleromo98@gmail.com" TargetMode="External"/><Relationship Id="rId590" Type="http://schemas.openxmlformats.org/officeDocument/2006/relationships/hyperlink" Target="mailto:dianamar92@outlook.com" TargetMode="External"/><Relationship Id="rId604" Type="http://schemas.openxmlformats.org/officeDocument/2006/relationships/hyperlink" Target="mailto:wilsongahoz@gmail.com" TargetMode="External"/><Relationship Id="rId811" Type="http://schemas.openxmlformats.org/officeDocument/2006/relationships/hyperlink" Target="mailto:araymariangel@gamial.com" TargetMode="External"/><Relationship Id="rId1027" Type="http://schemas.openxmlformats.org/officeDocument/2006/relationships/hyperlink" Target="mailto:sandracervera1111@hotmail.com" TargetMode="External"/><Relationship Id="rId1234" Type="http://schemas.openxmlformats.org/officeDocument/2006/relationships/hyperlink" Target="mailto:dario_b-o@hotmail.com" TargetMode="External"/><Relationship Id="rId243" Type="http://schemas.openxmlformats.org/officeDocument/2006/relationships/hyperlink" Target="mailto:giraldo940412@gmail.com" TargetMode="External"/><Relationship Id="rId450" Type="http://schemas.openxmlformats.org/officeDocument/2006/relationships/hyperlink" Target="mailto:tomasyduvan@gmail.com" TargetMode="External"/><Relationship Id="rId688" Type="http://schemas.openxmlformats.org/officeDocument/2006/relationships/hyperlink" Target="mailto:ohannarsla85@gmail.com" TargetMode="External"/><Relationship Id="rId895" Type="http://schemas.openxmlformats.org/officeDocument/2006/relationships/hyperlink" Target="mailto:jennyagudelo13@hotmail.com" TargetMode="External"/><Relationship Id="rId909" Type="http://schemas.openxmlformats.org/officeDocument/2006/relationships/hyperlink" Target="mailto:anajuliadelgado@hotmail.com" TargetMode="External"/><Relationship Id="rId1080" Type="http://schemas.openxmlformats.org/officeDocument/2006/relationships/hyperlink" Target="mailto:heber0408@hotmail.com" TargetMode="External"/><Relationship Id="rId38" Type="http://schemas.openxmlformats.org/officeDocument/2006/relationships/hyperlink" Target="mailto:adrigarcia19@hotmail.com" TargetMode="External"/><Relationship Id="rId103" Type="http://schemas.openxmlformats.org/officeDocument/2006/relationships/hyperlink" Target="mailto:serviciosempresarialessyk@gmail.com" TargetMode="External"/><Relationship Id="rId310" Type="http://schemas.openxmlformats.org/officeDocument/2006/relationships/hyperlink" Target="mailto:rudalumu159@hotmail.com" TargetMode="External"/><Relationship Id="rId548" Type="http://schemas.openxmlformats.org/officeDocument/2006/relationships/hyperlink" Target="mailto:valenjlar@gmail.com" TargetMode="External"/><Relationship Id="rId755" Type="http://schemas.openxmlformats.org/officeDocument/2006/relationships/hyperlink" Target="mailto:drjoseonate@hitmail.com" TargetMode="External"/><Relationship Id="rId962" Type="http://schemas.openxmlformats.org/officeDocument/2006/relationships/hyperlink" Target="mailto:adrianalexandrasaenzp@hotmail.com" TargetMode="External"/><Relationship Id="rId1178" Type="http://schemas.openxmlformats.org/officeDocument/2006/relationships/hyperlink" Target="mailto:mafesaba07032003@gmail.com" TargetMode="External"/><Relationship Id="rId91" Type="http://schemas.openxmlformats.org/officeDocument/2006/relationships/hyperlink" Target="mailto:barraganjulian368@gmail.com" TargetMode="External"/><Relationship Id="rId187" Type="http://schemas.openxmlformats.org/officeDocument/2006/relationships/hyperlink" Target="mailto:mariacamilasanchez3007@gmail.com" TargetMode="External"/><Relationship Id="rId394" Type="http://schemas.openxmlformats.org/officeDocument/2006/relationships/hyperlink" Target="mailto:laura.lopesierra@hotmail.com" TargetMode="External"/><Relationship Id="rId408" Type="http://schemas.openxmlformats.org/officeDocument/2006/relationships/hyperlink" Target="mailto:zuleromo98@gmail.com" TargetMode="External"/><Relationship Id="rId615" Type="http://schemas.openxmlformats.org/officeDocument/2006/relationships/hyperlink" Target="mailto:anyu.murcia@hotmail.com" TargetMode="External"/><Relationship Id="rId822" Type="http://schemas.openxmlformats.org/officeDocument/2006/relationships/hyperlink" Target="mailto:ldbarragan.07@gmail.com" TargetMode="External"/><Relationship Id="rId1038" Type="http://schemas.openxmlformats.org/officeDocument/2006/relationships/hyperlink" Target="mailto:cielopra@gmail.com" TargetMode="External"/><Relationship Id="rId1245" Type="http://schemas.openxmlformats.org/officeDocument/2006/relationships/hyperlink" Target="mailto:linamilenadeviaguzman26@gmail.com" TargetMode="External"/><Relationship Id="rId254" Type="http://schemas.openxmlformats.org/officeDocument/2006/relationships/hyperlink" Target="mailto:linamgutierrez07@gmail.com" TargetMode="External"/><Relationship Id="rId699" Type="http://schemas.openxmlformats.org/officeDocument/2006/relationships/hyperlink" Target="mailto:lgayanam3307@hotmail.com" TargetMode="External"/><Relationship Id="rId1091" Type="http://schemas.openxmlformats.org/officeDocument/2006/relationships/hyperlink" Target="mailto:mayerliavenda&#241;olemus2021@gmail.com" TargetMode="External"/><Relationship Id="rId1105" Type="http://schemas.openxmlformats.org/officeDocument/2006/relationships/hyperlink" Target="mailto:eilunavasquez45@gmail.com" TargetMode="External"/><Relationship Id="rId49" Type="http://schemas.openxmlformats.org/officeDocument/2006/relationships/hyperlink" Target="mailto:ALE900626@GMAIL.COM" TargetMode="External"/><Relationship Id="rId114" Type="http://schemas.openxmlformats.org/officeDocument/2006/relationships/hyperlink" Target="mailto:marthalilianaroa08@gmail.com" TargetMode="External"/><Relationship Id="rId461" Type="http://schemas.openxmlformats.org/officeDocument/2006/relationships/hyperlink" Target="mailto:xulma17guzman@gmail.com" TargetMode="External"/><Relationship Id="rId559" Type="http://schemas.openxmlformats.org/officeDocument/2006/relationships/hyperlink" Target="mailto:MONALISSA1989@HOTMAIL.COM" TargetMode="External"/><Relationship Id="rId766" Type="http://schemas.openxmlformats.org/officeDocument/2006/relationships/hyperlink" Target="mailto:isabel.fernandez2723@gmail.com" TargetMode="External"/><Relationship Id="rId1189" Type="http://schemas.openxmlformats.org/officeDocument/2006/relationships/hyperlink" Target="mailto:anielacastro105@hotmail.com" TargetMode="External"/><Relationship Id="rId198" Type="http://schemas.openxmlformats.org/officeDocument/2006/relationships/hyperlink" Target="mailto:joseisaacvargas@hotmail.com" TargetMode="External"/><Relationship Id="rId321" Type="http://schemas.openxmlformats.org/officeDocument/2006/relationships/hyperlink" Target="mailto:julianavillanuevamarroquin@hotmail.com" TargetMode="External"/><Relationship Id="rId419" Type="http://schemas.openxmlformats.org/officeDocument/2006/relationships/hyperlink" Target="mailto:garzonsuspeandreamilena@gmail.com" TargetMode="External"/><Relationship Id="rId626" Type="http://schemas.openxmlformats.org/officeDocument/2006/relationships/hyperlink" Target="mailto:luztoroa2019@gmail.com" TargetMode="External"/><Relationship Id="rId973" Type="http://schemas.openxmlformats.org/officeDocument/2006/relationships/hyperlink" Target="mailto:omega100200@hotmail.com" TargetMode="External"/><Relationship Id="rId1049" Type="http://schemas.openxmlformats.org/officeDocument/2006/relationships/hyperlink" Target="mailto:ernalchaconandrea2@gmail.com" TargetMode="External"/><Relationship Id="rId1256" Type="http://schemas.openxmlformats.org/officeDocument/2006/relationships/hyperlink" Target="mailto:gerencia@coodestol.com.co" TargetMode="External"/><Relationship Id="rId833" Type="http://schemas.openxmlformats.org/officeDocument/2006/relationships/hyperlink" Target="mailto:lucitorres2904@gmail.com" TargetMode="External"/><Relationship Id="rId1116" Type="http://schemas.openxmlformats.org/officeDocument/2006/relationships/hyperlink" Target="mailto:mariaalejandrvillegascaicedo@gmail.com" TargetMode="External"/><Relationship Id="rId265" Type="http://schemas.openxmlformats.org/officeDocument/2006/relationships/hyperlink" Target="mailto:caeba06@hotmail.com" TargetMode="External"/><Relationship Id="rId472" Type="http://schemas.openxmlformats.org/officeDocument/2006/relationships/hyperlink" Target="mailto:charryyeny@gmail.com" TargetMode="External"/><Relationship Id="rId900" Type="http://schemas.openxmlformats.org/officeDocument/2006/relationships/hyperlink" Target="mailto:augustoarango@hotmail.com" TargetMode="External"/><Relationship Id="rId125" Type="http://schemas.openxmlformats.org/officeDocument/2006/relationships/hyperlink" Target="mailto:andresparadasayogo99@gmail.com" TargetMode="External"/><Relationship Id="rId332" Type="http://schemas.openxmlformats.org/officeDocument/2006/relationships/hyperlink" Target="mailto:y.ilo2010@hotmail.com" TargetMode="External"/><Relationship Id="rId777" Type="http://schemas.openxmlformats.org/officeDocument/2006/relationships/hyperlink" Target="mailto:mcbt3133095425@gmail.com" TargetMode="External"/><Relationship Id="rId984" Type="http://schemas.openxmlformats.org/officeDocument/2006/relationships/hyperlink" Target="mailto:gerencia@nuva.co" TargetMode="External"/><Relationship Id="rId637" Type="http://schemas.openxmlformats.org/officeDocument/2006/relationships/hyperlink" Target="mailto:zuleromo98@gmail.com" TargetMode="External"/><Relationship Id="rId844" Type="http://schemas.openxmlformats.org/officeDocument/2006/relationships/hyperlink" Target="mailto:mariaca199945@gmail.com" TargetMode="External"/><Relationship Id="rId1267" Type="http://schemas.openxmlformats.org/officeDocument/2006/relationships/hyperlink" Target="mailto:aseconsalas@gmail.com" TargetMode="External"/><Relationship Id="rId276" Type="http://schemas.openxmlformats.org/officeDocument/2006/relationships/hyperlink" Target="http://www.dismedpharma.com.co,./" TargetMode="External"/><Relationship Id="rId483" Type="http://schemas.openxmlformats.org/officeDocument/2006/relationships/hyperlink" Target="mailto:vanefireri2003@gmail.com" TargetMode="External"/><Relationship Id="rId690" Type="http://schemas.openxmlformats.org/officeDocument/2006/relationships/hyperlink" Target="mailto:siniviaf2019@gmail.com" TargetMode="External"/><Relationship Id="rId704" Type="http://schemas.openxmlformats.org/officeDocument/2006/relationships/hyperlink" Target="mailto:eli10dent@gmail.com" TargetMode="External"/><Relationship Id="rId911" Type="http://schemas.openxmlformats.org/officeDocument/2006/relationships/hyperlink" Target="mailto:ingrid_puchana@hotmail.com" TargetMode="External"/><Relationship Id="rId1127" Type="http://schemas.openxmlformats.org/officeDocument/2006/relationships/hyperlink" Target="mailto:ACOSTAADRIANA392@GMAIL.COM" TargetMode="External"/><Relationship Id="rId40" Type="http://schemas.openxmlformats.org/officeDocument/2006/relationships/hyperlink" Target="mailto:danielepinillao@gmail.com" TargetMode="External"/><Relationship Id="rId136" Type="http://schemas.openxmlformats.org/officeDocument/2006/relationships/hyperlink" Target="mailto:drjoseonate@hitmail.com" TargetMode="External"/><Relationship Id="rId343" Type="http://schemas.openxmlformats.org/officeDocument/2006/relationships/hyperlink" Target="mailto:katerin,ovalle19@gmail.com" TargetMode="External"/><Relationship Id="rId550" Type="http://schemas.openxmlformats.org/officeDocument/2006/relationships/hyperlink" Target="mailto:johaquiceno@hotmail.com" TargetMode="External"/><Relationship Id="rId788" Type="http://schemas.openxmlformats.org/officeDocument/2006/relationships/hyperlink" Target="mailto:mollis1604@hotmail.com" TargetMode="External"/><Relationship Id="rId995" Type="http://schemas.openxmlformats.org/officeDocument/2006/relationships/hyperlink" Target="mailto:rianarivera.bod@hotmail.com" TargetMode="External"/><Relationship Id="rId1180" Type="http://schemas.openxmlformats.org/officeDocument/2006/relationships/hyperlink" Target="mailto:marcelahorta1214@hotmail.com" TargetMode="External"/><Relationship Id="rId203" Type="http://schemas.openxmlformats.org/officeDocument/2006/relationships/hyperlink" Target="mailto:marcelahorta1214@hotmail.com" TargetMode="External"/><Relationship Id="rId648" Type="http://schemas.openxmlformats.org/officeDocument/2006/relationships/hyperlink" Target="mailto:rendaquimbayo793@gmail.com" TargetMode="External"/><Relationship Id="rId855" Type="http://schemas.openxmlformats.org/officeDocument/2006/relationships/hyperlink" Target="mailto:nohorazulu@hotmail.com" TargetMode="External"/><Relationship Id="rId1040" Type="http://schemas.openxmlformats.org/officeDocument/2006/relationships/hyperlink" Target="mailto:andresparadasayogo99@gmail.com" TargetMode="External"/><Relationship Id="rId1278" Type="http://schemas.openxmlformats.org/officeDocument/2006/relationships/vmlDrawing" Target="../drawings/vmlDrawing1.vml"/><Relationship Id="rId287" Type="http://schemas.openxmlformats.org/officeDocument/2006/relationships/hyperlink" Target="mailto:alapesofia494@gmail.com" TargetMode="External"/><Relationship Id="rId410" Type="http://schemas.openxmlformats.org/officeDocument/2006/relationships/hyperlink" Target="mailto:zuleromo98@gmail.com" TargetMode="External"/><Relationship Id="rId494" Type="http://schemas.openxmlformats.org/officeDocument/2006/relationships/hyperlink" Target="mailto:carlosatorresd83@gmail.com" TargetMode="External"/><Relationship Id="rId508" Type="http://schemas.openxmlformats.org/officeDocument/2006/relationships/hyperlink" Target="mailto:nataliafernadacelyfandi&#241;o@gmail.com" TargetMode="External"/><Relationship Id="rId715" Type="http://schemas.openxmlformats.org/officeDocument/2006/relationships/hyperlink" Target="mailto:saludnutricion2022@gmail.com" TargetMode="External"/><Relationship Id="rId922" Type="http://schemas.openxmlformats.org/officeDocument/2006/relationships/hyperlink" Target="mailto:sarayuly@gmail.com" TargetMode="External"/><Relationship Id="rId1138" Type="http://schemas.openxmlformats.org/officeDocument/2006/relationships/hyperlink" Target="mailto:jjmartinezcotes@gmail.com" TargetMode="External"/><Relationship Id="rId147" Type="http://schemas.openxmlformats.org/officeDocument/2006/relationships/hyperlink" Target="mailto:julieth.salgador@gmail.com" TargetMode="External"/><Relationship Id="rId354" Type="http://schemas.openxmlformats.org/officeDocument/2006/relationships/hyperlink" Target="mailto:valentinaespirami@gmail.com" TargetMode="External"/><Relationship Id="rId799" Type="http://schemas.openxmlformats.org/officeDocument/2006/relationships/hyperlink" Target="mailto:psicologonicolasbeltran@gmail.com" TargetMode="External"/><Relationship Id="rId1191" Type="http://schemas.openxmlformats.org/officeDocument/2006/relationships/hyperlink" Target="mailto:yeimy6039@gmail.com" TargetMode="External"/><Relationship Id="rId1205" Type="http://schemas.openxmlformats.org/officeDocument/2006/relationships/hyperlink" Target="mailto:chaconkatherine338@gmail.com" TargetMode="External"/><Relationship Id="rId51" Type="http://schemas.openxmlformats.org/officeDocument/2006/relationships/hyperlink" Target="mailto:sergioegascon@hotmail.com" TargetMode="External"/><Relationship Id="rId561" Type="http://schemas.openxmlformats.org/officeDocument/2006/relationships/hyperlink" Target="mailto:wepiapaa312@hotmail.com" TargetMode="External"/><Relationship Id="rId659" Type="http://schemas.openxmlformats.org/officeDocument/2006/relationships/hyperlink" Target="mailto:onisesperanzamahechapulido@gmail.com" TargetMode="External"/><Relationship Id="rId866" Type="http://schemas.openxmlformats.org/officeDocument/2006/relationships/hyperlink" Target="mailto:menesaspsiquiatra@gmail.com" TargetMode="External"/><Relationship Id="rId214" Type="http://schemas.openxmlformats.org/officeDocument/2006/relationships/hyperlink" Target="mailto:nmavilal@ut.edu.co" TargetMode="External"/><Relationship Id="rId298" Type="http://schemas.openxmlformats.org/officeDocument/2006/relationships/hyperlink" Target="mailto:valentinaleon2203@hotmail.com" TargetMode="External"/><Relationship Id="rId421" Type="http://schemas.openxmlformats.org/officeDocument/2006/relationships/hyperlink" Target="mailto:andresbarraganhhc@gmail.com" TargetMode="External"/><Relationship Id="rId519" Type="http://schemas.openxmlformats.org/officeDocument/2006/relationships/hyperlink" Target="mailto:joseerobins@hotmail.com" TargetMode="External"/><Relationship Id="rId1051" Type="http://schemas.openxmlformats.org/officeDocument/2006/relationships/hyperlink" Target="mailto:drjoseonate@hitmail.com" TargetMode="External"/><Relationship Id="rId1149" Type="http://schemas.openxmlformats.org/officeDocument/2006/relationships/hyperlink" Target="mailto:rudalumu159@hotmail.com" TargetMode="External"/><Relationship Id="rId158" Type="http://schemas.openxmlformats.org/officeDocument/2006/relationships/hyperlink" Target="mailto:menesaspsiquiatra@gmail.com" TargetMode="External"/><Relationship Id="rId726" Type="http://schemas.openxmlformats.org/officeDocument/2006/relationships/hyperlink" Target="mailto:ladyjchenao@gmail.com" TargetMode="External"/><Relationship Id="rId933" Type="http://schemas.openxmlformats.org/officeDocument/2006/relationships/hyperlink" Target="mailto:mediclinicosltda@hotmail.com" TargetMode="External"/><Relationship Id="rId1009" Type="http://schemas.openxmlformats.org/officeDocument/2006/relationships/hyperlink" Target="mailto:arthavargas,soto@gmail.com" TargetMode="External"/><Relationship Id="rId62" Type="http://schemas.openxmlformats.org/officeDocument/2006/relationships/hyperlink" Target="mailto:JURIDICA@MERCACENTRO.COM.CO" TargetMode="External"/><Relationship Id="rId365" Type="http://schemas.openxmlformats.org/officeDocument/2006/relationships/hyperlink" Target="mailto:angielmendez1990@gmail.com" TargetMode="External"/><Relationship Id="rId572" Type="http://schemas.openxmlformats.org/officeDocument/2006/relationships/hyperlink" Target="mailto:claluna@uan.edu.co" TargetMode="External"/><Relationship Id="rId1216" Type="http://schemas.openxmlformats.org/officeDocument/2006/relationships/hyperlink" Target="mailto:odontologamurcia16@gmail.com" TargetMode="External"/><Relationship Id="rId225" Type="http://schemas.openxmlformats.org/officeDocument/2006/relationships/hyperlink" Target="mailto:sarayuly@gmail.com" TargetMode="External"/><Relationship Id="rId432" Type="http://schemas.openxmlformats.org/officeDocument/2006/relationships/hyperlink" Target="mailto:anat.diaz1109@gmail.com" TargetMode="External"/><Relationship Id="rId877" Type="http://schemas.openxmlformats.org/officeDocument/2006/relationships/hyperlink" Target="mailto:malejar750@gmail.com" TargetMode="External"/><Relationship Id="rId1062" Type="http://schemas.openxmlformats.org/officeDocument/2006/relationships/hyperlink" Target="mailto:danielepinillao@gmail.com" TargetMode="External"/><Relationship Id="rId737" Type="http://schemas.openxmlformats.org/officeDocument/2006/relationships/hyperlink" Target="mailto:pachecoricoandrea@gmail.com" TargetMode="External"/><Relationship Id="rId944" Type="http://schemas.openxmlformats.org/officeDocument/2006/relationships/hyperlink" Target="mailto:lucianaromero2108@gmail.com" TargetMode="External"/><Relationship Id="rId73" Type="http://schemas.openxmlformats.org/officeDocument/2006/relationships/hyperlink" Target="mailto:buitragomariela@gmail.com" TargetMode="External"/><Relationship Id="rId169" Type="http://schemas.openxmlformats.org/officeDocument/2006/relationships/hyperlink" Target="mailto:valengarzon1017@gmail.com" TargetMode="External"/><Relationship Id="rId376" Type="http://schemas.openxmlformats.org/officeDocument/2006/relationships/hyperlink" Target="mailto:zuleromo98@gmail.com" TargetMode="External"/><Relationship Id="rId583" Type="http://schemas.openxmlformats.org/officeDocument/2006/relationships/hyperlink" Target="mailto:orfacabezasmolina@gmail.com" TargetMode="External"/><Relationship Id="rId790" Type="http://schemas.openxmlformats.org/officeDocument/2006/relationships/hyperlink" Target="mailto:lnrestreposaenz@gmail.com" TargetMode="External"/><Relationship Id="rId804" Type="http://schemas.openxmlformats.org/officeDocument/2006/relationships/hyperlink" Target="mailto:dimarce1808@gmail.com" TargetMode="External"/><Relationship Id="rId1227" Type="http://schemas.openxmlformats.org/officeDocument/2006/relationships/hyperlink" Target="mailto:MENDOZAMORAPABLOEMILIO@GMAIL.COM" TargetMode="External"/><Relationship Id="rId4" Type="http://schemas.openxmlformats.org/officeDocument/2006/relationships/hyperlink" Target="mailto:liferli.293@hotmail.com" TargetMode="External"/><Relationship Id="rId236" Type="http://schemas.openxmlformats.org/officeDocument/2006/relationships/hyperlink" Target="mailto:jenny-leon31@hotmail.com" TargetMode="External"/><Relationship Id="rId443" Type="http://schemas.openxmlformats.org/officeDocument/2006/relationships/hyperlink" Target="mailto:julicapera8712@gmail.com" TargetMode="External"/><Relationship Id="rId650" Type="http://schemas.openxmlformats.org/officeDocument/2006/relationships/hyperlink" Target="mailto:diegoflorez2311@gmail.com" TargetMode="External"/><Relationship Id="rId888" Type="http://schemas.openxmlformats.org/officeDocument/2006/relationships/hyperlink" Target="mailto:carvaji@gmail.com" TargetMode="External"/><Relationship Id="rId1073" Type="http://schemas.openxmlformats.org/officeDocument/2006/relationships/hyperlink" Target="mailto:NATALIAVALDERRAMA00@GMAIL.COM" TargetMode="External"/><Relationship Id="rId1280" Type="http://schemas.microsoft.com/office/2017/10/relationships/threadedComment" Target="../threadedComments/threadedComment1.xml"/><Relationship Id="rId303" Type="http://schemas.openxmlformats.org/officeDocument/2006/relationships/hyperlink" Target="mailto:nayiberoz@hotmail.com" TargetMode="External"/><Relationship Id="rId748" Type="http://schemas.openxmlformats.org/officeDocument/2006/relationships/hyperlink" Target="mailto:rcaladearmas@gmail.com" TargetMode="External"/><Relationship Id="rId955" Type="http://schemas.openxmlformats.org/officeDocument/2006/relationships/hyperlink" Target="mailto:mila_25@hotmail.com" TargetMode="External"/><Relationship Id="rId1140" Type="http://schemas.openxmlformats.org/officeDocument/2006/relationships/hyperlink" Target="mailto:mauricio.rucha@gmail.com" TargetMode="External"/><Relationship Id="rId84" Type="http://schemas.openxmlformats.org/officeDocument/2006/relationships/hyperlink" Target="mailto:info.ascensoresdeltolima@gmail.com" TargetMode="External"/><Relationship Id="rId387" Type="http://schemas.openxmlformats.org/officeDocument/2006/relationships/hyperlink" Target="mailto:gabog.397@gmail.com" TargetMode="External"/><Relationship Id="rId510" Type="http://schemas.openxmlformats.org/officeDocument/2006/relationships/hyperlink" Target="mailto:wiltone28@hotmail.com" TargetMode="External"/><Relationship Id="rId594" Type="http://schemas.openxmlformats.org/officeDocument/2006/relationships/hyperlink" Target="mailto:roolfosuarezp@unimgdalena.edu.co" TargetMode="External"/><Relationship Id="rId608" Type="http://schemas.openxmlformats.org/officeDocument/2006/relationships/hyperlink" Target="mailto:laviviana52@gmail.com" TargetMode="External"/><Relationship Id="rId815" Type="http://schemas.openxmlformats.org/officeDocument/2006/relationships/hyperlink" Target="mailto:kgnietoma2@gmail.com" TargetMode="External"/><Relationship Id="rId1238" Type="http://schemas.openxmlformats.org/officeDocument/2006/relationships/hyperlink" Target="mailto:gruponeisas@gmail.com" TargetMode="External"/><Relationship Id="rId247" Type="http://schemas.openxmlformats.org/officeDocument/2006/relationships/hyperlink" Target="mailto:nsaavedra70@misena.edu.co" TargetMode="External"/><Relationship Id="rId899" Type="http://schemas.openxmlformats.org/officeDocument/2006/relationships/hyperlink" Target="mailto:danilo51869@gmail.com" TargetMode="External"/><Relationship Id="rId1000" Type="http://schemas.openxmlformats.org/officeDocument/2006/relationships/hyperlink" Target="mailto:dayanabonilla2627@gmail.com" TargetMode="External"/><Relationship Id="rId1084" Type="http://schemas.openxmlformats.org/officeDocument/2006/relationships/hyperlink" Target="mailto:aulandenos@hotmail.com" TargetMode="External"/><Relationship Id="rId107" Type="http://schemas.openxmlformats.org/officeDocument/2006/relationships/hyperlink" Target="http://www.dismedpharma.com.co,./" TargetMode="External"/><Relationship Id="rId454" Type="http://schemas.openxmlformats.org/officeDocument/2006/relationships/hyperlink" Target="mailto:mariapis,0401@gmail.com" TargetMode="External"/><Relationship Id="rId661" Type="http://schemas.openxmlformats.org/officeDocument/2006/relationships/hyperlink" Target="mailto:atherinne.posso@hotmail.com" TargetMode="External"/><Relationship Id="rId759" Type="http://schemas.openxmlformats.org/officeDocument/2006/relationships/hyperlink" Target="mailto:LOPA0521@YAHOO.COM" TargetMode="External"/><Relationship Id="rId966" Type="http://schemas.openxmlformats.org/officeDocument/2006/relationships/hyperlink" Target="mailto:enemar_tinezaguirre@gmail.com" TargetMode="External"/><Relationship Id="rId11" Type="http://schemas.openxmlformats.org/officeDocument/2006/relationships/hyperlink" Target="mailto:menesaspsiquiatra@gmail.com" TargetMode="External"/><Relationship Id="rId314" Type="http://schemas.openxmlformats.org/officeDocument/2006/relationships/hyperlink" Target="mailto:yeny.marin13@hotmail.com" TargetMode="External"/><Relationship Id="rId398" Type="http://schemas.openxmlformats.org/officeDocument/2006/relationships/hyperlink" Target="mailto:hdvh97355@gmail.com" TargetMode="External"/><Relationship Id="rId521" Type="http://schemas.openxmlformats.org/officeDocument/2006/relationships/hyperlink" Target="mailto:davidquice@gmail.com" TargetMode="External"/><Relationship Id="rId619" Type="http://schemas.openxmlformats.org/officeDocument/2006/relationships/hyperlink" Target="mailto:faifa021@gmail.com" TargetMode="External"/><Relationship Id="rId1151" Type="http://schemas.openxmlformats.org/officeDocument/2006/relationships/hyperlink" Target="mailto:alejacortez_2081@hotmail.com" TargetMode="External"/><Relationship Id="rId1249" Type="http://schemas.openxmlformats.org/officeDocument/2006/relationships/hyperlink" Target="mailto:ferneyrodrigo@hotmail.com" TargetMode="External"/><Relationship Id="rId95" Type="http://schemas.openxmlformats.org/officeDocument/2006/relationships/hyperlink" Target="mailto:gerencia@coodestol.com.co" TargetMode="External"/><Relationship Id="rId160" Type="http://schemas.openxmlformats.org/officeDocument/2006/relationships/hyperlink" Target="mailto:isabel.fernandez2723@gmail.com" TargetMode="External"/><Relationship Id="rId826" Type="http://schemas.openxmlformats.org/officeDocument/2006/relationships/hyperlink" Target="mailto:magutierrez67@hmail.com" TargetMode="External"/><Relationship Id="rId1011" Type="http://schemas.openxmlformats.org/officeDocument/2006/relationships/hyperlink" Target="mailto:arcofabianvalbuenah@gmail.com" TargetMode="External"/><Relationship Id="rId1109" Type="http://schemas.openxmlformats.org/officeDocument/2006/relationships/hyperlink" Target="mailto:nohorazulu@hotmail.com" TargetMode="External"/><Relationship Id="rId258" Type="http://schemas.openxmlformats.org/officeDocument/2006/relationships/hyperlink" Target="mailto:merlunavasquez45@gmail.com" TargetMode="External"/><Relationship Id="rId465" Type="http://schemas.openxmlformats.org/officeDocument/2006/relationships/hyperlink" Target="mailto:carojas218001@gmail.com" TargetMode="External"/><Relationship Id="rId672" Type="http://schemas.openxmlformats.org/officeDocument/2006/relationships/hyperlink" Target="mailto:dianamayerly1991@hotmail.com" TargetMode="External"/><Relationship Id="rId1095" Type="http://schemas.openxmlformats.org/officeDocument/2006/relationships/hyperlink" Target="mailto:claudiax24@gmail.com" TargetMode="External"/><Relationship Id="rId22" Type="http://schemas.openxmlformats.org/officeDocument/2006/relationships/hyperlink" Target="mailto:norilabril@gmail.com" TargetMode="External"/><Relationship Id="rId118" Type="http://schemas.openxmlformats.org/officeDocument/2006/relationships/hyperlink" Target="mailto:XIME.POVEDA@HOTMAIL.COM" TargetMode="External"/><Relationship Id="rId325" Type="http://schemas.openxmlformats.org/officeDocument/2006/relationships/hyperlink" Target="mailto:andres1994guarnizow2@gmail.com" TargetMode="External"/><Relationship Id="rId532" Type="http://schemas.openxmlformats.org/officeDocument/2006/relationships/hyperlink" Target="mailto:dianita,ricardo78@gmail.com" TargetMode="External"/><Relationship Id="rId977" Type="http://schemas.openxmlformats.org/officeDocument/2006/relationships/hyperlink" Target="mailto:director@confatolima.com.co" TargetMode="External"/><Relationship Id="rId1162" Type="http://schemas.openxmlformats.org/officeDocument/2006/relationships/hyperlink" Target="mailto:gabo_2211@hotmail.com" TargetMode="External"/><Relationship Id="rId171" Type="http://schemas.openxmlformats.org/officeDocument/2006/relationships/hyperlink" Target="mailto:KARENAVILAANDRADE2323@GMAIL.COM" TargetMode="External"/><Relationship Id="rId837" Type="http://schemas.openxmlformats.org/officeDocument/2006/relationships/hyperlink" Target="mailto:jloalexa16@hotmail.com" TargetMode="External"/><Relationship Id="rId1022" Type="http://schemas.openxmlformats.org/officeDocument/2006/relationships/hyperlink" Target="mailto:zuleromo98@gmail.com" TargetMode="External"/><Relationship Id="rId269" Type="http://schemas.openxmlformats.org/officeDocument/2006/relationships/hyperlink" Target="mailto:servitroal@hotmail.com" TargetMode="External"/><Relationship Id="rId476" Type="http://schemas.openxmlformats.org/officeDocument/2006/relationships/hyperlink" Target="mailto:velez.amilena@gmail.com" TargetMode="External"/><Relationship Id="rId683" Type="http://schemas.openxmlformats.org/officeDocument/2006/relationships/hyperlink" Target="mailto:onyj28@gmail.com" TargetMode="External"/><Relationship Id="rId890" Type="http://schemas.openxmlformats.org/officeDocument/2006/relationships/hyperlink" Target="mailto:odontologamurcia16@gmail.com" TargetMode="External"/><Relationship Id="rId904" Type="http://schemas.openxmlformats.org/officeDocument/2006/relationships/hyperlink" Target="mailto:joseisaacvargas@hotmail.com" TargetMode="External"/><Relationship Id="rId33" Type="http://schemas.openxmlformats.org/officeDocument/2006/relationships/hyperlink" Target="mailto:mafesaba07032003@gmail.com" TargetMode="External"/><Relationship Id="rId129" Type="http://schemas.openxmlformats.org/officeDocument/2006/relationships/hyperlink" Target="mailto:cfsd1022@gmail.com" TargetMode="External"/><Relationship Id="rId336" Type="http://schemas.openxmlformats.org/officeDocument/2006/relationships/hyperlink" Target="mailto:alexad-29@hotmail.com" TargetMode="External"/><Relationship Id="rId543" Type="http://schemas.openxmlformats.org/officeDocument/2006/relationships/hyperlink" Target="mailto:laurajidamrm2006@gmail.com" TargetMode="External"/><Relationship Id="rId988" Type="http://schemas.openxmlformats.org/officeDocument/2006/relationships/hyperlink" Target="mailto:AYERLIBEJARANO0301@GMAIL.COM" TargetMode="External"/><Relationship Id="rId1173" Type="http://schemas.openxmlformats.org/officeDocument/2006/relationships/hyperlink" Target="mailto:UZYANEDARIZAFORERO@GMAIL.COM" TargetMode="External"/><Relationship Id="rId182" Type="http://schemas.openxmlformats.org/officeDocument/2006/relationships/hyperlink" Target="mailto:mariaca199945@gmail.com" TargetMode="External"/><Relationship Id="rId403" Type="http://schemas.openxmlformats.org/officeDocument/2006/relationships/hyperlink" Target="mailto:fernandop50@hotmail.com" TargetMode="External"/><Relationship Id="rId750" Type="http://schemas.openxmlformats.org/officeDocument/2006/relationships/hyperlink" Target="mailto:oscarvilla05@gmail.com" TargetMode="External"/><Relationship Id="rId848" Type="http://schemas.openxmlformats.org/officeDocument/2006/relationships/hyperlink" Target="mailto:alapesofia494@gmail.com" TargetMode="External"/><Relationship Id="rId1033" Type="http://schemas.openxmlformats.org/officeDocument/2006/relationships/hyperlink" Target="mailto:angie.marquez8903@gmail.com" TargetMode="External"/><Relationship Id="rId487" Type="http://schemas.openxmlformats.org/officeDocument/2006/relationships/hyperlink" Target="mailto:nelsongomez1230@hotmail.com" TargetMode="External"/><Relationship Id="rId610" Type="http://schemas.openxmlformats.org/officeDocument/2006/relationships/hyperlink" Target="mailto:pachecoricoandrea@gmail.com" TargetMode="External"/><Relationship Id="rId694" Type="http://schemas.openxmlformats.org/officeDocument/2006/relationships/hyperlink" Target="mailto:johanna_chntre@outlook.com" TargetMode="External"/><Relationship Id="rId708" Type="http://schemas.openxmlformats.org/officeDocument/2006/relationships/hyperlink" Target="mailto:rociodelpilarortiz7671@gmail.com" TargetMode="External"/><Relationship Id="rId915" Type="http://schemas.openxmlformats.org/officeDocument/2006/relationships/hyperlink" Target="mailto:claudiagoba@hotmail.com" TargetMode="External"/><Relationship Id="rId1240" Type="http://schemas.openxmlformats.org/officeDocument/2006/relationships/hyperlink" Target="mailto:syboterom18@gmail.com" TargetMode="External"/><Relationship Id="rId347" Type="http://schemas.openxmlformats.org/officeDocument/2006/relationships/hyperlink" Target="mailto:jdcelis@ut.edu.co" TargetMode="External"/><Relationship Id="rId999" Type="http://schemas.openxmlformats.org/officeDocument/2006/relationships/hyperlink" Target="mailto:Pbarragan.unidos@gamail.com" TargetMode="External"/><Relationship Id="rId1100" Type="http://schemas.openxmlformats.org/officeDocument/2006/relationships/hyperlink" Target="mailto:ale900626@gmail.com" TargetMode="External"/><Relationship Id="rId1184" Type="http://schemas.openxmlformats.org/officeDocument/2006/relationships/hyperlink" Target="mailto:gloriags292@gmail.com" TargetMode="External"/><Relationship Id="rId44" Type="http://schemas.openxmlformats.org/officeDocument/2006/relationships/hyperlink" Target="mailto:us-tavo@hotmail.com" TargetMode="External"/><Relationship Id="rId554" Type="http://schemas.openxmlformats.org/officeDocument/2006/relationships/hyperlink" Target="mailto:patorlan@hotmail.com" TargetMode="External"/><Relationship Id="rId761" Type="http://schemas.openxmlformats.org/officeDocument/2006/relationships/hyperlink" Target="mailto:ulieth.medina9628@gmail.com" TargetMode="External"/><Relationship Id="rId859" Type="http://schemas.openxmlformats.org/officeDocument/2006/relationships/hyperlink" Target="mailto:angelicamo@hotmail.com" TargetMode="External"/><Relationship Id="rId193" Type="http://schemas.openxmlformats.org/officeDocument/2006/relationships/hyperlink" Target="mailto:adriana6565@hotmail.com" TargetMode="External"/><Relationship Id="rId207" Type="http://schemas.openxmlformats.org/officeDocument/2006/relationships/hyperlink" Target="mailto:jlozano746@gmail.com" TargetMode="External"/><Relationship Id="rId414" Type="http://schemas.openxmlformats.org/officeDocument/2006/relationships/hyperlink" Target="mailto:zuleromo98@gmail.com" TargetMode="External"/><Relationship Id="rId498" Type="http://schemas.openxmlformats.org/officeDocument/2006/relationships/hyperlink" Target="mailto:yisethbermudez1@gmail.com" TargetMode="External"/><Relationship Id="rId621" Type="http://schemas.openxmlformats.org/officeDocument/2006/relationships/hyperlink" Target="mailto:vivianlorena20@hotmail.com" TargetMode="External"/><Relationship Id="rId1044" Type="http://schemas.openxmlformats.org/officeDocument/2006/relationships/hyperlink" Target="mailto:attacjosefelipe@gmail.com" TargetMode="External"/><Relationship Id="rId1251" Type="http://schemas.openxmlformats.org/officeDocument/2006/relationships/hyperlink" Target="mailto:yoamoasofiaipm@gmail.com" TargetMode="External"/><Relationship Id="rId260" Type="http://schemas.openxmlformats.org/officeDocument/2006/relationships/hyperlink" Target="mailto:carolparra2015@gmail.com" TargetMode="External"/><Relationship Id="rId719" Type="http://schemas.openxmlformats.org/officeDocument/2006/relationships/hyperlink" Target="mailto:arcela09@hotmail.com" TargetMode="External"/><Relationship Id="rId926" Type="http://schemas.openxmlformats.org/officeDocument/2006/relationships/hyperlink" Target="mailto:feliperuizrodriguez123@gmail.com" TargetMode="External"/><Relationship Id="rId1111" Type="http://schemas.openxmlformats.org/officeDocument/2006/relationships/hyperlink" Target="mailto:buitragomariela3@gmail.com" TargetMode="External"/><Relationship Id="rId55" Type="http://schemas.openxmlformats.org/officeDocument/2006/relationships/hyperlink" Target="mailto:mafepadilla@hotmail.com" TargetMode="External"/><Relationship Id="rId120" Type="http://schemas.openxmlformats.org/officeDocument/2006/relationships/hyperlink" Target="mailto:gerencia@coodestol.com.co" TargetMode="External"/><Relationship Id="rId358" Type="http://schemas.openxmlformats.org/officeDocument/2006/relationships/hyperlink" Target="mailto:ximenaalcala265@gmail.com" TargetMode="External"/><Relationship Id="rId565" Type="http://schemas.openxmlformats.org/officeDocument/2006/relationships/hyperlink" Target="mailto:marcela082414@gmail.com" TargetMode="External"/><Relationship Id="rId772" Type="http://schemas.openxmlformats.org/officeDocument/2006/relationships/hyperlink" Target="mailto:norilabril@gmail.com" TargetMode="External"/><Relationship Id="rId1195" Type="http://schemas.openxmlformats.org/officeDocument/2006/relationships/hyperlink" Target="mailto:magdalenaperezcastro1@gmail.com" TargetMode="External"/><Relationship Id="rId1209" Type="http://schemas.openxmlformats.org/officeDocument/2006/relationships/hyperlink" Target="mailto:argas.andrea1993@gmail.com" TargetMode="External"/><Relationship Id="rId218" Type="http://schemas.openxmlformats.org/officeDocument/2006/relationships/hyperlink" Target="mailto:lilipaguz@hotmail.com" TargetMode="External"/><Relationship Id="rId425" Type="http://schemas.openxmlformats.org/officeDocument/2006/relationships/hyperlink" Target="mailto:jcalderon74@estudiantesasreandina.com" TargetMode="External"/><Relationship Id="rId632" Type="http://schemas.openxmlformats.org/officeDocument/2006/relationships/hyperlink" Target="mailto:alejosh070@gmail.com" TargetMode="External"/><Relationship Id="rId1055" Type="http://schemas.openxmlformats.org/officeDocument/2006/relationships/hyperlink" Target="mailto:angelamgv76@gmail.com" TargetMode="External"/><Relationship Id="rId1262" Type="http://schemas.openxmlformats.org/officeDocument/2006/relationships/hyperlink" Target="mailto:bellanid1971@hotmail.com" TargetMode="External"/><Relationship Id="rId271" Type="http://schemas.openxmlformats.org/officeDocument/2006/relationships/hyperlink" Target="mailto:polancokarito178@gmail.com" TargetMode="External"/><Relationship Id="rId937" Type="http://schemas.openxmlformats.org/officeDocument/2006/relationships/hyperlink" Target="mailto:emcardona@gmail.com" TargetMode="External"/><Relationship Id="rId1122" Type="http://schemas.openxmlformats.org/officeDocument/2006/relationships/hyperlink" Target="mailto:sandranilenagarciawilches@gmail.com" TargetMode="External"/><Relationship Id="rId66" Type="http://schemas.openxmlformats.org/officeDocument/2006/relationships/hyperlink" Target="mailto:yambear@hotmail.com" TargetMode="External"/><Relationship Id="rId131" Type="http://schemas.openxmlformats.org/officeDocument/2006/relationships/hyperlink" Target="mailto:gerencia@coodestol.com.co" TargetMode="External"/><Relationship Id="rId369" Type="http://schemas.openxmlformats.org/officeDocument/2006/relationships/hyperlink" Target="mailto:heidymiranda88@gmail.com" TargetMode="External"/><Relationship Id="rId576" Type="http://schemas.openxmlformats.org/officeDocument/2006/relationships/hyperlink" Target="mailto:hernandotellez130@gmail.com" TargetMode="External"/><Relationship Id="rId783" Type="http://schemas.openxmlformats.org/officeDocument/2006/relationships/hyperlink" Target="mailto:yolisamara@gmail.com" TargetMode="External"/><Relationship Id="rId990" Type="http://schemas.openxmlformats.org/officeDocument/2006/relationships/hyperlink" Target="mailto:eimimilexa2008@hotmail.com" TargetMode="External"/><Relationship Id="rId229" Type="http://schemas.openxmlformats.org/officeDocument/2006/relationships/hyperlink" Target="mailto:PROINMED_@HOTMAIL.COM" TargetMode="External"/><Relationship Id="rId436" Type="http://schemas.openxmlformats.org/officeDocument/2006/relationships/hyperlink" Target="mailto:angelanicolls16@hotmail.com" TargetMode="External"/><Relationship Id="rId643" Type="http://schemas.openxmlformats.org/officeDocument/2006/relationships/hyperlink" Target="mailto:amilocortes2306@gmail.com" TargetMode="External"/><Relationship Id="rId1066" Type="http://schemas.openxmlformats.org/officeDocument/2006/relationships/hyperlink" Target="mailto:seguridadtrebol@yahoo.es" TargetMode="External"/><Relationship Id="rId1273" Type="http://schemas.openxmlformats.org/officeDocument/2006/relationships/hyperlink" Target="mailto:LGAYANAM3307@HOTMAIL.COM" TargetMode="External"/><Relationship Id="rId850" Type="http://schemas.openxmlformats.org/officeDocument/2006/relationships/hyperlink" Target="mailto:mariaesa65@gmail.com" TargetMode="External"/><Relationship Id="rId948" Type="http://schemas.openxmlformats.org/officeDocument/2006/relationships/hyperlink" Target="mailto:opezcarlos24@icloud.com" TargetMode="External"/><Relationship Id="rId1133" Type="http://schemas.openxmlformats.org/officeDocument/2006/relationships/hyperlink" Target="mailto:danitot275@gmail.com" TargetMode="External"/><Relationship Id="rId77" Type="http://schemas.openxmlformats.org/officeDocument/2006/relationships/hyperlink" Target="mailto:usi-mias.auxenfermeria9@gmail.com" TargetMode="External"/><Relationship Id="rId282" Type="http://schemas.openxmlformats.org/officeDocument/2006/relationships/hyperlink" Target="mailto:gerencia@coodestol.com.co" TargetMode="External"/><Relationship Id="rId503" Type="http://schemas.openxmlformats.org/officeDocument/2006/relationships/hyperlink" Target="mailto:candaracompany@gmail.com" TargetMode="External"/><Relationship Id="rId587" Type="http://schemas.openxmlformats.org/officeDocument/2006/relationships/hyperlink" Target="mailto:jadm251219@gmail.com" TargetMode="External"/><Relationship Id="rId710" Type="http://schemas.openxmlformats.org/officeDocument/2006/relationships/hyperlink" Target="mailto:errandelosriosl@gmail.com" TargetMode="External"/><Relationship Id="rId808" Type="http://schemas.openxmlformats.org/officeDocument/2006/relationships/hyperlink" Target="mailto:trabajosocamila96@gmail.com" TargetMode="External"/><Relationship Id="rId8" Type="http://schemas.openxmlformats.org/officeDocument/2006/relationships/hyperlink" Target="mailto:nirodisi@gmail.com" TargetMode="External"/><Relationship Id="rId142" Type="http://schemas.openxmlformats.org/officeDocument/2006/relationships/hyperlink" Target="mailto:aljandra06199@hotmail.com" TargetMode="External"/><Relationship Id="rId447" Type="http://schemas.openxmlformats.org/officeDocument/2006/relationships/hyperlink" Target="mailto:andres71-uru@hotmail.com" TargetMode="External"/><Relationship Id="rId794" Type="http://schemas.openxmlformats.org/officeDocument/2006/relationships/hyperlink" Target="mailto:dianamartinezm@outlook.com" TargetMode="External"/><Relationship Id="rId1077" Type="http://schemas.openxmlformats.org/officeDocument/2006/relationships/hyperlink" Target="mailto:dannazapata@hmail.com" TargetMode="External"/><Relationship Id="rId1200" Type="http://schemas.openxmlformats.org/officeDocument/2006/relationships/hyperlink" Target="mailto:davidquice@gmail.com" TargetMode="External"/><Relationship Id="rId654" Type="http://schemas.openxmlformats.org/officeDocument/2006/relationships/hyperlink" Target="mailto:aurval125@gmail.com" TargetMode="External"/><Relationship Id="rId861" Type="http://schemas.openxmlformats.org/officeDocument/2006/relationships/hyperlink" Target="mailto:marthalilianaroa08@gmail.com" TargetMode="External"/><Relationship Id="rId959" Type="http://schemas.openxmlformats.org/officeDocument/2006/relationships/hyperlink" Target="mailto:soniamorales1456@gmail.com" TargetMode="External"/><Relationship Id="rId293" Type="http://schemas.openxmlformats.org/officeDocument/2006/relationships/hyperlink" Target="mailto:leidyabello190794@gmail.com" TargetMode="External"/><Relationship Id="rId307" Type="http://schemas.openxmlformats.org/officeDocument/2006/relationships/hyperlink" Target="mailto:linamayoriolivera17@gmail.com" TargetMode="External"/><Relationship Id="rId514" Type="http://schemas.openxmlformats.org/officeDocument/2006/relationships/hyperlink" Target="mailto:rosicastrillon1015@gmail.com" TargetMode="External"/><Relationship Id="rId721" Type="http://schemas.openxmlformats.org/officeDocument/2006/relationships/hyperlink" Target="mailto:fercho93402@gmao&#241;l.com" TargetMode="External"/><Relationship Id="rId1144" Type="http://schemas.openxmlformats.org/officeDocument/2006/relationships/hyperlink" Target="mailto:YENJAS9@GMAIL.COM" TargetMode="External"/><Relationship Id="rId88" Type="http://schemas.openxmlformats.org/officeDocument/2006/relationships/hyperlink" Target="mailto:jdrr20@hotmail.com" TargetMode="External"/><Relationship Id="rId153" Type="http://schemas.openxmlformats.org/officeDocument/2006/relationships/hyperlink" Target="mailto:fibitmarineethmeodoza@gmail.com" TargetMode="External"/><Relationship Id="rId360" Type="http://schemas.openxmlformats.org/officeDocument/2006/relationships/hyperlink" Target="mailto:carlyparvan@outlook.com" TargetMode="External"/><Relationship Id="rId598" Type="http://schemas.openxmlformats.org/officeDocument/2006/relationships/hyperlink" Target="mailto:BARRERA.MARIAISABEL@YAHOO.ES" TargetMode="External"/><Relationship Id="rId819" Type="http://schemas.openxmlformats.org/officeDocument/2006/relationships/hyperlink" Target="mailto:marcelahorta1214@hotmail.com" TargetMode="External"/><Relationship Id="rId1004" Type="http://schemas.openxmlformats.org/officeDocument/2006/relationships/hyperlink" Target="mailto:carlyparvan@outlook.com" TargetMode="External"/><Relationship Id="rId1211" Type="http://schemas.openxmlformats.org/officeDocument/2006/relationships/hyperlink" Target="mailto:zuleromo98@gmail.com" TargetMode="External"/><Relationship Id="rId220" Type="http://schemas.openxmlformats.org/officeDocument/2006/relationships/hyperlink" Target="mailto:odontologamurcia16@gmail.com" TargetMode="External"/><Relationship Id="rId458" Type="http://schemas.openxmlformats.org/officeDocument/2006/relationships/hyperlink" Target="mailto:Ehenao243@gmail.com" TargetMode="External"/><Relationship Id="rId665" Type="http://schemas.openxmlformats.org/officeDocument/2006/relationships/hyperlink" Target="mailto:sabelgomezu23@hotmail.com" TargetMode="External"/><Relationship Id="rId872" Type="http://schemas.openxmlformats.org/officeDocument/2006/relationships/hyperlink" Target="mailto:rojasespitia@gmail.com" TargetMode="External"/><Relationship Id="rId1088" Type="http://schemas.openxmlformats.org/officeDocument/2006/relationships/hyperlink" Target="mailto:carob19@outlook.com" TargetMode="External"/><Relationship Id="rId15" Type="http://schemas.openxmlformats.org/officeDocument/2006/relationships/hyperlink" Target="mailto:santics.tecnologias@gmail.com." TargetMode="External"/><Relationship Id="rId318" Type="http://schemas.openxmlformats.org/officeDocument/2006/relationships/hyperlink" Target="mailto:jennycarolinamartinez46@gmail.com" TargetMode="External"/><Relationship Id="rId525" Type="http://schemas.openxmlformats.org/officeDocument/2006/relationships/hyperlink" Target="mailto:LOZANOCAROLINA587@GMAIL.COM" TargetMode="External"/><Relationship Id="rId732" Type="http://schemas.openxmlformats.org/officeDocument/2006/relationships/hyperlink" Target="mailto:rod_san@hotmail.com" TargetMode="External"/><Relationship Id="rId1155" Type="http://schemas.openxmlformats.org/officeDocument/2006/relationships/hyperlink" Target="mailto:lauale1505@gmail.com" TargetMode="External"/><Relationship Id="rId99" Type="http://schemas.openxmlformats.org/officeDocument/2006/relationships/hyperlink" Target="mailto:gus-tavodiaz@hotmail.com" TargetMode="External"/><Relationship Id="rId164" Type="http://schemas.openxmlformats.org/officeDocument/2006/relationships/hyperlink" Target="mailto:heisotevi@gmail.com" TargetMode="External"/><Relationship Id="rId371" Type="http://schemas.openxmlformats.org/officeDocument/2006/relationships/hyperlink" Target="mailto:carob19@outlook.com" TargetMode="External"/><Relationship Id="rId1015" Type="http://schemas.openxmlformats.org/officeDocument/2006/relationships/hyperlink" Target="mailto:liferli.293@hotmail.com" TargetMode="External"/><Relationship Id="rId1222" Type="http://schemas.openxmlformats.org/officeDocument/2006/relationships/hyperlink" Target="mailto:mariaesa65@gmail.com" TargetMode="External"/><Relationship Id="rId469" Type="http://schemas.openxmlformats.org/officeDocument/2006/relationships/hyperlink" Target="mailto:juanmiguelmotta@hotmail.com" TargetMode="External"/><Relationship Id="rId676" Type="http://schemas.openxmlformats.org/officeDocument/2006/relationships/hyperlink" Target="mailto:paulaagomez17@gmail.com" TargetMode="External"/><Relationship Id="rId883" Type="http://schemas.openxmlformats.org/officeDocument/2006/relationships/hyperlink" Target="mailto:cielopra@gmail.com" TargetMode="External"/><Relationship Id="rId1099" Type="http://schemas.openxmlformats.org/officeDocument/2006/relationships/hyperlink" Target="mailto:alapesofia494@gmail.com" TargetMode="External"/><Relationship Id="rId26" Type="http://schemas.openxmlformats.org/officeDocument/2006/relationships/hyperlink" Target="mailto:PARRAMARGARITACAROLINA@GMAIL.COM" TargetMode="External"/><Relationship Id="rId231" Type="http://schemas.openxmlformats.org/officeDocument/2006/relationships/hyperlink" Target="mailto:Pbarragan.unidos@gamail.com" TargetMode="External"/><Relationship Id="rId329" Type="http://schemas.openxmlformats.org/officeDocument/2006/relationships/hyperlink" Target="mailto:fabiolagarcia1501@hotmail.com" TargetMode="External"/><Relationship Id="rId536" Type="http://schemas.openxmlformats.org/officeDocument/2006/relationships/hyperlink" Target="mailto:estefania-ramos-18@hotmail.com" TargetMode="External"/><Relationship Id="rId1166" Type="http://schemas.openxmlformats.org/officeDocument/2006/relationships/hyperlink" Target="mailto:valevh04@hotmail.com" TargetMode="External"/><Relationship Id="rId175" Type="http://schemas.openxmlformats.org/officeDocument/2006/relationships/hyperlink" Target="mailto:luisafermuncar@gmail.com" TargetMode="External"/><Relationship Id="rId743" Type="http://schemas.openxmlformats.org/officeDocument/2006/relationships/hyperlink" Target="mailto:idaliro79@hotmail.com" TargetMode="External"/><Relationship Id="rId950" Type="http://schemas.openxmlformats.org/officeDocument/2006/relationships/hyperlink" Target="mailto:alejandrasilva210@gmail.com" TargetMode="External"/><Relationship Id="rId1026" Type="http://schemas.openxmlformats.org/officeDocument/2006/relationships/hyperlink" Target="mailto:oliverosvaroncarlosduvan@gmail.com" TargetMode="External"/><Relationship Id="rId382" Type="http://schemas.openxmlformats.org/officeDocument/2006/relationships/hyperlink" Target="mailto:gobog397@gmail.com" TargetMode="External"/><Relationship Id="rId603" Type="http://schemas.openxmlformats.org/officeDocument/2006/relationships/hyperlink" Target="mailto:moenfer@hotmail.com" TargetMode="External"/><Relationship Id="rId687" Type="http://schemas.openxmlformats.org/officeDocument/2006/relationships/hyperlink" Target="mailto:heina543@gmail.com" TargetMode="External"/><Relationship Id="rId810" Type="http://schemas.openxmlformats.org/officeDocument/2006/relationships/hyperlink" Target="mailto:araymariangel@gamial.com" TargetMode="External"/><Relationship Id="rId908" Type="http://schemas.openxmlformats.org/officeDocument/2006/relationships/hyperlink" Target="mailto:acunamuril@uniminuto.edu.co" TargetMode="External"/><Relationship Id="rId1233" Type="http://schemas.openxmlformats.org/officeDocument/2006/relationships/hyperlink" Target="mailto:antiagofalla@hotmail.com" TargetMode="External"/><Relationship Id="rId242" Type="http://schemas.openxmlformats.org/officeDocument/2006/relationships/hyperlink" Target="mailto:giraldo940412@gmail.com" TargetMode="External"/><Relationship Id="rId894" Type="http://schemas.openxmlformats.org/officeDocument/2006/relationships/hyperlink" Target="mailto:ALLILILEYRONDON@GMAIL.COM" TargetMode="External"/><Relationship Id="rId1177" Type="http://schemas.openxmlformats.org/officeDocument/2006/relationships/hyperlink" Target="mailto:ingrid_puchana@hotmail.com" TargetMode="External"/><Relationship Id="rId37" Type="http://schemas.openxmlformats.org/officeDocument/2006/relationships/hyperlink" Target="mailto:alcon6725@gmail.com" TargetMode="External"/><Relationship Id="rId102" Type="http://schemas.openxmlformats.org/officeDocument/2006/relationships/hyperlink" Target="mailto:etrodriguez@icloud.com" TargetMode="External"/><Relationship Id="rId547" Type="http://schemas.openxmlformats.org/officeDocument/2006/relationships/hyperlink" Target="mailto:faifa021@gmail.com" TargetMode="External"/><Relationship Id="rId754" Type="http://schemas.openxmlformats.org/officeDocument/2006/relationships/hyperlink" Target="mailto:menesaspsiquiatra@gmail.com" TargetMode="External"/><Relationship Id="rId961" Type="http://schemas.openxmlformats.org/officeDocument/2006/relationships/hyperlink" Target="mailto:oliverajys@gmail.com" TargetMode="External"/><Relationship Id="rId90" Type="http://schemas.openxmlformats.org/officeDocument/2006/relationships/hyperlink" Target="mailto:sanchezarismendy97@gmail.com" TargetMode="External"/><Relationship Id="rId186" Type="http://schemas.openxmlformats.org/officeDocument/2006/relationships/hyperlink" Target="mailto:jjmartinezcotes@gmail.com" TargetMode="External"/><Relationship Id="rId393" Type="http://schemas.openxmlformats.org/officeDocument/2006/relationships/hyperlink" Target="mailto:zuleromo98@gmail.com" TargetMode="External"/><Relationship Id="rId407" Type="http://schemas.openxmlformats.org/officeDocument/2006/relationships/hyperlink" Target="mailto:ivrorodriguez@ut.edu.co" TargetMode="External"/><Relationship Id="rId614" Type="http://schemas.openxmlformats.org/officeDocument/2006/relationships/hyperlink" Target="mailto:vccuellar2692@hotmail.com" TargetMode="External"/><Relationship Id="rId821" Type="http://schemas.openxmlformats.org/officeDocument/2006/relationships/hyperlink" Target="mailto:valentinatafur678@gmail.com" TargetMode="External"/><Relationship Id="rId1037" Type="http://schemas.openxmlformats.org/officeDocument/2006/relationships/hyperlink" Target="mailto:angykathe@hotmail.com" TargetMode="External"/><Relationship Id="rId1244" Type="http://schemas.openxmlformats.org/officeDocument/2006/relationships/hyperlink" Target="mailto:ennycarolinamartinez46@gmail.com" TargetMode="External"/><Relationship Id="rId253" Type="http://schemas.openxmlformats.org/officeDocument/2006/relationships/hyperlink" Target="mailto:paola2018gomezz@gmail.com" TargetMode="External"/><Relationship Id="rId460" Type="http://schemas.openxmlformats.org/officeDocument/2006/relationships/hyperlink" Target="mailto:GISELL.MONROYR@GMAIL.COM" TargetMode="External"/><Relationship Id="rId698" Type="http://schemas.openxmlformats.org/officeDocument/2006/relationships/hyperlink" Target="mailto:luciat2101@gmail.com" TargetMode="External"/><Relationship Id="rId919" Type="http://schemas.openxmlformats.org/officeDocument/2006/relationships/hyperlink" Target="mailto:lilipaguz@hotmail.com" TargetMode="External"/><Relationship Id="rId1090" Type="http://schemas.openxmlformats.org/officeDocument/2006/relationships/hyperlink" Target="mailto:yambear@hotmail.com" TargetMode="External"/><Relationship Id="rId1104" Type="http://schemas.openxmlformats.org/officeDocument/2006/relationships/hyperlink" Target="mailto:enfermerobrianmoreno@gmail.com" TargetMode="External"/><Relationship Id="rId48" Type="http://schemas.openxmlformats.org/officeDocument/2006/relationships/hyperlink" Target="mailto:yonny1170@hotmail.com" TargetMode="External"/><Relationship Id="rId113" Type="http://schemas.openxmlformats.org/officeDocument/2006/relationships/hyperlink" Target="mailto:claudia.ossag@gmail.com" TargetMode="External"/><Relationship Id="rId320" Type="http://schemas.openxmlformats.org/officeDocument/2006/relationships/hyperlink" Target="mailto:alejandraenfermera2018@gmail.com" TargetMode="External"/><Relationship Id="rId558" Type="http://schemas.openxmlformats.org/officeDocument/2006/relationships/hyperlink" Target="mailto:JUANHERRERAA816@GMAIL.COM" TargetMode="External"/><Relationship Id="rId765" Type="http://schemas.openxmlformats.org/officeDocument/2006/relationships/hyperlink" Target="mailto:augustoarango@hotmail.com" TargetMode="External"/><Relationship Id="rId972" Type="http://schemas.openxmlformats.org/officeDocument/2006/relationships/hyperlink" Target="mailto:ATY_RESREPO1001@HOTMAIL.COM" TargetMode="External"/><Relationship Id="rId1188" Type="http://schemas.openxmlformats.org/officeDocument/2006/relationships/hyperlink" Target="mailto:ATIANAHUEPA7@GMAIL.COM" TargetMode="External"/><Relationship Id="rId197" Type="http://schemas.openxmlformats.org/officeDocument/2006/relationships/hyperlink" Target="mailto:nancypava.np@64gmail.com" TargetMode="External"/><Relationship Id="rId418" Type="http://schemas.openxmlformats.org/officeDocument/2006/relationships/hyperlink" Target="mailto:zuleromo98@gmail.com" TargetMode="External"/><Relationship Id="rId625" Type="http://schemas.openxmlformats.org/officeDocument/2006/relationships/hyperlink" Target="mailto:nataliamomnitoria2@gmail.com" TargetMode="External"/><Relationship Id="rId832" Type="http://schemas.openxmlformats.org/officeDocument/2006/relationships/hyperlink" Target="mailto:scamilagm1998@outlook.com" TargetMode="External"/><Relationship Id="rId1048" Type="http://schemas.openxmlformats.org/officeDocument/2006/relationships/hyperlink" Target="mailto:jorgeleonardo0712@gmail.com" TargetMode="External"/><Relationship Id="rId1255" Type="http://schemas.openxmlformats.org/officeDocument/2006/relationships/hyperlink" Target="mailto:gerencia@coodestol.com.co" TargetMode="External"/><Relationship Id="rId264" Type="http://schemas.openxmlformats.org/officeDocument/2006/relationships/hyperlink" Target="mailto:YENJAS9@GMAIL.COM" TargetMode="External"/><Relationship Id="rId471" Type="http://schemas.openxmlformats.org/officeDocument/2006/relationships/hyperlink" Target="mailto:sandracervera1111@hotmail.com" TargetMode="External"/><Relationship Id="rId1115" Type="http://schemas.openxmlformats.org/officeDocument/2006/relationships/hyperlink" Target="mailto:hlgf.unihse701145@gmail.com" TargetMode="External"/><Relationship Id="rId59" Type="http://schemas.openxmlformats.org/officeDocument/2006/relationships/hyperlink" Target="mailto:lorenaangarita1980@gmail.com" TargetMode="External"/><Relationship Id="rId124" Type="http://schemas.openxmlformats.org/officeDocument/2006/relationships/hyperlink" Target="mailto:maelnisa68@hotmail.com" TargetMode="External"/><Relationship Id="rId569" Type="http://schemas.openxmlformats.org/officeDocument/2006/relationships/hyperlink" Target="mailto:saavedrafernandezc@gmail.com" TargetMode="External"/><Relationship Id="rId776" Type="http://schemas.openxmlformats.org/officeDocument/2006/relationships/hyperlink" Target="mailto:5biencamoreno@gmail.com" TargetMode="External"/><Relationship Id="rId983" Type="http://schemas.openxmlformats.org/officeDocument/2006/relationships/hyperlink" Target="mailto:uancaballo70@hotmail.com" TargetMode="External"/><Relationship Id="rId1199" Type="http://schemas.openxmlformats.org/officeDocument/2006/relationships/hyperlink" Target="mailto:vocenteroa2215@gmail&#241;.com" TargetMode="External"/><Relationship Id="rId331" Type="http://schemas.openxmlformats.org/officeDocument/2006/relationships/hyperlink" Target="mailto:david_palacios17@hotmail.com" TargetMode="External"/><Relationship Id="rId429" Type="http://schemas.openxmlformats.org/officeDocument/2006/relationships/hyperlink" Target="mailto:moni_yate_1096@hotmail.com" TargetMode="External"/><Relationship Id="rId636" Type="http://schemas.openxmlformats.org/officeDocument/2006/relationships/hyperlink" Target="mailto:ilaloz2507@gmail.com" TargetMode="External"/><Relationship Id="rId1059" Type="http://schemas.openxmlformats.org/officeDocument/2006/relationships/hyperlink" Target="mailto:adrigarcia19@hotmail.com" TargetMode="External"/><Relationship Id="rId1266" Type="http://schemas.openxmlformats.org/officeDocument/2006/relationships/hyperlink" Target="mailto:daniramirezz20@gmail.com" TargetMode="External"/><Relationship Id="rId843" Type="http://schemas.openxmlformats.org/officeDocument/2006/relationships/hyperlink" Target="mailto:caeba06@hotmail.com" TargetMode="External"/><Relationship Id="rId1126" Type="http://schemas.openxmlformats.org/officeDocument/2006/relationships/hyperlink" Target="mailto:torresjes@hotmail.com" TargetMode="External"/><Relationship Id="rId275" Type="http://schemas.openxmlformats.org/officeDocument/2006/relationships/hyperlink" Target="mailto:RICHARPRADO482@GMAIL.COM" TargetMode="External"/><Relationship Id="rId482" Type="http://schemas.openxmlformats.org/officeDocument/2006/relationships/hyperlink" Target="mailto:oneidasd26@gmail.com" TargetMode="External"/><Relationship Id="rId703" Type="http://schemas.openxmlformats.org/officeDocument/2006/relationships/hyperlink" Target="mailto:kettyvargas287@gmai.com" TargetMode="External"/><Relationship Id="rId910" Type="http://schemas.openxmlformats.org/officeDocument/2006/relationships/hyperlink" Target="mailto:adriana6565@hotmail.com" TargetMode="External"/><Relationship Id="rId135" Type="http://schemas.openxmlformats.org/officeDocument/2006/relationships/hyperlink" Target="mailto:ninigarzon@gmail.com" TargetMode="External"/><Relationship Id="rId342" Type="http://schemas.openxmlformats.org/officeDocument/2006/relationships/hyperlink" Target="mailto:angykathe@hotmail.com" TargetMode="External"/><Relationship Id="rId787" Type="http://schemas.openxmlformats.org/officeDocument/2006/relationships/hyperlink" Target="mailto:adykatherynrodriguez@gmail.com" TargetMode="External"/><Relationship Id="rId994" Type="http://schemas.openxmlformats.org/officeDocument/2006/relationships/hyperlink" Target="mailto:corporacionmaglana@gmail.com" TargetMode="External"/><Relationship Id="rId202" Type="http://schemas.openxmlformats.org/officeDocument/2006/relationships/hyperlink" Target="mailto:parramargaritacarolina@gmail.com" TargetMode="External"/><Relationship Id="rId647" Type="http://schemas.openxmlformats.org/officeDocument/2006/relationships/hyperlink" Target="mailto:katherineyepes16@gmail.com" TargetMode="External"/><Relationship Id="rId854" Type="http://schemas.openxmlformats.org/officeDocument/2006/relationships/hyperlink" Target="mailto:ale900626@gmail.com" TargetMode="External"/><Relationship Id="rId1277" Type="http://schemas.openxmlformats.org/officeDocument/2006/relationships/printerSettings" Target="../printerSettings/printerSettings1.bin"/><Relationship Id="rId286" Type="http://schemas.openxmlformats.org/officeDocument/2006/relationships/hyperlink" Target="mailto:marthalilianaroa08@gmail.com" TargetMode="External"/><Relationship Id="rId493" Type="http://schemas.openxmlformats.org/officeDocument/2006/relationships/hyperlink" Target="mailto:lucianamillan204@gmail.com" TargetMode="External"/><Relationship Id="rId507" Type="http://schemas.openxmlformats.org/officeDocument/2006/relationships/hyperlink" Target="mailto:vibianalvarez1980@gmail.com" TargetMode="External"/><Relationship Id="rId714" Type="http://schemas.openxmlformats.org/officeDocument/2006/relationships/hyperlink" Target="mailto:osic.geraldin96@gmail.com" TargetMode="External"/><Relationship Id="rId921" Type="http://schemas.openxmlformats.org/officeDocument/2006/relationships/hyperlink" Target="mailto:normacris9410@gmail.com" TargetMode="External"/><Relationship Id="rId1137" Type="http://schemas.openxmlformats.org/officeDocument/2006/relationships/hyperlink" Target="mailto:auras312@hotmail.com" TargetMode="External"/><Relationship Id="rId50" Type="http://schemas.openxmlformats.org/officeDocument/2006/relationships/hyperlink" Target="mailto:goedma@hotmail.com" TargetMode="External"/><Relationship Id="rId146" Type="http://schemas.openxmlformats.org/officeDocument/2006/relationships/hyperlink" Target="mailto:juancarelosalfonso.ing@gmail.com" TargetMode="External"/><Relationship Id="rId353" Type="http://schemas.openxmlformats.org/officeDocument/2006/relationships/hyperlink" Target="mailto:carob19@outlook.com" TargetMode="External"/><Relationship Id="rId560" Type="http://schemas.openxmlformats.org/officeDocument/2006/relationships/hyperlink" Target="mailto:karenneira24@gmail.com" TargetMode="External"/><Relationship Id="rId798" Type="http://schemas.openxmlformats.org/officeDocument/2006/relationships/hyperlink" Target="mailto:jjmartinezcotes@gmail.com" TargetMode="External"/><Relationship Id="rId1190" Type="http://schemas.openxmlformats.org/officeDocument/2006/relationships/hyperlink" Target="mailto:paulavictoriaperezcardona@gmail.com" TargetMode="External"/><Relationship Id="rId1204" Type="http://schemas.openxmlformats.org/officeDocument/2006/relationships/hyperlink" Target="mailto:jloalexa16@hotmail.com" TargetMode="External"/><Relationship Id="rId213" Type="http://schemas.openxmlformats.org/officeDocument/2006/relationships/hyperlink" Target="mailto:cardiologyaim@hotmail.com" TargetMode="External"/><Relationship Id="rId420" Type="http://schemas.openxmlformats.org/officeDocument/2006/relationships/hyperlink" Target="mailto:zuleromo98@gmail.com" TargetMode="External"/><Relationship Id="rId658" Type="http://schemas.openxmlformats.org/officeDocument/2006/relationships/hyperlink" Target="mailto:yeny1014@hotmail.com" TargetMode="External"/><Relationship Id="rId865" Type="http://schemas.openxmlformats.org/officeDocument/2006/relationships/hyperlink" Target="mailto:norilabril@gmail.com" TargetMode="External"/><Relationship Id="rId1050" Type="http://schemas.openxmlformats.org/officeDocument/2006/relationships/hyperlink" Target="mailto:aipar@gmail.com" TargetMode="External"/><Relationship Id="rId297" Type="http://schemas.openxmlformats.org/officeDocument/2006/relationships/hyperlink" Target="mailto:nicoledayanne@gmail.com" TargetMode="External"/><Relationship Id="rId518" Type="http://schemas.openxmlformats.org/officeDocument/2006/relationships/hyperlink" Target="mailto:zuleromo98@gmail.com" TargetMode="External"/><Relationship Id="rId725" Type="http://schemas.openxmlformats.org/officeDocument/2006/relationships/hyperlink" Target="mailto:aclugoo@ut.edu.co" TargetMode="External"/><Relationship Id="rId932" Type="http://schemas.openxmlformats.org/officeDocument/2006/relationships/hyperlink" Target="mailto:corporaci&#243;nmaglana@gmail.com" TargetMode="External"/><Relationship Id="rId1148" Type="http://schemas.openxmlformats.org/officeDocument/2006/relationships/hyperlink" Target="mailto:argelia1968@hotmail.com" TargetMode="External"/><Relationship Id="rId157" Type="http://schemas.openxmlformats.org/officeDocument/2006/relationships/hyperlink" Target="mailto:yonny1170@hotmail.com" TargetMode="External"/><Relationship Id="rId364" Type="http://schemas.openxmlformats.org/officeDocument/2006/relationships/hyperlink" Target="mailto:a.t.r.02@hotmail.com" TargetMode="External"/><Relationship Id="rId1008" Type="http://schemas.openxmlformats.org/officeDocument/2006/relationships/hyperlink" Target="mailto:johana_jpk@hotmail.com" TargetMode="External"/><Relationship Id="rId1215" Type="http://schemas.openxmlformats.org/officeDocument/2006/relationships/hyperlink" Target="mailto:zuleromo98@gmail.com" TargetMode="External"/><Relationship Id="rId61" Type="http://schemas.openxmlformats.org/officeDocument/2006/relationships/hyperlink" Target="mailto:directorcontable@ksaval.com" TargetMode="External"/><Relationship Id="rId571" Type="http://schemas.openxmlformats.org/officeDocument/2006/relationships/hyperlink" Target="mailto:zuleromo98@gmail.com" TargetMode="External"/><Relationship Id="rId669" Type="http://schemas.openxmlformats.org/officeDocument/2006/relationships/hyperlink" Target="mailto:pablosantiagotrianaguarnizo@gmail.com" TargetMode="External"/><Relationship Id="rId876" Type="http://schemas.openxmlformats.org/officeDocument/2006/relationships/hyperlink" Target="mailto:andreatorresmora932@hoymail.com" TargetMode="External"/><Relationship Id="rId19" Type="http://schemas.openxmlformats.org/officeDocument/2006/relationships/hyperlink" Target="mailto:sofilaura000@hotmail.com" TargetMode="External"/><Relationship Id="rId224" Type="http://schemas.openxmlformats.org/officeDocument/2006/relationships/hyperlink" Target="mailto:normacris9410@gmail.com" TargetMode="External"/><Relationship Id="rId431" Type="http://schemas.openxmlformats.org/officeDocument/2006/relationships/hyperlink" Target="mailto:lorenavillanueva30189@gmail.com" TargetMode="External"/><Relationship Id="rId529" Type="http://schemas.openxmlformats.org/officeDocument/2006/relationships/hyperlink" Target="mailto:jurupa169@gmail.com" TargetMode="External"/><Relationship Id="rId736" Type="http://schemas.openxmlformats.org/officeDocument/2006/relationships/hyperlink" Target="mailto:manuelfalla20@gmail.com" TargetMode="External"/><Relationship Id="rId1061" Type="http://schemas.openxmlformats.org/officeDocument/2006/relationships/hyperlink" Target="mailto:norilabril@gmail.com" TargetMode="External"/><Relationship Id="rId1159" Type="http://schemas.openxmlformats.org/officeDocument/2006/relationships/hyperlink" Target="mailto:eryca.91@hotmail.com" TargetMode="External"/><Relationship Id="rId168" Type="http://schemas.openxmlformats.org/officeDocument/2006/relationships/hyperlink" Target="mailto:claris226@gmail.com" TargetMode="External"/><Relationship Id="rId943" Type="http://schemas.openxmlformats.org/officeDocument/2006/relationships/hyperlink" Target="mailto:atianamendez949@gmail.com" TargetMode="External"/><Relationship Id="rId1019" Type="http://schemas.openxmlformats.org/officeDocument/2006/relationships/hyperlink" Target="mailto:heidymiranda88@gmail.com" TargetMode="External"/><Relationship Id="rId72" Type="http://schemas.openxmlformats.org/officeDocument/2006/relationships/hyperlink" Target="mailto:rafulfranco@hotmail.com" TargetMode="External"/><Relationship Id="rId375" Type="http://schemas.openxmlformats.org/officeDocument/2006/relationships/hyperlink" Target="mailto:auditoradianappm24@gmail.com" TargetMode="External"/><Relationship Id="rId582" Type="http://schemas.openxmlformats.org/officeDocument/2006/relationships/hyperlink" Target="mailto:carloscelemin23@gmail.com" TargetMode="External"/><Relationship Id="rId803" Type="http://schemas.openxmlformats.org/officeDocument/2006/relationships/hyperlink" Target="mailto:alcon66725@aol.com.co" TargetMode="External"/><Relationship Id="rId1226" Type="http://schemas.openxmlformats.org/officeDocument/2006/relationships/hyperlink" Target="mailto:ANCHEZ31120@HOTMAIL.COM" TargetMode="External"/><Relationship Id="rId3" Type="http://schemas.openxmlformats.org/officeDocument/2006/relationships/hyperlink" Target="mailto:drjoseonate@hitmail.com" TargetMode="External"/><Relationship Id="rId235" Type="http://schemas.openxmlformats.org/officeDocument/2006/relationships/hyperlink" Target="mailto:antonio8322@hotmail.com" TargetMode="External"/><Relationship Id="rId442" Type="http://schemas.openxmlformats.org/officeDocument/2006/relationships/hyperlink" Target="mailto:dtafurguzman@gmail.com" TargetMode="External"/><Relationship Id="rId887" Type="http://schemas.openxmlformats.org/officeDocument/2006/relationships/hyperlink" Target="mailto:kajaimes306@gmail.com" TargetMode="External"/><Relationship Id="rId1072" Type="http://schemas.openxmlformats.org/officeDocument/2006/relationships/hyperlink" Target="mailto:moni_yate_1096@hotmail.com" TargetMode="External"/><Relationship Id="rId302" Type="http://schemas.openxmlformats.org/officeDocument/2006/relationships/hyperlink" Target="mailto:kathemarilanda31@gmail.com" TargetMode="External"/><Relationship Id="rId747" Type="http://schemas.openxmlformats.org/officeDocument/2006/relationships/hyperlink" Target="mailto:rcaladearmas@gmail.com" TargetMode="External"/><Relationship Id="rId954" Type="http://schemas.openxmlformats.org/officeDocument/2006/relationships/hyperlink" Target="mailto:hessiroaqui@gmail.com" TargetMode="External"/><Relationship Id="rId83" Type="http://schemas.openxmlformats.org/officeDocument/2006/relationships/hyperlink" Target="mailto:gloriaalexandramontoya@gmail.com" TargetMode="External"/><Relationship Id="rId179" Type="http://schemas.openxmlformats.org/officeDocument/2006/relationships/hyperlink" Target="mailto:luciafernandaayala87@gmail.com" TargetMode="External"/><Relationship Id="rId386" Type="http://schemas.openxmlformats.org/officeDocument/2006/relationships/hyperlink" Target="mailto:luissanchez6597@gmail.com" TargetMode="External"/><Relationship Id="rId593" Type="http://schemas.openxmlformats.org/officeDocument/2006/relationships/hyperlink" Target="mailto:mariameneses1993@gmail.com" TargetMode="External"/><Relationship Id="rId607" Type="http://schemas.openxmlformats.org/officeDocument/2006/relationships/hyperlink" Target="mailto:jholierestivenmartines207@gmail.com" TargetMode="External"/><Relationship Id="rId814" Type="http://schemas.openxmlformats.org/officeDocument/2006/relationships/hyperlink" Target="mailto:luis_jaimeguisao123@gmail.com" TargetMode="External"/><Relationship Id="rId1237" Type="http://schemas.openxmlformats.org/officeDocument/2006/relationships/hyperlink" Target="mailto:fernietoesquivel@gmail.com" TargetMode="External"/><Relationship Id="rId246" Type="http://schemas.openxmlformats.org/officeDocument/2006/relationships/hyperlink" Target="mailto:gerencia@coodestol.com.co" TargetMode="External"/><Relationship Id="rId453" Type="http://schemas.openxmlformats.org/officeDocument/2006/relationships/hyperlink" Target="mailto:corteslauracamila5@gmail.com" TargetMode="External"/><Relationship Id="rId660" Type="http://schemas.openxmlformats.org/officeDocument/2006/relationships/hyperlink" Target="mailto:ARCY_13@HOTMAIL.COM" TargetMode="External"/><Relationship Id="rId898" Type="http://schemas.openxmlformats.org/officeDocument/2006/relationships/hyperlink" Target="mailto:marlon990830@gmail.com" TargetMode="External"/><Relationship Id="rId1083" Type="http://schemas.openxmlformats.org/officeDocument/2006/relationships/hyperlink" Target="mailto:ey2012@hotmail.com" TargetMode="External"/><Relationship Id="rId106" Type="http://schemas.openxmlformats.org/officeDocument/2006/relationships/hyperlink" Target="mailto:jorgemontejo585@gmail.com" TargetMode="External"/><Relationship Id="rId313" Type="http://schemas.openxmlformats.org/officeDocument/2006/relationships/hyperlink" Target="mailto:nana97805@gmail.com" TargetMode="External"/><Relationship Id="rId758" Type="http://schemas.openxmlformats.org/officeDocument/2006/relationships/hyperlink" Target="mailto:quinterobustosjsusantonio8@gmail.com" TargetMode="External"/><Relationship Id="rId965" Type="http://schemas.openxmlformats.org/officeDocument/2006/relationships/hyperlink" Target="mailto:imenacelemin7@gmail.com" TargetMode="External"/><Relationship Id="rId1150" Type="http://schemas.openxmlformats.org/officeDocument/2006/relationships/hyperlink" Target="mailto:rubi.vama@hotmail.com" TargetMode="External"/><Relationship Id="rId10" Type="http://schemas.openxmlformats.org/officeDocument/2006/relationships/hyperlink" Target="mailto:emcvq234@gamial.com" TargetMode="External"/><Relationship Id="rId94" Type="http://schemas.openxmlformats.org/officeDocument/2006/relationships/hyperlink" Target="mailto:marielenatorres@hotmail.com" TargetMode="External"/><Relationship Id="rId397" Type="http://schemas.openxmlformats.org/officeDocument/2006/relationships/hyperlink" Target="mailto:zuleromo98@gmail.com" TargetMode="External"/><Relationship Id="rId520" Type="http://schemas.openxmlformats.org/officeDocument/2006/relationships/hyperlink" Target="mailto:zuleromo98@gmail.com" TargetMode="External"/><Relationship Id="rId618" Type="http://schemas.openxmlformats.org/officeDocument/2006/relationships/hyperlink" Target="mailto:aighana29@gmail.com" TargetMode="External"/><Relationship Id="rId825" Type="http://schemas.openxmlformats.org/officeDocument/2006/relationships/hyperlink" Target="mailto:gus-tavodiaz@hotmail.com" TargetMode="External"/><Relationship Id="rId1248" Type="http://schemas.openxmlformats.org/officeDocument/2006/relationships/hyperlink" Target="mailto:laura.lopesierra@hotmail.com" TargetMode="External"/><Relationship Id="rId257" Type="http://schemas.openxmlformats.org/officeDocument/2006/relationships/hyperlink" Target="mailto:valevh04@hotmail.com" TargetMode="External"/><Relationship Id="rId464" Type="http://schemas.openxmlformats.org/officeDocument/2006/relationships/hyperlink" Target="mailto:mayerlibejarano0301@gmail.com" TargetMode="External"/><Relationship Id="rId1010" Type="http://schemas.openxmlformats.org/officeDocument/2006/relationships/hyperlink" Target="mailto:orgesancgez_08@hotmail.com" TargetMode="External"/><Relationship Id="rId1094" Type="http://schemas.openxmlformats.org/officeDocument/2006/relationships/hyperlink" Target="mailto:eidylorenaherrerareina@gmail.com" TargetMode="External"/><Relationship Id="rId1108" Type="http://schemas.openxmlformats.org/officeDocument/2006/relationships/hyperlink" Target="mailto:mariaca199945@gmail.com" TargetMode="External"/><Relationship Id="rId117" Type="http://schemas.openxmlformats.org/officeDocument/2006/relationships/hyperlink" Target="mailto:diegoalejandro1330@gmail.com" TargetMode="External"/><Relationship Id="rId671" Type="http://schemas.openxmlformats.org/officeDocument/2006/relationships/hyperlink" Target="mailto:uryquinterozolo@gmail.com" TargetMode="External"/><Relationship Id="rId769" Type="http://schemas.openxmlformats.org/officeDocument/2006/relationships/hyperlink" Target="mailto:caroalbarello@hotmail.com" TargetMode="External"/><Relationship Id="rId976" Type="http://schemas.openxmlformats.org/officeDocument/2006/relationships/hyperlink" Target="mailto:ps.lucyrinconm@gmail.com" TargetMode="External"/><Relationship Id="rId324" Type="http://schemas.openxmlformats.org/officeDocument/2006/relationships/hyperlink" Target="mailto:amgb3014@gmail.com" TargetMode="External"/><Relationship Id="rId531" Type="http://schemas.openxmlformats.org/officeDocument/2006/relationships/hyperlink" Target="mailto:usi.mias.gestora30@gmail.com" TargetMode="External"/><Relationship Id="rId629" Type="http://schemas.openxmlformats.org/officeDocument/2006/relationships/hyperlink" Target="mailto:AURARIVERACH@HOTMAIL.COM" TargetMode="External"/><Relationship Id="rId1161" Type="http://schemas.openxmlformats.org/officeDocument/2006/relationships/hyperlink" Target="mailto:aesmor@gmail.com" TargetMode="External"/><Relationship Id="rId1259" Type="http://schemas.openxmlformats.org/officeDocument/2006/relationships/hyperlink" Target="mailto:carlosalberto.santa@gmail.com" TargetMode="External"/><Relationship Id="rId836" Type="http://schemas.openxmlformats.org/officeDocument/2006/relationships/hyperlink" Target="mailto:yojanavarong@hotmail.com" TargetMode="External"/><Relationship Id="rId1021" Type="http://schemas.openxmlformats.org/officeDocument/2006/relationships/hyperlink" Target="mailto:norroacos1971@hotmail.com" TargetMode="External"/><Relationship Id="rId1119" Type="http://schemas.openxmlformats.org/officeDocument/2006/relationships/hyperlink" Target="mailto:eison.forero2018@gmail.com" TargetMode="External"/><Relationship Id="rId903" Type="http://schemas.openxmlformats.org/officeDocument/2006/relationships/hyperlink" Target="mailto:sophiaolivella@gmail.com" TargetMode="External"/><Relationship Id="rId32" Type="http://schemas.openxmlformats.org/officeDocument/2006/relationships/hyperlink" Target="mailto:scamilagm1998@outlook.com" TargetMode="External"/><Relationship Id="rId181" Type="http://schemas.openxmlformats.org/officeDocument/2006/relationships/hyperlink" Target="mailto:ale900626@gmail.com" TargetMode="External"/><Relationship Id="rId279" Type="http://schemas.openxmlformats.org/officeDocument/2006/relationships/hyperlink" Target="mailto:digitadoribague@gmail.com" TargetMode="External"/><Relationship Id="rId486" Type="http://schemas.openxmlformats.org/officeDocument/2006/relationships/hyperlink" Target="mailto:ninfalaraenfer@hotmail.com" TargetMode="External"/><Relationship Id="rId693" Type="http://schemas.openxmlformats.org/officeDocument/2006/relationships/hyperlink" Target="mailto:pandreavp14@gmail.com" TargetMode="External"/><Relationship Id="rId139" Type="http://schemas.openxmlformats.org/officeDocument/2006/relationships/hyperlink" Target="mailto:pinedaalejandro815@gmail.com" TargetMode="External"/><Relationship Id="rId346" Type="http://schemas.openxmlformats.org/officeDocument/2006/relationships/hyperlink" Target="mailto:angiejuliett@gmail.com" TargetMode="External"/><Relationship Id="rId553" Type="http://schemas.openxmlformats.org/officeDocument/2006/relationships/hyperlink" Target="mailto:dianagaquiro@gmail.com" TargetMode="External"/><Relationship Id="rId760" Type="http://schemas.openxmlformats.org/officeDocument/2006/relationships/hyperlink" Target="mailto:imefan@gmail.com" TargetMode="External"/><Relationship Id="rId998" Type="http://schemas.openxmlformats.org/officeDocument/2006/relationships/hyperlink" Target="mailto:angelicamo@hotmail.com" TargetMode="External"/><Relationship Id="rId1183" Type="http://schemas.openxmlformats.org/officeDocument/2006/relationships/hyperlink" Target="mailto:ciemuva@hotmail.com" TargetMode="External"/><Relationship Id="rId206" Type="http://schemas.openxmlformats.org/officeDocument/2006/relationships/hyperlink" Target="mailto:felipe151604@gmail.com" TargetMode="External"/><Relationship Id="rId413" Type="http://schemas.openxmlformats.org/officeDocument/2006/relationships/hyperlink" Target="mailto:Llilimaca3@hotmail.com" TargetMode="External"/><Relationship Id="rId858" Type="http://schemas.openxmlformats.org/officeDocument/2006/relationships/hyperlink" Target="mailto:servitroal@hotmail.com" TargetMode="External"/><Relationship Id="rId1043" Type="http://schemas.openxmlformats.org/officeDocument/2006/relationships/hyperlink" Target="mailto:polancokarito178@gmail.com" TargetMode="External"/><Relationship Id="rId620" Type="http://schemas.openxmlformats.org/officeDocument/2006/relationships/hyperlink" Target="mailto:dianamarcela.soga@gmail.com" TargetMode="External"/><Relationship Id="rId718" Type="http://schemas.openxmlformats.org/officeDocument/2006/relationships/hyperlink" Target="mailto:info.ascensoresdeltolima@gmail.com" TargetMode="External"/><Relationship Id="rId925" Type="http://schemas.openxmlformats.org/officeDocument/2006/relationships/hyperlink" Target="mailto:diegoamado1982@gmail.com" TargetMode="External"/><Relationship Id="rId1250" Type="http://schemas.openxmlformats.org/officeDocument/2006/relationships/hyperlink" Target="mailto:gustavo.rodriguez.cote@gmail.com" TargetMode="External"/><Relationship Id="rId1110" Type="http://schemas.openxmlformats.org/officeDocument/2006/relationships/hyperlink" Target="mailto:anacenedlozadazarate@gmail.com" TargetMode="External"/><Relationship Id="rId1208" Type="http://schemas.openxmlformats.org/officeDocument/2006/relationships/hyperlink" Target="mailto:maicol02rodriguez@gmail.com" TargetMode="External"/><Relationship Id="rId54" Type="http://schemas.openxmlformats.org/officeDocument/2006/relationships/hyperlink" Target="mailto:mariaca199945@gamail.com" TargetMode="External"/><Relationship Id="rId270" Type="http://schemas.openxmlformats.org/officeDocument/2006/relationships/hyperlink" Target="mailto:seguridadtrebol@yahoo.es" TargetMode="External"/><Relationship Id="rId130" Type="http://schemas.openxmlformats.org/officeDocument/2006/relationships/hyperlink" Target="mailto:mafesaba07032003@gmail.com" TargetMode="External"/><Relationship Id="rId368" Type="http://schemas.openxmlformats.org/officeDocument/2006/relationships/hyperlink" Target="mailto:CRISTIANCOLLAZOSCC@GMAIL.COM" TargetMode="External"/><Relationship Id="rId575" Type="http://schemas.openxmlformats.org/officeDocument/2006/relationships/hyperlink" Target="mailto:niyireth13perez@gmail.com" TargetMode="External"/><Relationship Id="rId782" Type="http://schemas.openxmlformats.org/officeDocument/2006/relationships/hyperlink" Target="mailto:ichellcharolover@gmail.com" TargetMode="External"/><Relationship Id="rId228" Type="http://schemas.openxmlformats.org/officeDocument/2006/relationships/hyperlink" Target="mailto:tecnicielosfacturaelectronica@hotmail.com" TargetMode="External"/><Relationship Id="rId435" Type="http://schemas.openxmlformats.org/officeDocument/2006/relationships/hyperlink" Target="mailto:alejandrablanquicett@hotmail.com" TargetMode="External"/><Relationship Id="rId642" Type="http://schemas.openxmlformats.org/officeDocument/2006/relationships/hyperlink" Target="mailto:torresjes@hotmail.com" TargetMode="External"/><Relationship Id="rId1065" Type="http://schemas.openxmlformats.org/officeDocument/2006/relationships/hyperlink" Target="mailto:clodette777@gmail.com" TargetMode="External"/><Relationship Id="rId1272" Type="http://schemas.openxmlformats.org/officeDocument/2006/relationships/hyperlink" Target="mailto:dgutierreza1@ucentral.edu.co" TargetMode="External"/><Relationship Id="rId502" Type="http://schemas.openxmlformats.org/officeDocument/2006/relationships/hyperlink" Target="mailto:gerencia@coodestol.com.co" TargetMode="External"/><Relationship Id="rId947" Type="http://schemas.openxmlformats.org/officeDocument/2006/relationships/hyperlink" Target="mailto:goyola@hotmail.com" TargetMode="External"/><Relationship Id="rId1132" Type="http://schemas.openxmlformats.org/officeDocument/2006/relationships/hyperlink" Target="mailto:jdrr20@hotmail.com" TargetMode="External"/><Relationship Id="rId76" Type="http://schemas.openxmlformats.org/officeDocument/2006/relationships/hyperlink" Target="mailto:contabilidad@asei.co" TargetMode="External"/><Relationship Id="rId807" Type="http://schemas.openxmlformats.org/officeDocument/2006/relationships/hyperlink" Target="mailto:TRANSLAIBA@HOTMAIL.COM" TargetMode="External"/><Relationship Id="rId292" Type="http://schemas.openxmlformats.org/officeDocument/2006/relationships/hyperlink" Target="mailto:joysanchez1011@hotmail.com" TargetMode="External"/><Relationship Id="rId597" Type="http://schemas.openxmlformats.org/officeDocument/2006/relationships/hyperlink" Target="mailto:yuliandreacalderonyara2017@gmail.com" TargetMode="External"/><Relationship Id="rId152" Type="http://schemas.openxmlformats.org/officeDocument/2006/relationships/hyperlink" Target="mailto:luisitasusa@hotmail.com" TargetMode="External"/><Relationship Id="rId457" Type="http://schemas.openxmlformats.org/officeDocument/2006/relationships/hyperlink" Target="mailto:dinaroa1010@hotmail.com" TargetMode="External"/><Relationship Id="rId1087" Type="http://schemas.openxmlformats.org/officeDocument/2006/relationships/hyperlink" Target="mailto:rafulfranco@hotmail.com" TargetMode="External"/><Relationship Id="rId664" Type="http://schemas.openxmlformats.org/officeDocument/2006/relationships/hyperlink" Target="mailto:gise-0127@hotmail.com" TargetMode="External"/><Relationship Id="rId871" Type="http://schemas.openxmlformats.org/officeDocument/2006/relationships/hyperlink" Target="mailto:LALILENA2011@GMAIL.COM" TargetMode="External"/><Relationship Id="rId969" Type="http://schemas.openxmlformats.org/officeDocument/2006/relationships/hyperlink" Target="mailto:jzaratemora96@gmail.com" TargetMode="External"/><Relationship Id="rId317" Type="http://schemas.openxmlformats.org/officeDocument/2006/relationships/hyperlink" Target="mailto:carolinacediel684@gmail.com" TargetMode="External"/><Relationship Id="rId524" Type="http://schemas.openxmlformats.org/officeDocument/2006/relationships/hyperlink" Target="mailto:zuleromo98@gmail.com" TargetMode="External"/><Relationship Id="rId731" Type="http://schemas.openxmlformats.org/officeDocument/2006/relationships/hyperlink" Target="mailto:elieth.medina9628@gmail.com" TargetMode="External"/><Relationship Id="rId1154" Type="http://schemas.openxmlformats.org/officeDocument/2006/relationships/hyperlink" Target="mailto:sofilaura000@hotmail.com" TargetMode="External"/><Relationship Id="rId98" Type="http://schemas.openxmlformats.org/officeDocument/2006/relationships/hyperlink" Target="mailto:morenomanuel1201289@gmail.com" TargetMode="External"/><Relationship Id="rId829" Type="http://schemas.openxmlformats.org/officeDocument/2006/relationships/hyperlink" Target="mailto:Pbarragan.unidos@gamail.com" TargetMode="External"/><Relationship Id="rId1014" Type="http://schemas.openxmlformats.org/officeDocument/2006/relationships/hyperlink" Target="mailto:luisaramirez200504@gmail.com" TargetMode="External"/><Relationship Id="rId1221" Type="http://schemas.openxmlformats.org/officeDocument/2006/relationships/hyperlink" Target="mailto:laura.encisorubio@gmail.com" TargetMode="External"/><Relationship Id="rId25" Type="http://schemas.openxmlformats.org/officeDocument/2006/relationships/hyperlink" Target="mailto:relaxhumber@yahoo.com" TargetMode="External"/><Relationship Id="rId174" Type="http://schemas.openxmlformats.org/officeDocument/2006/relationships/hyperlink" Target="mailto:jdanvar@yahoo.com" TargetMode="External"/><Relationship Id="rId381" Type="http://schemas.openxmlformats.org/officeDocument/2006/relationships/hyperlink" Target="mailto:zuleromo98@gmail.com" TargetMode="External"/><Relationship Id="rId241" Type="http://schemas.openxmlformats.org/officeDocument/2006/relationships/hyperlink" Target="mailto:scamilagm1998@outlook.com" TargetMode="External"/><Relationship Id="rId479" Type="http://schemas.openxmlformats.org/officeDocument/2006/relationships/hyperlink" Target="mailto:wilsonberdugo1985@gmail.com" TargetMode="External"/><Relationship Id="rId686" Type="http://schemas.openxmlformats.org/officeDocument/2006/relationships/hyperlink" Target="mailto:psiangelicatafu@gmail.com" TargetMode="External"/><Relationship Id="rId893" Type="http://schemas.openxmlformats.org/officeDocument/2006/relationships/hyperlink" Target="mailto:jjmartinezcotes@gmail.com" TargetMode="External"/><Relationship Id="rId339" Type="http://schemas.openxmlformats.org/officeDocument/2006/relationships/hyperlink" Target="mailto:cargaslabrador@gmail.com" TargetMode="External"/><Relationship Id="rId546" Type="http://schemas.openxmlformats.org/officeDocument/2006/relationships/hyperlink" Target="mailto:limarodriguez12345@gmail.com" TargetMode="External"/><Relationship Id="rId753" Type="http://schemas.openxmlformats.org/officeDocument/2006/relationships/hyperlink" Target="mailto:adrigarcia19@hotmail.com" TargetMode="External"/><Relationship Id="rId1176" Type="http://schemas.openxmlformats.org/officeDocument/2006/relationships/hyperlink" Target="mailto:sergioegascon@hotmail.com" TargetMode="External"/><Relationship Id="rId101" Type="http://schemas.openxmlformats.org/officeDocument/2006/relationships/hyperlink" Target="mailto:yeny1617@gmail.com" TargetMode="External"/><Relationship Id="rId406" Type="http://schemas.openxmlformats.org/officeDocument/2006/relationships/hyperlink" Target="mailto:zuleromo98@gmail.com" TargetMode="External"/><Relationship Id="rId960" Type="http://schemas.openxmlformats.org/officeDocument/2006/relationships/hyperlink" Target="mailto:vanegasdaniela738@gmail.com" TargetMode="External"/><Relationship Id="rId1036" Type="http://schemas.openxmlformats.org/officeDocument/2006/relationships/hyperlink" Target="mailto:totorino15@hotmail.com" TargetMode="External"/><Relationship Id="rId1243" Type="http://schemas.openxmlformats.org/officeDocument/2006/relationships/hyperlink" Target="mailto:erieth1998@gmail.com" TargetMode="External"/><Relationship Id="rId613" Type="http://schemas.openxmlformats.org/officeDocument/2006/relationships/hyperlink" Target="mailto:sanchezarismendy97@gmail.com" TargetMode="External"/><Relationship Id="rId820" Type="http://schemas.openxmlformats.org/officeDocument/2006/relationships/hyperlink" Target="mailto:arramargaritacarolina.carolina@gmail.com" TargetMode="External"/><Relationship Id="rId918" Type="http://schemas.openxmlformats.org/officeDocument/2006/relationships/hyperlink" Target="mailto:WENDY_JIMENEZ@JUANCORPAS.EDU.CARDIOLOGYAIM@HOTMAIL.COM" TargetMode="External"/><Relationship Id="rId1103" Type="http://schemas.openxmlformats.org/officeDocument/2006/relationships/hyperlink" Target="mailto:izylot.2@gmail.com" TargetMode="External"/><Relationship Id="rId47" Type="http://schemas.openxmlformats.org/officeDocument/2006/relationships/hyperlink" Target="mailto:aalvaresmd@hotmail.com" TargetMode="External"/><Relationship Id="rId196" Type="http://schemas.openxmlformats.org/officeDocument/2006/relationships/hyperlink" Target="mailto:dra.lorena.navarrete@hotmail.com" TargetMode="External"/><Relationship Id="rId263" Type="http://schemas.openxmlformats.org/officeDocument/2006/relationships/hyperlink" Target="mailto:condymsalcedo12@gmail.com" TargetMode="External"/><Relationship Id="rId470" Type="http://schemas.openxmlformats.org/officeDocument/2006/relationships/hyperlink" Target="mailto:johana_jpk@hotmail.com" TargetMode="External"/><Relationship Id="rId123" Type="http://schemas.openxmlformats.org/officeDocument/2006/relationships/hyperlink" Target="mailto:sergioegascon@hotmail.com" TargetMode="External"/><Relationship Id="rId330" Type="http://schemas.openxmlformats.org/officeDocument/2006/relationships/hyperlink" Target="mailto:juniorandres0101@gmail.com" TargetMode="External"/><Relationship Id="rId568" Type="http://schemas.openxmlformats.org/officeDocument/2006/relationships/hyperlink" Target="mailto:jhan-1110@HOTMAIL.COM" TargetMode="External"/><Relationship Id="rId775" Type="http://schemas.openxmlformats.org/officeDocument/2006/relationships/hyperlink" Target="mailto:yeimicarretero@gmail.com" TargetMode="External"/><Relationship Id="rId982" Type="http://schemas.openxmlformats.org/officeDocument/2006/relationships/hyperlink" Target="mailto:johnsantiegobedoyalerma@gmail.com" TargetMode="External"/><Relationship Id="rId1198" Type="http://schemas.openxmlformats.org/officeDocument/2006/relationships/hyperlink" Target="mailto:norma-109@hotmail.com" TargetMode="External"/><Relationship Id="rId428" Type="http://schemas.openxmlformats.org/officeDocument/2006/relationships/hyperlink" Target="mailto:zuleromo98@gmail.com" TargetMode="External"/><Relationship Id="rId635" Type="http://schemas.openxmlformats.org/officeDocument/2006/relationships/hyperlink" Target="mailto:izethtatianarojasticora@gmail.com" TargetMode="External"/><Relationship Id="rId842" Type="http://schemas.openxmlformats.org/officeDocument/2006/relationships/hyperlink" Target="mailto:lorecardonao@gmail.com" TargetMode="External"/><Relationship Id="rId1058" Type="http://schemas.openxmlformats.org/officeDocument/2006/relationships/hyperlink" Target="mailto:menesaspsiquiatra@gmail.com" TargetMode="External"/><Relationship Id="rId1265" Type="http://schemas.openxmlformats.org/officeDocument/2006/relationships/hyperlink" Target="mailto:infolegal@rcnradio.com" TargetMode="External"/><Relationship Id="rId702" Type="http://schemas.openxmlformats.org/officeDocument/2006/relationships/hyperlink" Target="mailto:psicofabiolatellezrojas@gmail.com" TargetMode="External"/><Relationship Id="rId1125" Type="http://schemas.openxmlformats.org/officeDocument/2006/relationships/hyperlink" Target="mailto:ierramary84@gmail.com" TargetMode="External"/><Relationship Id="rId69" Type="http://schemas.openxmlformats.org/officeDocument/2006/relationships/hyperlink" Target="mailto:paola2018gomez@gmail.com" TargetMode="External"/><Relationship Id="rId285" Type="http://schemas.openxmlformats.org/officeDocument/2006/relationships/hyperlink" Target="mailto:melany01guzman@gmail.com" TargetMode="External"/><Relationship Id="rId492" Type="http://schemas.openxmlformats.org/officeDocument/2006/relationships/hyperlink" Target="mailto:yomara.santamaria1957@gmail.com" TargetMode="External"/><Relationship Id="rId797" Type="http://schemas.openxmlformats.org/officeDocument/2006/relationships/hyperlink" Target="mailto:clodette777@gmail.com" TargetMode="External"/><Relationship Id="rId145" Type="http://schemas.openxmlformats.org/officeDocument/2006/relationships/hyperlink" Target="mailto:contabilidad@QUIRURMEDICAS.COM.CO" TargetMode="External"/><Relationship Id="rId352" Type="http://schemas.openxmlformats.org/officeDocument/2006/relationships/hyperlink" Target="mailto:y.ilo2010@hotmail.com" TargetMode="External"/><Relationship Id="rId212" Type="http://schemas.openxmlformats.org/officeDocument/2006/relationships/hyperlink" Target="mailto:dahyanaparra05@gamail.com" TargetMode="External"/><Relationship Id="rId657" Type="http://schemas.openxmlformats.org/officeDocument/2006/relationships/hyperlink" Target="mailto:candaracompany@gmail.com" TargetMode="External"/><Relationship Id="rId864" Type="http://schemas.openxmlformats.org/officeDocument/2006/relationships/hyperlink" Target="mailto:relaxhumberto@yahoo.com" TargetMode="External"/><Relationship Id="rId517" Type="http://schemas.openxmlformats.org/officeDocument/2006/relationships/hyperlink" Target="mailto:joseerobins@hotmail.com" TargetMode="External"/><Relationship Id="rId724" Type="http://schemas.openxmlformats.org/officeDocument/2006/relationships/hyperlink" Target="mailto:aescorca@yahoo.es" TargetMode="External"/><Relationship Id="rId931" Type="http://schemas.openxmlformats.org/officeDocument/2006/relationships/hyperlink" Target="mailto:mariacamilasanchez3007@gmail.com" TargetMode="External"/><Relationship Id="rId1147" Type="http://schemas.openxmlformats.org/officeDocument/2006/relationships/hyperlink" Target="mailto:orenoalexandra536@gmail.com" TargetMode="External"/><Relationship Id="rId60" Type="http://schemas.openxmlformats.org/officeDocument/2006/relationships/hyperlink" Target="mailto:licantolima@hotmail.com" TargetMode="External"/><Relationship Id="rId1007" Type="http://schemas.openxmlformats.org/officeDocument/2006/relationships/hyperlink" Target="mailto:luissanchez6597@gmail.com" TargetMode="External"/><Relationship Id="rId1214" Type="http://schemas.openxmlformats.org/officeDocument/2006/relationships/hyperlink" Target="mailto:glorys@gmail.com" TargetMode="External"/><Relationship Id="rId18" Type="http://schemas.openxmlformats.org/officeDocument/2006/relationships/hyperlink" Target="mailto:RICHARPRADO482@GMAIL.COM" TargetMode="External"/><Relationship Id="rId167" Type="http://schemas.openxmlformats.org/officeDocument/2006/relationships/hyperlink" Target="mailto:hlgf.unihse701145@gmail.com" TargetMode="External"/><Relationship Id="rId374" Type="http://schemas.openxmlformats.org/officeDocument/2006/relationships/hyperlink" Target="mailto:zuleromo98@gmail.com" TargetMode="External"/><Relationship Id="rId581" Type="http://schemas.openxmlformats.org/officeDocument/2006/relationships/hyperlink" Target="mailto:nathalyyjeera@gmail.com" TargetMode="External"/><Relationship Id="rId234" Type="http://schemas.openxmlformats.org/officeDocument/2006/relationships/hyperlink" Target="mailto:erikagiraldo85@hotmail.com" TargetMode="External"/><Relationship Id="rId679" Type="http://schemas.openxmlformats.org/officeDocument/2006/relationships/hyperlink" Target="mailto:eltranyulieth294@gmail.com" TargetMode="External"/><Relationship Id="rId886" Type="http://schemas.openxmlformats.org/officeDocument/2006/relationships/hyperlink" Target="mailto:oscarvilla05@gmail.com" TargetMode="External"/><Relationship Id="rId2" Type="http://schemas.openxmlformats.org/officeDocument/2006/relationships/hyperlink" Target="mailto:valentinamedinavega@gmail.com" TargetMode="External"/><Relationship Id="rId441" Type="http://schemas.openxmlformats.org/officeDocument/2006/relationships/hyperlink" Target="mailto:CACHACEVEDO@GMAIL.COM" TargetMode="External"/><Relationship Id="rId539" Type="http://schemas.openxmlformats.org/officeDocument/2006/relationships/hyperlink" Target="mailto:sabas19950@hotmail.com" TargetMode="External"/><Relationship Id="rId746" Type="http://schemas.openxmlformats.org/officeDocument/2006/relationships/hyperlink" Target="mailto:bramirez16@van.edu.co" TargetMode="External"/><Relationship Id="rId1071" Type="http://schemas.openxmlformats.org/officeDocument/2006/relationships/hyperlink" Target="mailto:moni_yate_1096@hotmail.com" TargetMode="External"/><Relationship Id="rId1169" Type="http://schemas.openxmlformats.org/officeDocument/2006/relationships/hyperlink" Target="mailto:morenomanuel1201289@gmail.com" TargetMode="External"/><Relationship Id="rId301" Type="http://schemas.openxmlformats.org/officeDocument/2006/relationships/hyperlink" Target="mailto:dannazapata@hmail.com" TargetMode="External"/><Relationship Id="rId953" Type="http://schemas.openxmlformats.org/officeDocument/2006/relationships/hyperlink" Target="mailto:ichi_rincon9@hotmail.com" TargetMode="External"/><Relationship Id="rId1029" Type="http://schemas.openxmlformats.org/officeDocument/2006/relationships/hyperlink" Target="mailto:ictorhugoserrat@gmail.com" TargetMode="External"/><Relationship Id="rId1236" Type="http://schemas.openxmlformats.org/officeDocument/2006/relationships/hyperlink" Target="mailto:LOZANOCAROLINA587@GMAIL.COM" TargetMode="External"/><Relationship Id="rId82" Type="http://schemas.openxmlformats.org/officeDocument/2006/relationships/hyperlink" Target="mailto:joysanchez1011@hotmail.com" TargetMode="External"/><Relationship Id="rId606" Type="http://schemas.openxmlformats.org/officeDocument/2006/relationships/hyperlink" Target="mailto:soto.095@hotmail.com" TargetMode="External"/><Relationship Id="rId813" Type="http://schemas.openxmlformats.org/officeDocument/2006/relationships/hyperlink" Target="mailto:matiasvr2012@hotmail.com" TargetMode="External"/><Relationship Id="rId189" Type="http://schemas.openxmlformats.org/officeDocument/2006/relationships/hyperlink" Target="mailto:alcon66725@aol.com.co" TargetMode="External"/><Relationship Id="rId396" Type="http://schemas.openxmlformats.org/officeDocument/2006/relationships/hyperlink" Target="mailto:katherinepadilla1897@gmail.com" TargetMode="External"/><Relationship Id="rId256" Type="http://schemas.openxmlformats.org/officeDocument/2006/relationships/hyperlink" Target="mailto:eidylorenaherrerareina@gmail.com" TargetMode="External"/><Relationship Id="rId463" Type="http://schemas.openxmlformats.org/officeDocument/2006/relationships/hyperlink" Target="mailto:BERNALCHACONANDREA2@GMAIL.COM" TargetMode="External"/><Relationship Id="rId670" Type="http://schemas.openxmlformats.org/officeDocument/2006/relationships/hyperlink" Target="mailto:azucenitarodriguez2605@gmail.com" TargetMode="External"/><Relationship Id="rId1093" Type="http://schemas.openxmlformats.org/officeDocument/2006/relationships/hyperlink" Target="mailto:paola2018gomezz@gmail.com" TargetMode="External"/><Relationship Id="rId116" Type="http://schemas.openxmlformats.org/officeDocument/2006/relationships/hyperlink" Target="mailto:melany01guzman@gmail.com" TargetMode="External"/><Relationship Id="rId323" Type="http://schemas.openxmlformats.org/officeDocument/2006/relationships/hyperlink" Target="mailto:angelamgv76@gmail.com" TargetMode="External"/><Relationship Id="rId530" Type="http://schemas.openxmlformats.org/officeDocument/2006/relationships/hyperlink" Target="mailto:ramirezyohanna236@gmail.com" TargetMode="External"/><Relationship Id="rId768" Type="http://schemas.openxmlformats.org/officeDocument/2006/relationships/hyperlink" Target="mailto:dianasabogal1206@hotmail.com" TargetMode="External"/><Relationship Id="rId975" Type="http://schemas.openxmlformats.org/officeDocument/2006/relationships/hyperlink" Target="mailto:odolfoandres91@gmail.com" TargetMode="External"/><Relationship Id="rId1160" Type="http://schemas.openxmlformats.org/officeDocument/2006/relationships/hyperlink" Target="mailto:AROLINAFARFAN@HOTMAIL.COM" TargetMode="External"/><Relationship Id="rId628" Type="http://schemas.openxmlformats.org/officeDocument/2006/relationships/hyperlink" Target="mailto:valenr_0311@hotmail.com" TargetMode="External"/><Relationship Id="rId835" Type="http://schemas.openxmlformats.org/officeDocument/2006/relationships/hyperlink" Target="mailto:eidylorenaherrerareina@gmail.com" TargetMode="External"/><Relationship Id="rId1258" Type="http://schemas.openxmlformats.org/officeDocument/2006/relationships/hyperlink" Target="mailto:gerencia@ingettel.com" TargetMode="External"/><Relationship Id="rId1020" Type="http://schemas.openxmlformats.org/officeDocument/2006/relationships/hyperlink" Target="mailto:condymsalcedo12@gmail.com" TargetMode="External"/><Relationship Id="rId1118" Type="http://schemas.openxmlformats.org/officeDocument/2006/relationships/hyperlink" Target="mailto:yomara.santamaria1957@gmail.com" TargetMode="External"/><Relationship Id="rId902" Type="http://schemas.openxmlformats.org/officeDocument/2006/relationships/hyperlink" Target="mailto:pachitomvz@gmail.com" TargetMode="External"/><Relationship Id="rId31" Type="http://schemas.openxmlformats.org/officeDocument/2006/relationships/hyperlink" Target="mailto:ingrid_puchana@hotmail.com" TargetMode="External"/><Relationship Id="rId180" Type="http://schemas.openxmlformats.org/officeDocument/2006/relationships/hyperlink" Target="mailto:vivianavvs@gmail.com" TargetMode="External"/><Relationship Id="rId278" Type="http://schemas.openxmlformats.org/officeDocument/2006/relationships/hyperlink" Target="mailto:dorisyamileforeroveloza@gmail.com"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mailto:sofiapardoforero@gmail.com" TargetMode="External"/><Relationship Id="rId671" Type="http://schemas.openxmlformats.org/officeDocument/2006/relationships/hyperlink" Target="mailto:arolinalezama,10@hotmail.com" TargetMode="External"/><Relationship Id="rId21" Type="http://schemas.openxmlformats.org/officeDocument/2006/relationships/hyperlink" Target="mailto:norilabril@gmail.com" TargetMode="External"/><Relationship Id="rId324" Type="http://schemas.openxmlformats.org/officeDocument/2006/relationships/hyperlink" Target="mailto:nelidacifuentes@hotmail.com" TargetMode="External"/><Relationship Id="rId531" Type="http://schemas.openxmlformats.org/officeDocument/2006/relationships/hyperlink" Target="mailto:MELANIEPARRAECHEVERRY@GMAIL.COM" TargetMode="External"/><Relationship Id="rId629" Type="http://schemas.openxmlformats.org/officeDocument/2006/relationships/hyperlink" Target="mailto:aurval125@gmail.com" TargetMode="External"/><Relationship Id="rId170" Type="http://schemas.openxmlformats.org/officeDocument/2006/relationships/hyperlink" Target="mailto:adriana6565@hotmail.com" TargetMode="External"/><Relationship Id="rId268" Type="http://schemas.openxmlformats.org/officeDocument/2006/relationships/hyperlink" Target="mailto:leidyabello190794@gmail.com" TargetMode="External"/><Relationship Id="rId475" Type="http://schemas.openxmlformats.org/officeDocument/2006/relationships/hyperlink" Target="mailto:OLIERSARA22@GMAIL.COM" TargetMode="External"/><Relationship Id="rId682" Type="http://schemas.openxmlformats.org/officeDocument/2006/relationships/hyperlink" Target="mailto:hernandoperalta32@gmail.com" TargetMode="External"/><Relationship Id="rId32" Type="http://schemas.openxmlformats.org/officeDocument/2006/relationships/hyperlink" Target="mailto:mafesaba07032003@gmail.com" TargetMode="External"/><Relationship Id="rId128" Type="http://schemas.openxmlformats.org/officeDocument/2006/relationships/hyperlink" Target="mailto:SANDRAKSTELLANOS1985@GMAIL.COM" TargetMode="External"/><Relationship Id="rId335" Type="http://schemas.openxmlformats.org/officeDocument/2006/relationships/hyperlink" Target="mailto:carlyparvan@outlook.com" TargetMode="External"/><Relationship Id="rId542" Type="http://schemas.openxmlformats.org/officeDocument/2006/relationships/hyperlink" Target="mailto:erisneida.cervera@gmail.com" TargetMode="External"/><Relationship Id="rId181" Type="http://schemas.openxmlformats.org/officeDocument/2006/relationships/hyperlink" Target="mailto:mguarnizo08@hotmail.com" TargetMode="External"/><Relationship Id="rId402" Type="http://schemas.openxmlformats.org/officeDocument/2006/relationships/hyperlink" Target="mailto:esusvalencia98@hotmal.com" TargetMode="External"/><Relationship Id="rId279" Type="http://schemas.openxmlformats.org/officeDocument/2006/relationships/hyperlink" Target="mailto:neylabarreto1987@gmail.com" TargetMode="External"/><Relationship Id="rId486" Type="http://schemas.openxmlformats.org/officeDocument/2006/relationships/hyperlink" Target="mailto:sarmientoedit1723@gmail.com" TargetMode="External"/><Relationship Id="rId693" Type="http://schemas.openxmlformats.org/officeDocument/2006/relationships/hyperlink" Target="mailto:info.ascensoresdeltolima@gmail.com" TargetMode="External"/><Relationship Id="rId707" Type="http://schemas.openxmlformats.org/officeDocument/2006/relationships/hyperlink" Target="mailto:rod_san@hotmail.com" TargetMode="External"/><Relationship Id="rId43" Type="http://schemas.openxmlformats.org/officeDocument/2006/relationships/hyperlink" Target="mailto:yambear@hotmail.com" TargetMode="External"/><Relationship Id="rId139" Type="http://schemas.openxmlformats.org/officeDocument/2006/relationships/hyperlink" Target="mailto:oyolahersson@gmail.com" TargetMode="External"/><Relationship Id="rId346" Type="http://schemas.openxmlformats.org/officeDocument/2006/relationships/hyperlink" Target="mailto:carob19@outlook.com" TargetMode="External"/><Relationship Id="rId553" Type="http://schemas.openxmlformats.org/officeDocument/2006/relationships/hyperlink" Target="mailto:boris.chaves73@hotmail.com" TargetMode="External"/><Relationship Id="rId192" Type="http://schemas.openxmlformats.org/officeDocument/2006/relationships/hyperlink" Target="mailto:valentinatafur678@gmail.com" TargetMode="External"/><Relationship Id="rId206" Type="http://schemas.openxmlformats.org/officeDocument/2006/relationships/hyperlink" Target="mailto:PROINMED_@HOTMAIL.COM" TargetMode="External"/><Relationship Id="rId413" Type="http://schemas.openxmlformats.org/officeDocument/2006/relationships/hyperlink" Target="mailto:vickygfelipe@hotmail.com" TargetMode="External"/><Relationship Id="rId497" Type="http://schemas.openxmlformats.org/officeDocument/2006/relationships/hyperlink" Target="mailto:zuleromo98@gmail.com" TargetMode="External"/><Relationship Id="rId620" Type="http://schemas.openxmlformats.org/officeDocument/2006/relationships/hyperlink" Target="mailto:luchoonline1247@gmail.com" TargetMode="External"/><Relationship Id="rId718" Type="http://schemas.openxmlformats.org/officeDocument/2006/relationships/hyperlink" Target="mailto:idaliro79@hotmail.com" TargetMode="External"/><Relationship Id="rId357" Type="http://schemas.openxmlformats.org/officeDocument/2006/relationships/hyperlink" Target="mailto:gobog397@gmail.com" TargetMode="External"/><Relationship Id="rId54" Type="http://schemas.openxmlformats.org/officeDocument/2006/relationships/hyperlink" Target="mailto:usi-mias.auxenfermeria9@gmail.com" TargetMode="External"/><Relationship Id="rId217" Type="http://schemas.openxmlformats.org/officeDocument/2006/relationships/hyperlink" Target="mailto:giraldo940412@gmail.com" TargetMode="External"/><Relationship Id="rId564" Type="http://schemas.openxmlformats.org/officeDocument/2006/relationships/hyperlink" Target="mailto:luzmaryvargas672@gmail.com" TargetMode="External"/><Relationship Id="rId424" Type="http://schemas.openxmlformats.org/officeDocument/2006/relationships/hyperlink" Target="mailto:totorino15@hotmail.com" TargetMode="External"/><Relationship Id="rId631" Type="http://schemas.openxmlformats.org/officeDocument/2006/relationships/hyperlink" Target="mailto:silvia.ferd@hotmail.com" TargetMode="External"/><Relationship Id="rId729" Type="http://schemas.openxmlformats.org/officeDocument/2006/relationships/hyperlink" Target="mailto:menesaspsiquiatra@gmail.com" TargetMode="External"/><Relationship Id="rId270" Type="http://schemas.openxmlformats.org/officeDocument/2006/relationships/hyperlink" Target="mailto:qapositron@gmail.com" TargetMode="External"/><Relationship Id="rId65" Type="http://schemas.openxmlformats.org/officeDocument/2006/relationships/hyperlink" Target="mailto:jdrr20@hotmail.com" TargetMode="External"/><Relationship Id="rId130" Type="http://schemas.openxmlformats.org/officeDocument/2006/relationships/hyperlink" Target="mailto:fibitmarineethmeodoza@gmail.com" TargetMode="External"/><Relationship Id="rId368" Type="http://schemas.openxmlformats.org/officeDocument/2006/relationships/hyperlink" Target="mailto:zuleromo98@gmail.com" TargetMode="External"/><Relationship Id="rId575" Type="http://schemas.openxmlformats.org/officeDocument/2006/relationships/hyperlink" Target="mailto:yubernalky@hotmail.com" TargetMode="External"/><Relationship Id="rId228" Type="http://schemas.openxmlformats.org/officeDocument/2006/relationships/hyperlink" Target="mailto:paola2018gomezz@gmail.com" TargetMode="External"/><Relationship Id="rId435" Type="http://schemas.openxmlformats.org/officeDocument/2006/relationships/hyperlink" Target="mailto:GISELL.MONROYR@GMAIL.COM" TargetMode="External"/><Relationship Id="rId642" Type="http://schemas.openxmlformats.org/officeDocument/2006/relationships/hyperlink" Target="mailto:enifercaballero86@gmail.com" TargetMode="External"/><Relationship Id="rId281" Type="http://schemas.openxmlformats.org/officeDocument/2006/relationships/hyperlink" Target="mailto:antonio8322@hotmail.com" TargetMode="External"/><Relationship Id="rId502" Type="http://schemas.openxmlformats.org/officeDocument/2006/relationships/hyperlink" Target="mailto:yurigutty@hotmai.com" TargetMode="External"/><Relationship Id="rId76" Type="http://schemas.openxmlformats.org/officeDocument/2006/relationships/hyperlink" Target="mailto:gus-tavodiaz@hotmail.com" TargetMode="External"/><Relationship Id="rId141" Type="http://schemas.openxmlformats.org/officeDocument/2006/relationships/hyperlink" Target="mailto:heisotevi@gmail.com" TargetMode="External"/><Relationship Id="rId379" Type="http://schemas.openxmlformats.org/officeDocument/2006/relationships/hyperlink" Target="mailto:zuleromo98@gmail.com" TargetMode="External"/><Relationship Id="rId586" Type="http://schemas.openxmlformats.org/officeDocument/2006/relationships/hyperlink" Target="mailto:ma.lesanva@hotmail.com" TargetMode="External"/><Relationship Id="rId7" Type="http://schemas.openxmlformats.org/officeDocument/2006/relationships/hyperlink" Target="mailto:angelicamo@hotmail.com" TargetMode="External"/><Relationship Id="rId239" Type="http://schemas.openxmlformats.org/officeDocument/2006/relationships/hyperlink" Target="mailto:YENJAS9@GMAIL.COM" TargetMode="External"/><Relationship Id="rId446" Type="http://schemas.openxmlformats.org/officeDocument/2006/relationships/hyperlink" Target="mailto:sandracervera1111@hotmail.com" TargetMode="External"/><Relationship Id="rId653" Type="http://schemas.openxmlformats.org/officeDocument/2006/relationships/hyperlink" Target="mailto:artitood8@gmail.com" TargetMode="External"/><Relationship Id="rId292" Type="http://schemas.openxmlformats.org/officeDocument/2006/relationships/hyperlink" Target="mailto:carolinacediel684@gmail.com" TargetMode="External"/><Relationship Id="rId306" Type="http://schemas.openxmlformats.org/officeDocument/2006/relationships/hyperlink" Target="mailto:david_palacios17@hotmail.com" TargetMode="External"/><Relationship Id="rId87" Type="http://schemas.openxmlformats.org/officeDocument/2006/relationships/hyperlink" Target="mailto:mauricio.rucha@gmail.com" TargetMode="External"/><Relationship Id="rId513" Type="http://schemas.openxmlformats.org/officeDocument/2006/relationships/hyperlink" Target="mailto:anasilviaavila55@gmail.com" TargetMode="External"/><Relationship Id="rId597" Type="http://schemas.openxmlformats.org/officeDocument/2006/relationships/hyperlink" Target="mailto:alileacosta2@gmail.com" TargetMode="External"/><Relationship Id="rId720" Type="http://schemas.openxmlformats.org/officeDocument/2006/relationships/hyperlink" Target="mailto:elieth.medina9628@gmail.com" TargetMode="External"/><Relationship Id="rId152" Type="http://schemas.openxmlformats.org/officeDocument/2006/relationships/hyperlink" Target="mailto:luisafermuncar@gmail.com" TargetMode="External"/><Relationship Id="rId457" Type="http://schemas.openxmlformats.org/officeDocument/2006/relationships/hyperlink" Target="mailto:oneidasd26@gmail.com" TargetMode="External"/><Relationship Id="rId664" Type="http://schemas.openxmlformats.org/officeDocument/2006/relationships/hyperlink" Target="mailto:fernandotorreszarabanda66@gmail.com" TargetMode="External"/><Relationship Id="rId14" Type="http://schemas.openxmlformats.org/officeDocument/2006/relationships/hyperlink" Target="mailto:angiejuliett@gmail.com" TargetMode="External"/><Relationship Id="rId317" Type="http://schemas.openxmlformats.org/officeDocument/2006/relationships/hyperlink" Target="mailto:angykathe@hotmail.com" TargetMode="External"/><Relationship Id="rId524" Type="http://schemas.openxmlformats.org/officeDocument/2006/relationships/hyperlink" Target="mailto:paezjuliethstefany@gmail.com" TargetMode="External"/><Relationship Id="rId731" Type="http://schemas.openxmlformats.org/officeDocument/2006/relationships/hyperlink" Target="mailto:malejar750@gmail.com" TargetMode="External"/><Relationship Id="rId98" Type="http://schemas.openxmlformats.org/officeDocument/2006/relationships/hyperlink" Target="mailto:jenycarolinamartiez46@gmail.com" TargetMode="External"/><Relationship Id="rId163" Type="http://schemas.openxmlformats.org/officeDocument/2006/relationships/hyperlink" Target="mailto:jjmartinezcotes@gmail.com" TargetMode="External"/><Relationship Id="rId370" Type="http://schemas.openxmlformats.org/officeDocument/2006/relationships/hyperlink" Target="mailto:zuleromo98@gmail.com" TargetMode="External"/><Relationship Id="rId230" Type="http://schemas.openxmlformats.org/officeDocument/2006/relationships/hyperlink" Target="mailto:lucitorres2904@gmail.com" TargetMode="External"/><Relationship Id="rId468" Type="http://schemas.openxmlformats.org/officeDocument/2006/relationships/hyperlink" Target="mailto:lucianamillan204@gmail.com" TargetMode="External"/><Relationship Id="rId675" Type="http://schemas.openxmlformats.org/officeDocument/2006/relationships/hyperlink" Target="mailto:candaracompany@gmail.com" TargetMode="External"/><Relationship Id="rId25" Type="http://schemas.openxmlformats.org/officeDocument/2006/relationships/hyperlink" Target="mailto:alejacortez2081@hotmail.com" TargetMode="External"/><Relationship Id="rId328" Type="http://schemas.openxmlformats.org/officeDocument/2006/relationships/hyperlink" Target="mailto:carob19@outlook.com" TargetMode="External"/><Relationship Id="rId535" Type="http://schemas.openxmlformats.org/officeDocument/2006/relationships/hyperlink" Target="mailto:karenneira24@gmail.com" TargetMode="External"/><Relationship Id="rId742" Type="http://schemas.openxmlformats.org/officeDocument/2006/relationships/hyperlink" Target="mailto:sara.sanchezcubillos@hotmail.com" TargetMode="External"/><Relationship Id="rId174" Type="http://schemas.openxmlformats.org/officeDocument/2006/relationships/hyperlink" Target="mailto:nancypava.np@64gmail.com" TargetMode="External"/><Relationship Id="rId381" Type="http://schemas.openxmlformats.org/officeDocument/2006/relationships/hyperlink" Target="mailto:zuleromo98@gmail.com" TargetMode="External"/><Relationship Id="rId602" Type="http://schemas.openxmlformats.org/officeDocument/2006/relationships/hyperlink" Target="mailto:atojaider@hotmail.com" TargetMode="External"/><Relationship Id="rId241" Type="http://schemas.openxmlformats.org/officeDocument/2006/relationships/hyperlink" Target="mailto:rafulfranco@hotmail.com" TargetMode="External"/><Relationship Id="rId479" Type="http://schemas.openxmlformats.org/officeDocument/2006/relationships/hyperlink" Target="mailto:gerencia@sanir.co" TargetMode="External"/><Relationship Id="rId686" Type="http://schemas.openxmlformats.org/officeDocument/2006/relationships/hyperlink" Target="mailto:drjhonpadilla@gmail.com" TargetMode="External"/><Relationship Id="rId36" Type="http://schemas.openxmlformats.org/officeDocument/2006/relationships/hyperlink" Target="mailto:lorenaangarita1980@gmail.com" TargetMode="External"/><Relationship Id="rId339" Type="http://schemas.openxmlformats.org/officeDocument/2006/relationships/hyperlink" Target="mailto:a.t.r.02@hotmail.com" TargetMode="External"/><Relationship Id="rId546" Type="http://schemas.openxmlformats.org/officeDocument/2006/relationships/hyperlink" Target="mailto:zuleromo98@gmail.com" TargetMode="External"/><Relationship Id="rId753" Type="http://schemas.openxmlformats.org/officeDocument/2006/relationships/hyperlink" Target="mailto:jstrujillo@ut.edu.co" TargetMode="External"/><Relationship Id="rId101" Type="http://schemas.openxmlformats.org/officeDocument/2006/relationships/hyperlink" Target="mailto:maelnisa68@hotmail.com" TargetMode="External"/><Relationship Id="rId185" Type="http://schemas.openxmlformats.org/officeDocument/2006/relationships/hyperlink" Target="mailto:ssthuertas@gmail.com" TargetMode="External"/><Relationship Id="rId406" Type="http://schemas.openxmlformats.org/officeDocument/2006/relationships/hyperlink" Target="mailto:lorenavillanueva30189@gmail.com" TargetMode="External"/><Relationship Id="rId392" Type="http://schemas.openxmlformats.org/officeDocument/2006/relationships/hyperlink" Target="mailto:a.mvaron08@gmail.com" TargetMode="External"/><Relationship Id="rId613" Type="http://schemas.openxmlformats.org/officeDocument/2006/relationships/hyperlink" Target="mailto:yuliycontrerasg@gmail.com" TargetMode="External"/><Relationship Id="rId697" Type="http://schemas.openxmlformats.org/officeDocument/2006/relationships/hyperlink" Target="mailto:martha_lugo24@hotmail.com" TargetMode="External"/><Relationship Id="rId252" Type="http://schemas.openxmlformats.org/officeDocument/2006/relationships/hyperlink" Target="mailto:peraltayanni83@gmail.com" TargetMode="External"/><Relationship Id="rId47" Type="http://schemas.openxmlformats.org/officeDocument/2006/relationships/hyperlink" Target="mailto:carolparra2015@gmail.com" TargetMode="External"/><Relationship Id="rId112" Type="http://schemas.openxmlformats.org/officeDocument/2006/relationships/hyperlink" Target="mailto:ninigarzon@gmail.com" TargetMode="External"/><Relationship Id="rId557" Type="http://schemas.openxmlformats.org/officeDocument/2006/relationships/hyperlink" Target="mailto:carloscelemin23@gmail.com" TargetMode="External"/><Relationship Id="rId196" Type="http://schemas.openxmlformats.org/officeDocument/2006/relationships/hyperlink" Target="mailto:andrealilimartinez@gmail.com" TargetMode="External"/><Relationship Id="rId417" Type="http://schemas.openxmlformats.org/officeDocument/2006/relationships/hyperlink" Target="mailto:dtafurguzman@gmail.com" TargetMode="External"/><Relationship Id="rId624" Type="http://schemas.openxmlformats.org/officeDocument/2006/relationships/hyperlink" Target="mailto:sonbrayandres87@gmail.com" TargetMode="External"/><Relationship Id="rId263" Type="http://schemas.openxmlformats.org/officeDocument/2006/relationships/hyperlink" Target="mailto:gerencia@coodestol.com.co" TargetMode="External"/><Relationship Id="rId470" Type="http://schemas.openxmlformats.org/officeDocument/2006/relationships/hyperlink" Target="mailto:maria.lopez12@ucum.edu.co" TargetMode="External"/><Relationship Id="rId58" Type="http://schemas.openxmlformats.org/officeDocument/2006/relationships/hyperlink" Target="mailto:mayerliavenda&#241;olemus2021@gmail.com" TargetMode="External"/><Relationship Id="rId123" Type="http://schemas.openxmlformats.org/officeDocument/2006/relationships/hyperlink" Target="mailto:juancarelosalfonso.ing@gmail.com" TargetMode="External"/><Relationship Id="rId330" Type="http://schemas.openxmlformats.org/officeDocument/2006/relationships/hyperlink" Target="mailto:carob19@outlook.com" TargetMode="External"/><Relationship Id="rId568" Type="http://schemas.openxmlformats.org/officeDocument/2006/relationships/hyperlink" Target="mailto:mariameneses1993@gmail.com" TargetMode="External"/><Relationship Id="rId428" Type="http://schemas.openxmlformats.org/officeDocument/2006/relationships/hyperlink" Target="mailto:corteslauracamila5@gmail.com" TargetMode="External"/><Relationship Id="rId635" Type="http://schemas.openxmlformats.org/officeDocument/2006/relationships/hyperlink" Target="mailto:ARCY_13@HOTMAIL.COM" TargetMode="External"/><Relationship Id="rId274" Type="http://schemas.openxmlformats.org/officeDocument/2006/relationships/hyperlink" Target="mailto:NATALIAVALDERRAMA00@GMAIL.COM" TargetMode="External"/><Relationship Id="rId481" Type="http://schemas.openxmlformats.org/officeDocument/2006/relationships/hyperlink" Target="mailto:caromolina87@gmail.com" TargetMode="External"/><Relationship Id="rId702" Type="http://schemas.openxmlformats.org/officeDocument/2006/relationships/hyperlink" Target="mailto:patorondon@hotmail.com" TargetMode="External"/><Relationship Id="rId69" Type="http://schemas.openxmlformats.org/officeDocument/2006/relationships/hyperlink" Target="mailto:linamgutierrez07@gmail.com" TargetMode="External"/><Relationship Id="rId134" Type="http://schemas.openxmlformats.org/officeDocument/2006/relationships/hyperlink" Target="mailto:yonny1170@hotmail.com" TargetMode="External"/><Relationship Id="rId579" Type="http://schemas.openxmlformats.org/officeDocument/2006/relationships/hyperlink" Target="mailto:wilsongahoz@gmail.com" TargetMode="External"/><Relationship Id="rId341" Type="http://schemas.openxmlformats.org/officeDocument/2006/relationships/hyperlink" Target="mailto:oscarvilla05@gmail.com" TargetMode="External"/><Relationship Id="rId439" Type="http://schemas.openxmlformats.org/officeDocument/2006/relationships/hyperlink" Target="mailto:mayerlibejarano0301@gmail.com" TargetMode="External"/><Relationship Id="rId646" Type="http://schemas.openxmlformats.org/officeDocument/2006/relationships/hyperlink" Target="mailto:uryquinterozolo@gmail.com" TargetMode="External"/><Relationship Id="rId201" Type="http://schemas.openxmlformats.org/officeDocument/2006/relationships/hyperlink" Target="mailto:normacris9410@gmail.com" TargetMode="External"/><Relationship Id="rId285" Type="http://schemas.openxmlformats.org/officeDocument/2006/relationships/hyperlink" Target="mailto:rudalumu159@hotmail.com" TargetMode="External"/><Relationship Id="rId506" Type="http://schemas.openxmlformats.org/officeDocument/2006/relationships/hyperlink" Target="mailto:usi.mias.gestora30@gmail.com" TargetMode="External"/><Relationship Id="rId492" Type="http://schemas.openxmlformats.org/officeDocument/2006/relationships/hyperlink" Target="mailto:joseerobins@hotmail.com" TargetMode="External"/><Relationship Id="rId713" Type="http://schemas.openxmlformats.org/officeDocument/2006/relationships/hyperlink" Target="mailto:lindakathe819@gmail.com" TargetMode="External"/><Relationship Id="rId145" Type="http://schemas.openxmlformats.org/officeDocument/2006/relationships/hyperlink" Target="mailto:claris226@gmail.com" TargetMode="External"/><Relationship Id="rId352" Type="http://schemas.openxmlformats.org/officeDocument/2006/relationships/hyperlink" Target="mailto:angie.marquez8903@gmail.com" TargetMode="External"/><Relationship Id="rId212" Type="http://schemas.openxmlformats.org/officeDocument/2006/relationships/hyperlink" Target="mailto:antonio8322@hotmail.com" TargetMode="External"/><Relationship Id="rId657" Type="http://schemas.openxmlformats.org/officeDocument/2006/relationships/hyperlink" Target="mailto:ulyc1088@gmail.com" TargetMode="External"/><Relationship Id="rId296" Type="http://schemas.openxmlformats.org/officeDocument/2006/relationships/hyperlink" Target="mailto:julianavillanuevamarroquin@hotmail.com" TargetMode="External"/><Relationship Id="rId517" Type="http://schemas.openxmlformats.org/officeDocument/2006/relationships/hyperlink" Target="mailto:marcelareyes2024@hotmail.com" TargetMode="External"/><Relationship Id="rId724" Type="http://schemas.openxmlformats.org/officeDocument/2006/relationships/hyperlink" Target="mailto:imefan@gmail.com" TargetMode="External"/><Relationship Id="rId60" Type="http://schemas.openxmlformats.org/officeDocument/2006/relationships/hyperlink" Target="mailto:gloriaalexandramontoya@gmail.com" TargetMode="External"/><Relationship Id="rId156" Type="http://schemas.openxmlformats.org/officeDocument/2006/relationships/hyperlink" Target="mailto:luciafernandaayala87@gmail.com" TargetMode="External"/><Relationship Id="rId363" Type="http://schemas.openxmlformats.org/officeDocument/2006/relationships/hyperlink" Target="mailto:zuleromo98@gmail.com" TargetMode="External"/><Relationship Id="rId570" Type="http://schemas.openxmlformats.org/officeDocument/2006/relationships/hyperlink" Target="mailto:catherin.alfonso31@gmail.com" TargetMode="External"/><Relationship Id="rId223" Type="http://schemas.openxmlformats.org/officeDocument/2006/relationships/hyperlink" Target="mailto:natiso25@outlook.com" TargetMode="External"/><Relationship Id="rId430" Type="http://schemas.openxmlformats.org/officeDocument/2006/relationships/hyperlink" Target="mailto:dinaroa1010@hotmail.com" TargetMode="External"/><Relationship Id="rId668" Type="http://schemas.openxmlformats.org/officeDocument/2006/relationships/hyperlink" Target="mailto:pandreavp14@gmail.com" TargetMode="External"/><Relationship Id="rId18" Type="http://schemas.openxmlformats.org/officeDocument/2006/relationships/hyperlink" Target="mailto:RICHARPRADO482@GMAIL.COM" TargetMode="External"/><Relationship Id="rId528" Type="http://schemas.openxmlformats.org/officeDocument/2006/relationships/hyperlink" Target="mailto:dianagaquiro@gmail.com" TargetMode="External"/><Relationship Id="rId735" Type="http://schemas.openxmlformats.org/officeDocument/2006/relationships/hyperlink" Target="mailto:imefan@gmail.com" TargetMode="External"/><Relationship Id="rId167" Type="http://schemas.openxmlformats.org/officeDocument/2006/relationships/hyperlink" Target="mailto:angiejuliett@gmail.com" TargetMode="External"/><Relationship Id="rId374" Type="http://schemas.openxmlformats.org/officeDocument/2006/relationships/hyperlink" Target="mailto:germanandres1001@gmail.com" TargetMode="External"/><Relationship Id="rId581" Type="http://schemas.openxmlformats.org/officeDocument/2006/relationships/hyperlink" Target="mailto:soto.095@hotmail.com" TargetMode="External"/><Relationship Id="rId71" Type="http://schemas.openxmlformats.org/officeDocument/2006/relationships/hyperlink" Target="mailto:marielenatorres@hotmail.com" TargetMode="External"/><Relationship Id="rId234" Type="http://schemas.openxmlformats.org/officeDocument/2006/relationships/hyperlink" Target="mailto:mayerliavenda&#241;olemus2021@gmail.com" TargetMode="External"/><Relationship Id="rId679" Type="http://schemas.openxmlformats.org/officeDocument/2006/relationships/hyperlink" Target="mailto:eli10dent@gmail.com" TargetMode="External"/><Relationship Id="rId2" Type="http://schemas.openxmlformats.org/officeDocument/2006/relationships/hyperlink" Target="mailto:valentinamedinavega@gmail.com" TargetMode="External"/><Relationship Id="rId29" Type="http://schemas.openxmlformats.org/officeDocument/2006/relationships/hyperlink" Target="mailto:sofilaura000@hotmail.com" TargetMode="External"/><Relationship Id="rId441" Type="http://schemas.openxmlformats.org/officeDocument/2006/relationships/hyperlink" Target="mailto:santiagog122004@gmail.com" TargetMode="External"/><Relationship Id="rId539" Type="http://schemas.openxmlformats.org/officeDocument/2006/relationships/hyperlink" Target="mailto:anitaguzman19@hotmail.com" TargetMode="External"/><Relationship Id="rId746" Type="http://schemas.openxmlformats.org/officeDocument/2006/relationships/hyperlink" Target="mailto:ingrid_puchana@hotmail.com" TargetMode="External"/><Relationship Id="rId178" Type="http://schemas.openxmlformats.org/officeDocument/2006/relationships/hyperlink" Target="mailto:ingrid_puchana@hotmail.com" TargetMode="External"/><Relationship Id="rId301" Type="http://schemas.openxmlformats.org/officeDocument/2006/relationships/hyperlink" Target="mailto:bledisherminda@gmail.com" TargetMode="External"/><Relationship Id="rId82" Type="http://schemas.openxmlformats.org/officeDocument/2006/relationships/hyperlink" Target="mailto:delgamar8@yahoo.com" TargetMode="External"/><Relationship Id="rId385" Type="http://schemas.openxmlformats.org/officeDocument/2006/relationships/hyperlink" Target="mailto:zuleromo98@gmail.com" TargetMode="External"/><Relationship Id="rId592" Type="http://schemas.openxmlformats.org/officeDocument/2006/relationships/hyperlink" Target="mailto:valen_rincon19@hotmail.com" TargetMode="External"/><Relationship Id="rId606" Type="http://schemas.openxmlformats.org/officeDocument/2006/relationships/hyperlink" Target="mailto:elandiayaz@gmail.com" TargetMode="External"/><Relationship Id="rId245" Type="http://schemas.openxmlformats.org/officeDocument/2006/relationships/hyperlink" Target="mailto:seguridadtrebol@yahoo.es" TargetMode="External"/><Relationship Id="rId452" Type="http://schemas.openxmlformats.org/officeDocument/2006/relationships/hyperlink" Target="mailto:zuleromo98@gmail.com" TargetMode="External"/><Relationship Id="rId105" Type="http://schemas.openxmlformats.org/officeDocument/2006/relationships/hyperlink" Target="mailto:sara.sanchezcubillos@hotmail.com" TargetMode="External"/><Relationship Id="rId312" Type="http://schemas.openxmlformats.org/officeDocument/2006/relationships/hyperlink" Target="mailto:alexad-29@hotmail.com" TargetMode="External"/><Relationship Id="rId757" Type="http://schemas.openxmlformats.org/officeDocument/2006/relationships/vmlDrawing" Target="../drawings/vmlDrawing2.vml"/><Relationship Id="rId93" Type="http://schemas.openxmlformats.org/officeDocument/2006/relationships/hyperlink" Target="mailto:melany01guzman@gmail.com" TargetMode="External"/><Relationship Id="rId189" Type="http://schemas.openxmlformats.org/officeDocument/2006/relationships/hyperlink" Target="mailto:dahyanaparra05@gamail.com" TargetMode="External"/><Relationship Id="rId396" Type="http://schemas.openxmlformats.org/officeDocument/2006/relationships/hyperlink" Target="mailto:andresbarraganhhc@gmail.com" TargetMode="External"/><Relationship Id="rId617" Type="http://schemas.openxmlformats.org/officeDocument/2006/relationships/hyperlink" Target="mailto:torresjes@hotmail.com" TargetMode="External"/><Relationship Id="rId256" Type="http://schemas.openxmlformats.org/officeDocument/2006/relationships/hyperlink" Target="mailto:gustavo.rodriguez.cote@gmail.com" TargetMode="External"/><Relationship Id="rId463" Type="http://schemas.openxmlformats.org/officeDocument/2006/relationships/hyperlink" Target="mailto:yamilesalinas1@outlook.com" TargetMode="External"/><Relationship Id="rId670" Type="http://schemas.openxmlformats.org/officeDocument/2006/relationships/hyperlink" Target="mailto:valentinaromeroalvarez.95@gmail.com" TargetMode="External"/><Relationship Id="rId116" Type="http://schemas.openxmlformats.org/officeDocument/2006/relationships/hyperlink" Target="mailto:pinedaalejandro815@gmail.com" TargetMode="External"/><Relationship Id="rId323" Type="http://schemas.openxmlformats.org/officeDocument/2006/relationships/hyperlink" Target="mailto:rosita-luisa@hotmail.com" TargetMode="External"/><Relationship Id="rId530" Type="http://schemas.openxmlformats.org/officeDocument/2006/relationships/hyperlink" Target="mailto:lauritafjco@hotmail.com" TargetMode="External"/><Relationship Id="rId20" Type="http://schemas.openxmlformats.org/officeDocument/2006/relationships/hyperlink" Target="http://www.dismedpharma.com.co,./" TargetMode="External"/><Relationship Id="rId628" Type="http://schemas.openxmlformats.org/officeDocument/2006/relationships/hyperlink" Target="mailto:tatuk-21@hotmail.com" TargetMode="External"/><Relationship Id="rId267" Type="http://schemas.openxmlformats.org/officeDocument/2006/relationships/hyperlink" Target="mailto:joysanchez1011@hotmail.com" TargetMode="External"/><Relationship Id="rId474" Type="http://schemas.openxmlformats.org/officeDocument/2006/relationships/hyperlink" Target="mailto:nohorahydy@hotmail.com" TargetMode="External"/><Relationship Id="rId127" Type="http://schemas.openxmlformats.org/officeDocument/2006/relationships/hyperlink" Target="mailto:barretojessica311@gmail.com" TargetMode="External"/><Relationship Id="rId681" Type="http://schemas.openxmlformats.org/officeDocument/2006/relationships/hyperlink" Target="mailto:limagi-11@hotmail.com" TargetMode="External"/><Relationship Id="rId31" Type="http://schemas.openxmlformats.org/officeDocument/2006/relationships/hyperlink" Target="mailto:scamilagm1998@outlook.com" TargetMode="External"/><Relationship Id="rId73" Type="http://schemas.openxmlformats.org/officeDocument/2006/relationships/hyperlink" Target="mailto:ibagu&#233;@gmail.com" TargetMode="External"/><Relationship Id="rId169" Type="http://schemas.openxmlformats.org/officeDocument/2006/relationships/hyperlink" Target="mailto:ldbarragan.07@gmail.com" TargetMode="External"/><Relationship Id="rId334" Type="http://schemas.openxmlformats.org/officeDocument/2006/relationships/hyperlink" Target="mailto:cristian.pardo0206@gmail.com" TargetMode="External"/><Relationship Id="rId376" Type="http://schemas.openxmlformats.org/officeDocument/2006/relationships/hyperlink" Target="mailto:glorys@gmail.com" TargetMode="External"/><Relationship Id="rId541" Type="http://schemas.openxmlformats.org/officeDocument/2006/relationships/hyperlink" Target="mailto:rengifolunaronald@gmail.com" TargetMode="External"/><Relationship Id="rId583" Type="http://schemas.openxmlformats.org/officeDocument/2006/relationships/hyperlink" Target="mailto:laviviana52@gmail.com" TargetMode="External"/><Relationship Id="rId639" Type="http://schemas.openxmlformats.org/officeDocument/2006/relationships/hyperlink" Target="mailto:gise-0127@hotmail.com" TargetMode="External"/><Relationship Id="rId4" Type="http://schemas.openxmlformats.org/officeDocument/2006/relationships/hyperlink" Target="mailto:liferli.293@hotmail.com" TargetMode="External"/><Relationship Id="rId180" Type="http://schemas.openxmlformats.org/officeDocument/2006/relationships/hyperlink" Target="mailto:marcelahorta1214@hotmail.com" TargetMode="External"/><Relationship Id="rId236" Type="http://schemas.openxmlformats.org/officeDocument/2006/relationships/hyperlink" Target="mailto:yambear@hotmail.com" TargetMode="External"/><Relationship Id="rId278" Type="http://schemas.openxmlformats.org/officeDocument/2006/relationships/hyperlink" Target="mailto:nayiberoz@hotmail.com" TargetMode="External"/><Relationship Id="rId401" Type="http://schemas.openxmlformats.org/officeDocument/2006/relationships/hyperlink" Target="mailto:zuleromo98@gmail.com" TargetMode="External"/><Relationship Id="rId443" Type="http://schemas.openxmlformats.org/officeDocument/2006/relationships/hyperlink" Target="mailto:luisasuzunaga99@g,mail.com" TargetMode="External"/><Relationship Id="rId650" Type="http://schemas.openxmlformats.org/officeDocument/2006/relationships/hyperlink" Target="mailto:lrojasespitia@gmail.com" TargetMode="External"/><Relationship Id="rId303" Type="http://schemas.openxmlformats.org/officeDocument/2006/relationships/hyperlink" Target="mailto:guerreroradajavier@gmail.com" TargetMode="External"/><Relationship Id="rId485" Type="http://schemas.openxmlformats.org/officeDocument/2006/relationships/hyperlink" Target="mailto:wiltone28@hotmail.com" TargetMode="External"/><Relationship Id="rId692" Type="http://schemas.openxmlformats.org/officeDocument/2006/relationships/hyperlink" Target="mailto:etoralejandrocamposdiaz@fumc.edu.co" TargetMode="External"/><Relationship Id="rId706" Type="http://schemas.openxmlformats.org/officeDocument/2006/relationships/hyperlink" Target="mailto:elieth.medina9628@gmail.com" TargetMode="External"/><Relationship Id="rId748" Type="http://schemas.openxmlformats.org/officeDocument/2006/relationships/hyperlink" Target="mailto:mafepadilla@hotmail.com" TargetMode="External"/><Relationship Id="rId42" Type="http://schemas.openxmlformats.org/officeDocument/2006/relationships/hyperlink" Target="mailto:infogenesisempresarial@gmail.con" TargetMode="External"/><Relationship Id="rId84" Type="http://schemas.openxmlformats.org/officeDocument/2006/relationships/hyperlink" Target="http://www.dismedpharma.com.co,./" TargetMode="External"/><Relationship Id="rId138" Type="http://schemas.openxmlformats.org/officeDocument/2006/relationships/hyperlink" Target="mailto:dianaguevaraiba&#241;ez1404@gmail.com" TargetMode="External"/><Relationship Id="rId345" Type="http://schemas.openxmlformats.org/officeDocument/2006/relationships/hyperlink" Target="mailto:anitajuanes81@gmail.com" TargetMode="External"/><Relationship Id="rId387" Type="http://schemas.openxmlformats.org/officeDocument/2006/relationships/hyperlink" Target="mailto:zuleromo98@gmail.com" TargetMode="External"/><Relationship Id="rId510" Type="http://schemas.openxmlformats.org/officeDocument/2006/relationships/hyperlink" Target="mailto:luisaramirez200504@gmail.com" TargetMode="External"/><Relationship Id="rId552" Type="http://schemas.openxmlformats.org/officeDocument/2006/relationships/hyperlink" Target="mailto:iglesiasjenny@hotmail.com" TargetMode="External"/><Relationship Id="rId594" Type="http://schemas.openxmlformats.org/officeDocument/2006/relationships/hyperlink" Target="mailto:faifa021@gmail.com" TargetMode="External"/><Relationship Id="rId608" Type="http://schemas.openxmlformats.org/officeDocument/2006/relationships/hyperlink" Target="mailto:barraganjulian368@gmail.com" TargetMode="External"/><Relationship Id="rId191" Type="http://schemas.openxmlformats.org/officeDocument/2006/relationships/hyperlink" Target="mailto:nmavilal@ut.edu.co" TargetMode="External"/><Relationship Id="rId205" Type="http://schemas.openxmlformats.org/officeDocument/2006/relationships/hyperlink" Target="mailto:tecnicielosfacturaelectronica@hotmail.com" TargetMode="External"/><Relationship Id="rId247" Type="http://schemas.openxmlformats.org/officeDocument/2006/relationships/hyperlink" Target="mailto:caroalbarello@hotmail.com" TargetMode="External"/><Relationship Id="rId412" Type="http://schemas.openxmlformats.org/officeDocument/2006/relationships/hyperlink" Target="mailto:andrealuprada@gmail.com" TargetMode="External"/><Relationship Id="rId107" Type="http://schemas.openxmlformats.org/officeDocument/2006/relationships/hyperlink" Target="mailto:mafesaba07032003@gmail.com" TargetMode="External"/><Relationship Id="rId289" Type="http://schemas.openxmlformats.org/officeDocument/2006/relationships/hyperlink" Target="mailto:yeny.marin13@hotmail.com" TargetMode="External"/><Relationship Id="rId454" Type="http://schemas.openxmlformats.org/officeDocument/2006/relationships/hyperlink" Target="mailto:wilsonberdugo1985@gmail.com" TargetMode="External"/><Relationship Id="rId496" Type="http://schemas.openxmlformats.org/officeDocument/2006/relationships/hyperlink" Target="mailto:davidquice@gmail.com" TargetMode="External"/><Relationship Id="rId661" Type="http://schemas.openxmlformats.org/officeDocument/2006/relationships/hyperlink" Target="mailto:psiangelicatafu@gmail.com" TargetMode="External"/><Relationship Id="rId717" Type="http://schemas.openxmlformats.org/officeDocument/2006/relationships/hyperlink" Target="mailto:bermeocamilo@gmail.com" TargetMode="External"/><Relationship Id="rId759" Type="http://schemas.microsoft.com/office/2017/10/relationships/threadedComment" Target="../threadedComments/threadedComment2.xml"/><Relationship Id="rId11" Type="http://schemas.openxmlformats.org/officeDocument/2006/relationships/hyperlink" Target="mailto:menesaspsiquiatra@gmail.com" TargetMode="External"/><Relationship Id="rId53" Type="http://schemas.openxmlformats.org/officeDocument/2006/relationships/hyperlink" Target="mailto:contabilidad@asei.co" TargetMode="External"/><Relationship Id="rId149" Type="http://schemas.openxmlformats.org/officeDocument/2006/relationships/hyperlink" Target="mailto:jzaratemora96@gmail.com" TargetMode="External"/><Relationship Id="rId314" Type="http://schemas.openxmlformats.org/officeDocument/2006/relationships/hyperlink" Target="mailto:cargaslabrador@gmail.com" TargetMode="External"/><Relationship Id="rId356" Type="http://schemas.openxmlformats.org/officeDocument/2006/relationships/hyperlink" Target="mailto:zuleromo98@gmail.com" TargetMode="External"/><Relationship Id="rId398" Type="http://schemas.openxmlformats.org/officeDocument/2006/relationships/hyperlink" Target="mailto:mfpientes12@gmail.com" TargetMode="External"/><Relationship Id="rId521" Type="http://schemas.openxmlformats.org/officeDocument/2006/relationships/hyperlink" Target="mailto:limarodriguez12345@gmail.com" TargetMode="External"/><Relationship Id="rId563" Type="http://schemas.openxmlformats.org/officeDocument/2006/relationships/hyperlink" Target="mailto:dune0319@gmail.com" TargetMode="External"/><Relationship Id="rId619" Type="http://schemas.openxmlformats.org/officeDocument/2006/relationships/hyperlink" Target="mailto:carlosestibenaleysaavedra@gmail.com" TargetMode="External"/><Relationship Id="rId95" Type="http://schemas.openxmlformats.org/officeDocument/2006/relationships/hyperlink" Target="mailto:XIME.POVEDA@HOTMAIL.COM" TargetMode="External"/><Relationship Id="rId160" Type="http://schemas.openxmlformats.org/officeDocument/2006/relationships/hyperlink" Target="mailto:luis.mendez05@est.uexternado.edu.co" TargetMode="External"/><Relationship Id="rId216" Type="http://schemas.openxmlformats.org/officeDocument/2006/relationships/hyperlink" Target="mailto:servitroal@hotmail.com" TargetMode="External"/><Relationship Id="rId423" Type="http://schemas.openxmlformats.org/officeDocument/2006/relationships/hyperlink" Target="mailto:jessicalorenasanchezsanchez@gmail.com" TargetMode="External"/><Relationship Id="rId258" Type="http://schemas.openxmlformats.org/officeDocument/2006/relationships/hyperlink" Target="mailto:adrianalexandrasaenzp@hotmail.com" TargetMode="External"/><Relationship Id="rId465" Type="http://schemas.openxmlformats.org/officeDocument/2006/relationships/hyperlink" Target="mailto:norroacos1971@hotmail.com" TargetMode="External"/><Relationship Id="rId630" Type="http://schemas.openxmlformats.org/officeDocument/2006/relationships/hyperlink" Target="mailto:ceidy2831@gmail.com" TargetMode="External"/><Relationship Id="rId672" Type="http://schemas.openxmlformats.org/officeDocument/2006/relationships/hyperlink" Target="mailto:ovis00@hotmail.com" TargetMode="External"/><Relationship Id="rId728" Type="http://schemas.openxmlformats.org/officeDocument/2006/relationships/hyperlink" Target="mailto:adrigarcia19@hotmail.com" TargetMode="External"/><Relationship Id="rId22" Type="http://schemas.openxmlformats.org/officeDocument/2006/relationships/hyperlink" Target="mailto:LAURABUITRAGO560@GMAIL.COM" TargetMode="External"/><Relationship Id="rId64" Type="http://schemas.openxmlformats.org/officeDocument/2006/relationships/hyperlink" Target="mailto:caeba06@hotmail.com" TargetMode="External"/><Relationship Id="rId118" Type="http://schemas.openxmlformats.org/officeDocument/2006/relationships/hyperlink" Target="mailto:nellybernal20@gmail.com" TargetMode="External"/><Relationship Id="rId325" Type="http://schemas.openxmlformats.org/officeDocument/2006/relationships/hyperlink" Target="mailto:heidyallison25@gmail.com" TargetMode="External"/><Relationship Id="rId367" Type="http://schemas.openxmlformats.org/officeDocument/2006/relationships/hyperlink" Target="mailto:linaarias273@gmail.com" TargetMode="External"/><Relationship Id="rId532" Type="http://schemas.openxmlformats.org/officeDocument/2006/relationships/hyperlink" Target="mailto:sandrarevalolara1979@gmail.com" TargetMode="External"/><Relationship Id="rId574" Type="http://schemas.openxmlformats.org/officeDocument/2006/relationships/hyperlink" Target="mailto:disarani02@gmil.com" TargetMode="External"/><Relationship Id="rId171" Type="http://schemas.openxmlformats.org/officeDocument/2006/relationships/hyperlink" Target="mailto:teleforobv65@hotmail.com" TargetMode="External"/><Relationship Id="rId227" Type="http://schemas.openxmlformats.org/officeDocument/2006/relationships/hyperlink" Target="mailto:buitragomariela3@gmail.com" TargetMode="External"/><Relationship Id="rId269" Type="http://schemas.openxmlformats.org/officeDocument/2006/relationships/hyperlink" Target="mailto:jabrilfranco@gmail.com" TargetMode="External"/><Relationship Id="rId434" Type="http://schemas.openxmlformats.org/officeDocument/2006/relationships/hyperlink" Target="mailto:zuleromo98@gmail.com" TargetMode="External"/><Relationship Id="rId476" Type="http://schemas.openxmlformats.org/officeDocument/2006/relationships/hyperlink" Target="mailto:augustoarango@hotmail.com" TargetMode="External"/><Relationship Id="rId641" Type="http://schemas.openxmlformats.org/officeDocument/2006/relationships/hyperlink" Target="mailto:ublug78@hotmail.com" TargetMode="External"/><Relationship Id="rId683" Type="http://schemas.openxmlformats.org/officeDocument/2006/relationships/hyperlink" Target="mailto:rociodelpilarortiz7671@gmail.com" TargetMode="External"/><Relationship Id="rId739" Type="http://schemas.openxmlformats.org/officeDocument/2006/relationships/hyperlink" Target="mailto:sergioegascon@hotmail.com" TargetMode="External"/><Relationship Id="rId33" Type="http://schemas.openxmlformats.org/officeDocument/2006/relationships/hyperlink" Target="mailto:mafepadilla@hotmail.com" TargetMode="External"/><Relationship Id="rId129" Type="http://schemas.openxmlformats.org/officeDocument/2006/relationships/hyperlink" Target="mailto:luisitasusa@hotmail.com" TargetMode="External"/><Relationship Id="rId280" Type="http://schemas.openxmlformats.org/officeDocument/2006/relationships/hyperlink" Target="mailto:cfsd1022@gmail.com" TargetMode="External"/><Relationship Id="rId336" Type="http://schemas.openxmlformats.org/officeDocument/2006/relationships/hyperlink" Target="mailto:sanpatri9@hotmail.com" TargetMode="External"/><Relationship Id="rId501" Type="http://schemas.openxmlformats.org/officeDocument/2006/relationships/hyperlink" Target="mailto:sharons.trujillo@gmail.com" TargetMode="External"/><Relationship Id="rId543" Type="http://schemas.openxmlformats.org/officeDocument/2006/relationships/hyperlink" Target="mailto:jhan-1110@HOTMAIL.COM" TargetMode="External"/><Relationship Id="rId75" Type="http://schemas.openxmlformats.org/officeDocument/2006/relationships/hyperlink" Target="mailto:morenomanuel1201289@gmail.com" TargetMode="External"/><Relationship Id="rId140" Type="http://schemas.openxmlformats.org/officeDocument/2006/relationships/hyperlink" Target="mailto:sofilaura000@hotmail.com" TargetMode="External"/><Relationship Id="rId182" Type="http://schemas.openxmlformats.org/officeDocument/2006/relationships/hyperlink" Target="mailto:santics.tecnologias@gmail.com." TargetMode="External"/><Relationship Id="rId378" Type="http://schemas.openxmlformats.org/officeDocument/2006/relationships/hyperlink" Target="mailto:fernandop50@hotmail.com" TargetMode="External"/><Relationship Id="rId403" Type="http://schemas.openxmlformats.org/officeDocument/2006/relationships/hyperlink" Target="mailto:zuleromo98@gmail.com" TargetMode="External"/><Relationship Id="rId585" Type="http://schemas.openxmlformats.org/officeDocument/2006/relationships/hyperlink" Target="mailto:pachecoricoandrea@gmail.com" TargetMode="External"/><Relationship Id="rId750" Type="http://schemas.openxmlformats.org/officeDocument/2006/relationships/hyperlink" Target="mailto:yeimicarretero@gmail.com" TargetMode="External"/><Relationship Id="rId6" Type="http://schemas.openxmlformats.org/officeDocument/2006/relationships/hyperlink" Target="mailto:andresparadasayogo99@gmail.com" TargetMode="External"/><Relationship Id="rId238" Type="http://schemas.openxmlformats.org/officeDocument/2006/relationships/hyperlink" Target="mailto:condymsalcedo12@gmail.com" TargetMode="External"/><Relationship Id="rId445" Type="http://schemas.openxmlformats.org/officeDocument/2006/relationships/hyperlink" Target="mailto:johana_jpk@hotmail.com" TargetMode="External"/><Relationship Id="rId487" Type="http://schemas.openxmlformats.org/officeDocument/2006/relationships/hyperlink" Target="mailto:martha.c.27@hotmail.com" TargetMode="External"/><Relationship Id="rId610" Type="http://schemas.openxmlformats.org/officeDocument/2006/relationships/hyperlink" Target="mailto:izethtatianarojasticora@gmail.com" TargetMode="External"/><Relationship Id="rId652" Type="http://schemas.openxmlformats.org/officeDocument/2006/relationships/hyperlink" Target="mailto:amposjulieth264@gmail.com" TargetMode="External"/><Relationship Id="rId694" Type="http://schemas.openxmlformats.org/officeDocument/2006/relationships/hyperlink" Target="mailto:arcela09@hotmail.com" TargetMode="External"/><Relationship Id="rId708" Type="http://schemas.openxmlformats.org/officeDocument/2006/relationships/hyperlink" Target="mailto:rojas.unidos@gmail.com" TargetMode="External"/><Relationship Id="rId291" Type="http://schemas.openxmlformats.org/officeDocument/2006/relationships/hyperlink" Target="mailto:nicoledayanne@gmail.com" TargetMode="External"/><Relationship Id="rId305" Type="http://schemas.openxmlformats.org/officeDocument/2006/relationships/hyperlink" Target="mailto:juniorandres0101@gmail.com" TargetMode="External"/><Relationship Id="rId347" Type="http://schemas.openxmlformats.org/officeDocument/2006/relationships/hyperlink" Target="mailto:zuleromo98@gmail.com" TargetMode="External"/><Relationship Id="rId512" Type="http://schemas.openxmlformats.org/officeDocument/2006/relationships/hyperlink" Target="mailto:dayannamichellegomezcespedes@gmail.com" TargetMode="External"/><Relationship Id="rId44" Type="http://schemas.openxmlformats.org/officeDocument/2006/relationships/hyperlink" Target="mailto:eidylorenaherrerareina@gmail.com" TargetMode="External"/><Relationship Id="rId86" Type="http://schemas.openxmlformats.org/officeDocument/2006/relationships/hyperlink" Target="mailto:chaconkatherine338@gmail.com" TargetMode="External"/><Relationship Id="rId151" Type="http://schemas.openxmlformats.org/officeDocument/2006/relationships/hyperlink" Target="mailto:jdanvar@yahoo.com" TargetMode="External"/><Relationship Id="rId389" Type="http://schemas.openxmlformats.org/officeDocument/2006/relationships/hyperlink" Target="mailto:zuleromo98@gmail.com" TargetMode="External"/><Relationship Id="rId554" Type="http://schemas.openxmlformats.org/officeDocument/2006/relationships/hyperlink" Target="mailto:angegarciab@gmail.com" TargetMode="External"/><Relationship Id="rId596" Type="http://schemas.openxmlformats.org/officeDocument/2006/relationships/hyperlink" Target="mailto:vivianlorena20@hotmail.com" TargetMode="External"/><Relationship Id="rId193" Type="http://schemas.openxmlformats.org/officeDocument/2006/relationships/hyperlink" Target="mailto:TRANSLAIBA@HOTMAIL.COM" TargetMode="External"/><Relationship Id="rId207" Type="http://schemas.openxmlformats.org/officeDocument/2006/relationships/hyperlink" Target="mailto:nohorazulu@hotmail.com" TargetMode="External"/><Relationship Id="rId249" Type="http://schemas.openxmlformats.org/officeDocument/2006/relationships/hyperlink" Target="mailto:andreapenagos,1@hotmail.com" TargetMode="External"/><Relationship Id="rId414" Type="http://schemas.openxmlformats.org/officeDocument/2006/relationships/hyperlink" Target="mailto:oliverosvaroncarlosduvan@gmail.com" TargetMode="External"/><Relationship Id="rId456" Type="http://schemas.openxmlformats.org/officeDocument/2006/relationships/hyperlink" Target="mailto:rengifocalamariafernanda@gmail.com" TargetMode="External"/><Relationship Id="rId498" Type="http://schemas.openxmlformats.org/officeDocument/2006/relationships/hyperlink" Target="mailto:emmaoscarynorma@gmail.com" TargetMode="External"/><Relationship Id="rId621" Type="http://schemas.openxmlformats.org/officeDocument/2006/relationships/hyperlink" Target="mailto:jorgeloaizaperez12@gamail.com" TargetMode="External"/><Relationship Id="rId663" Type="http://schemas.openxmlformats.org/officeDocument/2006/relationships/hyperlink" Target="mailto:ohannarsla85@gmail.com" TargetMode="External"/><Relationship Id="rId13" Type="http://schemas.openxmlformats.org/officeDocument/2006/relationships/hyperlink" Target="mailto:andres.micahan01@gmail.com" TargetMode="External"/><Relationship Id="rId109" Type="http://schemas.openxmlformats.org/officeDocument/2006/relationships/hyperlink" Target="mailto:danielepinillao@gmail.com" TargetMode="External"/><Relationship Id="rId260" Type="http://schemas.openxmlformats.org/officeDocument/2006/relationships/hyperlink" Target="mailto:melany01guzman@gmail.com" TargetMode="External"/><Relationship Id="rId316" Type="http://schemas.openxmlformats.org/officeDocument/2006/relationships/hyperlink" Target="mailto:mafecitamr@gmail.com" TargetMode="External"/><Relationship Id="rId523" Type="http://schemas.openxmlformats.org/officeDocument/2006/relationships/hyperlink" Target="mailto:valenjlar@gmail.com" TargetMode="External"/><Relationship Id="rId719" Type="http://schemas.openxmlformats.org/officeDocument/2006/relationships/hyperlink" Target="mailto:mercedesgil1612@gmail.com" TargetMode="External"/><Relationship Id="rId55" Type="http://schemas.openxmlformats.org/officeDocument/2006/relationships/hyperlink" Target="mailto:valeyh04@hotmail.com" TargetMode="External"/><Relationship Id="rId97" Type="http://schemas.openxmlformats.org/officeDocument/2006/relationships/hyperlink" Target="mailto:gerencia@coodestol.com.co" TargetMode="External"/><Relationship Id="rId120" Type="http://schemas.openxmlformats.org/officeDocument/2006/relationships/hyperlink" Target="mailto:olga.ela@hotmail.com" TargetMode="External"/><Relationship Id="rId358" Type="http://schemas.openxmlformats.org/officeDocument/2006/relationships/hyperlink" Target="mailto:zuleromo98@gmail.com" TargetMode="External"/><Relationship Id="rId565" Type="http://schemas.openxmlformats.org/officeDocument/2006/relationships/hyperlink" Target="mailto:dianamar92@outlook.com" TargetMode="External"/><Relationship Id="rId730" Type="http://schemas.openxmlformats.org/officeDocument/2006/relationships/hyperlink" Target="mailto:drjoseonate@hitmail.com" TargetMode="External"/><Relationship Id="rId162" Type="http://schemas.openxmlformats.org/officeDocument/2006/relationships/hyperlink" Target="mailto:mariaca199945@gmail.com" TargetMode="External"/><Relationship Id="rId218" Type="http://schemas.openxmlformats.org/officeDocument/2006/relationships/hyperlink" Target="mailto:giraldo940412@gmail.com" TargetMode="External"/><Relationship Id="rId425" Type="http://schemas.openxmlformats.org/officeDocument/2006/relationships/hyperlink" Target="mailto:tomasyduvan@gmail.com" TargetMode="External"/><Relationship Id="rId467" Type="http://schemas.openxmlformats.org/officeDocument/2006/relationships/hyperlink" Target="mailto:yomara.santamaria1957@gmail.com" TargetMode="External"/><Relationship Id="rId632" Type="http://schemas.openxmlformats.org/officeDocument/2006/relationships/hyperlink" Target="mailto:candaracompany@gmail.com" TargetMode="External"/><Relationship Id="rId271" Type="http://schemas.openxmlformats.org/officeDocument/2006/relationships/hyperlink" Target="mailto:jloalexa16@hotmail.com" TargetMode="External"/><Relationship Id="rId674" Type="http://schemas.openxmlformats.org/officeDocument/2006/relationships/hyperlink" Target="mailto:lgayanam3307@hotmail.com" TargetMode="External"/><Relationship Id="rId24" Type="http://schemas.openxmlformats.org/officeDocument/2006/relationships/hyperlink" Target="mailto:relaxhumber@yahoo.com" TargetMode="External"/><Relationship Id="rId66" Type="http://schemas.openxmlformats.org/officeDocument/2006/relationships/hyperlink" Target="mailto:danitot275@gmail.com" TargetMode="External"/><Relationship Id="rId131" Type="http://schemas.openxmlformats.org/officeDocument/2006/relationships/hyperlink" Target="mailto:aalvaresmd@hotmail.com" TargetMode="External"/><Relationship Id="rId327" Type="http://schemas.openxmlformats.org/officeDocument/2006/relationships/hyperlink" Target="mailto:y.ilo2010@hotmail.com" TargetMode="External"/><Relationship Id="rId369" Type="http://schemas.openxmlformats.org/officeDocument/2006/relationships/hyperlink" Target="mailto:laura.lopesierra@hotmail.com" TargetMode="External"/><Relationship Id="rId534" Type="http://schemas.openxmlformats.org/officeDocument/2006/relationships/hyperlink" Target="mailto:MONALISSA1989@HOTMAIL.COM" TargetMode="External"/><Relationship Id="rId576" Type="http://schemas.openxmlformats.org/officeDocument/2006/relationships/hyperlink" Target="mailto:MONCALEANOPATRICIA@GMAIL.COM" TargetMode="External"/><Relationship Id="rId741" Type="http://schemas.openxmlformats.org/officeDocument/2006/relationships/hyperlink" Target="mailto:isabel.fernandez2723@gmail.com" TargetMode="External"/><Relationship Id="rId173" Type="http://schemas.openxmlformats.org/officeDocument/2006/relationships/hyperlink" Target="mailto:dra.lorena.navarrete@hotmail.com" TargetMode="External"/><Relationship Id="rId229" Type="http://schemas.openxmlformats.org/officeDocument/2006/relationships/hyperlink" Target="mailto:linamgutierrez07@gmail.com" TargetMode="External"/><Relationship Id="rId380" Type="http://schemas.openxmlformats.org/officeDocument/2006/relationships/hyperlink" Target="mailto:pina.m1111@hotmail.com" TargetMode="External"/><Relationship Id="rId436" Type="http://schemas.openxmlformats.org/officeDocument/2006/relationships/hyperlink" Target="mailto:xulma17guzman@gmail.com" TargetMode="External"/><Relationship Id="rId601" Type="http://schemas.openxmlformats.org/officeDocument/2006/relationships/hyperlink" Target="mailto:luztoroa2019@gmail.com" TargetMode="External"/><Relationship Id="rId643" Type="http://schemas.openxmlformats.org/officeDocument/2006/relationships/hyperlink" Target="mailto:ulisaalexandradiaztovar@gmail.com" TargetMode="External"/><Relationship Id="rId240" Type="http://schemas.openxmlformats.org/officeDocument/2006/relationships/hyperlink" Target="mailto:caeba06@hotmail.com" TargetMode="External"/><Relationship Id="rId478" Type="http://schemas.openxmlformats.org/officeDocument/2006/relationships/hyperlink" Target="mailto:candaracompany@gmail.com" TargetMode="External"/><Relationship Id="rId685" Type="http://schemas.openxmlformats.org/officeDocument/2006/relationships/hyperlink" Target="mailto:errandelosriosl@gmail.com" TargetMode="External"/><Relationship Id="rId35" Type="http://schemas.openxmlformats.org/officeDocument/2006/relationships/hyperlink" Target="mailto:aaron_valencia@hotmail.com" TargetMode="External"/><Relationship Id="rId77" Type="http://schemas.openxmlformats.org/officeDocument/2006/relationships/hyperlink" Target="mailto:magutierrez67@hmail.com" TargetMode="External"/><Relationship Id="rId100" Type="http://schemas.openxmlformats.org/officeDocument/2006/relationships/hyperlink" Target="mailto:sergioegascon@hotmail.com" TargetMode="External"/><Relationship Id="rId282" Type="http://schemas.openxmlformats.org/officeDocument/2006/relationships/hyperlink" Target="mailto:linamayoriolivera17@gmail.com" TargetMode="External"/><Relationship Id="rId338" Type="http://schemas.openxmlformats.org/officeDocument/2006/relationships/hyperlink" Target="mailto:Katheriramirezmarin26@gmail.com" TargetMode="External"/><Relationship Id="rId503" Type="http://schemas.openxmlformats.org/officeDocument/2006/relationships/hyperlink" Target="mailto:menesaspsiquiatra@gmail.com" TargetMode="External"/><Relationship Id="rId545" Type="http://schemas.openxmlformats.org/officeDocument/2006/relationships/hyperlink" Target="mailto:andreac_0610@outlook.com" TargetMode="External"/><Relationship Id="rId587" Type="http://schemas.openxmlformats.org/officeDocument/2006/relationships/hyperlink" Target="mailto:jdrr20@hotmail.com" TargetMode="External"/><Relationship Id="rId710" Type="http://schemas.openxmlformats.org/officeDocument/2006/relationships/hyperlink" Target="mailto:andresparadasayogo99@gmail.com" TargetMode="External"/><Relationship Id="rId752" Type="http://schemas.openxmlformats.org/officeDocument/2006/relationships/hyperlink" Target="mailto:mcbt3133095425@gmail.com" TargetMode="External"/><Relationship Id="rId8" Type="http://schemas.openxmlformats.org/officeDocument/2006/relationships/hyperlink" Target="mailto:nirodisi@gmail.com" TargetMode="External"/><Relationship Id="rId142" Type="http://schemas.openxmlformats.org/officeDocument/2006/relationships/hyperlink" Target="mailto:diaslavis18@gmail.com" TargetMode="External"/><Relationship Id="rId184" Type="http://schemas.openxmlformats.org/officeDocument/2006/relationships/hyperlink" Target="mailto:jlozano746@gmail.com" TargetMode="External"/><Relationship Id="rId391" Type="http://schemas.openxmlformats.org/officeDocument/2006/relationships/hyperlink" Target="mailto:zuleromo98@gmail.com" TargetMode="External"/><Relationship Id="rId405" Type="http://schemas.openxmlformats.org/officeDocument/2006/relationships/hyperlink" Target="mailto:lauralozanodiaz2023@gmail.com" TargetMode="External"/><Relationship Id="rId447" Type="http://schemas.openxmlformats.org/officeDocument/2006/relationships/hyperlink" Target="mailto:charryyeny@gmail.com" TargetMode="External"/><Relationship Id="rId612" Type="http://schemas.openxmlformats.org/officeDocument/2006/relationships/hyperlink" Target="mailto:zuleromo98@gmail.com" TargetMode="External"/><Relationship Id="rId251" Type="http://schemas.openxmlformats.org/officeDocument/2006/relationships/hyperlink" Target="http://www.dismedpharma.com.co,./" TargetMode="External"/><Relationship Id="rId489" Type="http://schemas.openxmlformats.org/officeDocument/2006/relationships/hyperlink" Target="mailto:rosicastrillon1015@gmail.com" TargetMode="External"/><Relationship Id="rId654" Type="http://schemas.openxmlformats.org/officeDocument/2006/relationships/hyperlink" Target="mailto:eltranyulieth294@gmail.com" TargetMode="External"/><Relationship Id="rId696" Type="http://schemas.openxmlformats.org/officeDocument/2006/relationships/hyperlink" Target="mailto:fercho93402@gmao&#241;l.com" TargetMode="External"/><Relationship Id="rId46" Type="http://schemas.openxmlformats.org/officeDocument/2006/relationships/hyperlink" Target="mailto:paola2018gomez@gmail.com" TargetMode="External"/><Relationship Id="rId293" Type="http://schemas.openxmlformats.org/officeDocument/2006/relationships/hyperlink" Target="mailto:jennycarolinamartinez46@gmail.com" TargetMode="External"/><Relationship Id="rId307" Type="http://schemas.openxmlformats.org/officeDocument/2006/relationships/hyperlink" Target="mailto:y.ilo2010@hotmail.com" TargetMode="External"/><Relationship Id="rId349" Type="http://schemas.openxmlformats.org/officeDocument/2006/relationships/hyperlink" Target="mailto:zuleromo98@gmail.com" TargetMode="External"/><Relationship Id="rId514" Type="http://schemas.openxmlformats.org/officeDocument/2006/relationships/hyperlink" Target="mailto:sabas19950@hotmail.com" TargetMode="External"/><Relationship Id="rId556" Type="http://schemas.openxmlformats.org/officeDocument/2006/relationships/hyperlink" Target="mailto:nathalyyjeera@gmail.com" TargetMode="External"/><Relationship Id="rId721" Type="http://schemas.openxmlformats.org/officeDocument/2006/relationships/hyperlink" Target="mailto:bramirez16@van.edu.co" TargetMode="External"/><Relationship Id="rId88" Type="http://schemas.openxmlformats.org/officeDocument/2006/relationships/hyperlink" Target="mailto:rudalunu159@hotmail.com" TargetMode="External"/><Relationship Id="rId111" Type="http://schemas.openxmlformats.org/officeDocument/2006/relationships/hyperlink" Target="mailto:floreciya@hotmail.com" TargetMode="External"/><Relationship Id="rId153" Type="http://schemas.openxmlformats.org/officeDocument/2006/relationships/hyperlink" Target="mailto:andres.micahan01@gmail.com" TargetMode="External"/><Relationship Id="rId195" Type="http://schemas.openxmlformats.org/officeDocument/2006/relationships/hyperlink" Target="mailto:lilipaguz@hotmail.com" TargetMode="External"/><Relationship Id="rId209" Type="http://schemas.openxmlformats.org/officeDocument/2006/relationships/hyperlink" Target="mailto:gerencia@coodestol.com.co" TargetMode="External"/><Relationship Id="rId360" Type="http://schemas.openxmlformats.org/officeDocument/2006/relationships/hyperlink" Target="mailto:zuleromo98@gmail.com" TargetMode="External"/><Relationship Id="rId416" Type="http://schemas.openxmlformats.org/officeDocument/2006/relationships/hyperlink" Target="mailto:CACHACEVEDO@GMAIL.COM" TargetMode="External"/><Relationship Id="rId598" Type="http://schemas.openxmlformats.org/officeDocument/2006/relationships/hyperlink" Target="mailto:linamantillasanchez@gmail.com" TargetMode="External"/><Relationship Id="rId220" Type="http://schemas.openxmlformats.org/officeDocument/2006/relationships/hyperlink" Target="mailto:oliverajys@gmail.com" TargetMode="External"/><Relationship Id="rId458" Type="http://schemas.openxmlformats.org/officeDocument/2006/relationships/hyperlink" Target="mailto:vanefireri2003@gmail.com" TargetMode="External"/><Relationship Id="rId623" Type="http://schemas.openxmlformats.org/officeDocument/2006/relationships/hyperlink" Target="mailto:rendaquimbayo793@gmail.com" TargetMode="External"/><Relationship Id="rId665" Type="http://schemas.openxmlformats.org/officeDocument/2006/relationships/hyperlink" Target="mailto:siniviaf2019@gmail.com" TargetMode="External"/><Relationship Id="rId15" Type="http://schemas.openxmlformats.org/officeDocument/2006/relationships/hyperlink" Target="mailto:santics.tecnologias@gmail.com." TargetMode="External"/><Relationship Id="rId57" Type="http://schemas.openxmlformats.org/officeDocument/2006/relationships/hyperlink" Target="mailto:merlynavasquez45@gmail.com" TargetMode="External"/><Relationship Id="rId262" Type="http://schemas.openxmlformats.org/officeDocument/2006/relationships/hyperlink" Target="mailto:alapesofia494@gmail.com" TargetMode="External"/><Relationship Id="rId318" Type="http://schemas.openxmlformats.org/officeDocument/2006/relationships/hyperlink" Target="mailto:katerin,ovalle19@gmail.com" TargetMode="External"/><Relationship Id="rId525" Type="http://schemas.openxmlformats.org/officeDocument/2006/relationships/hyperlink" Target="mailto:johaquiceno@hotmail.com" TargetMode="External"/><Relationship Id="rId567" Type="http://schemas.openxmlformats.org/officeDocument/2006/relationships/hyperlink" Target="mailto:mariaalejandrvillegascaicedo@gmail.com" TargetMode="External"/><Relationship Id="rId732" Type="http://schemas.openxmlformats.org/officeDocument/2006/relationships/hyperlink" Target="mailto:pd.ibaguepaolamedina@gmail.com" TargetMode="External"/><Relationship Id="rId99" Type="http://schemas.openxmlformats.org/officeDocument/2006/relationships/hyperlink" Target="mailto:gerencia@coodestol.com.co" TargetMode="External"/><Relationship Id="rId122" Type="http://schemas.openxmlformats.org/officeDocument/2006/relationships/hyperlink" Target="mailto:contabilidad@QUIRURMEDICAS.COM.CO" TargetMode="External"/><Relationship Id="rId164" Type="http://schemas.openxmlformats.org/officeDocument/2006/relationships/hyperlink" Target="mailto:mariacamilasanchez3007@gmail.com" TargetMode="External"/><Relationship Id="rId371" Type="http://schemas.openxmlformats.org/officeDocument/2006/relationships/hyperlink" Target="mailto:katherinepadilla1897@gmail.com" TargetMode="External"/><Relationship Id="rId427" Type="http://schemas.openxmlformats.org/officeDocument/2006/relationships/hyperlink" Target="mailto:yeimy6039@gmail.com" TargetMode="External"/><Relationship Id="rId469" Type="http://schemas.openxmlformats.org/officeDocument/2006/relationships/hyperlink" Target="mailto:carlosatorresd83@gmail.com" TargetMode="External"/><Relationship Id="rId634" Type="http://schemas.openxmlformats.org/officeDocument/2006/relationships/hyperlink" Target="mailto:onisesperanzamahechapulido@gmail.com" TargetMode="External"/><Relationship Id="rId676" Type="http://schemas.openxmlformats.org/officeDocument/2006/relationships/hyperlink" Target="mailto:eanethmarcela2016@gmmail.com" TargetMode="External"/><Relationship Id="rId26" Type="http://schemas.openxmlformats.org/officeDocument/2006/relationships/hyperlink" Target="mailto:yojanavarong@hotmail.com" TargetMode="External"/><Relationship Id="rId231" Type="http://schemas.openxmlformats.org/officeDocument/2006/relationships/hyperlink" Target="mailto:eidylorenaherrerareina@gmail.com" TargetMode="External"/><Relationship Id="rId273" Type="http://schemas.openxmlformats.org/officeDocument/2006/relationships/hyperlink" Target="mailto:valentinaleon2203@hotmail.com" TargetMode="External"/><Relationship Id="rId329" Type="http://schemas.openxmlformats.org/officeDocument/2006/relationships/hyperlink" Target="mailto:valentinaespirami@gmail.com" TargetMode="External"/><Relationship Id="rId480" Type="http://schemas.openxmlformats.org/officeDocument/2006/relationships/hyperlink" Target="mailto:danikelb17@gmail.com" TargetMode="External"/><Relationship Id="rId536" Type="http://schemas.openxmlformats.org/officeDocument/2006/relationships/hyperlink" Target="mailto:wepiapaa312@hotmail.com" TargetMode="External"/><Relationship Id="rId701" Type="http://schemas.openxmlformats.org/officeDocument/2006/relationships/hyperlink" Target="mailto:ladyjchenao@gmail.com" TargetMode="External"/><Relationship Id="rId68" Type="http://schemas.openxmlformats.org/officeDocument/2006/relationships/hyperlink" Target="mailto:barraganjulian368@gmail.com" TargetMode="External"/><Relationship Id="rId133" Type="http://schemas.openxmlformats.org/officeDocument/2006/relationships/hyperlink" Target="mailto:norilabril@gmail.com" TargetMode="External"/><Relationship Id="rId175" Type="http://schemas.openxmlformats.org/officeDocument/2006/relationships/hyperlink" Target="mailto:joseisaacvargas@hotmail.com" TargetMode="External"/><Relationship Id="rId340" Type="http://schemas.openxmlformats.org/officeDocument/2006/relationships/hyperlink" Target="mailto:angielmendez1990@gmail.com" TargetMode="External"/><Relationship Id="rId578" Type="http://schemas.openxmlformats.org/officeDocument/2006/relationships/hyperlink" Target="mailto:moenfer@hotmail.com" TargetMode="External"/><Relationship Id="rId743" Type="http://schemas.openxmlformats.org/officeDocument/2006/relationships/hyperlink" Target="mailto:dianasabogal1206@hotmail.com" TargetMode="External"/><Relationship Id="rId200" Type="http://schemas.openxmlformats.org/officeDocument/2006/relationships/hyperlink" Target="mailto:eryca.91@hotmail.com" TargetMode="External"/><Relationship Id="rId382" Type="http://schemas.openxmlformats.org/officeDocument/2006/relationships/hyperlink" Target="mailto:ivrorodriguez@ut.edu.co" TargetMode="External"/><Relationship Id="rId438" Type="http://schemas.openxmlformats.org/officeDocument/2006/relationships/hyperlink" Target="mailto:BERNALCHACONANDREA2@GMAIL.COM" TargetMode="External"/><Relationship Id="rId603" Type="http://schemas.openxmlformats.org/officeDocument/2006/relationships/hyperlink" Target="mailto:valenr_0311@hotmail.com" TargetMode="External"/><Relationship Id="rId645" Type="http://schemas.openxmlformats.org/officeDocument/2006/relationships/hyperlink" Target="mailto:azucenitarodriguez2605@gmail.com" TargetMode="External"/><Relationship Id="rId687" Type="http://schemas.openxmlformats.org/officeDocument/2006/relationships/hyperlink" Target="mailto:pablosaludynutrici&#243;n@gmail.com" TargetMode="External"/><Relationship Id="rId242" Type="http://schemas.openxmlformats.org/officeDocument/2006/relationships/hyperlink" Target="mailto:rpinzon@siac.net.co" TargetMode="External"/><Relationship Id="rId284" Type="http://schemas.openxmlformats.org/officeDocument/2006/relationships/hyperlink" Target="mailto:mauricio.rucha@gmail.com" TargetMode="External"/><Relationship Id="rId491" Type="http://schemas.openxmlformats.org/officeDocument/2006/relationships/hyperlink" Target="mailto:zuleromo98@gmail.com" TargetMode="External"/><Relationship Id="rId505" Type="http://schemas.openxmlformats.org/officeDocument/2006/relationships/hyperlink" Target="mailto:ramirezyohanna236@gmail.com" TargetMode="External"/><Relationship Id="rId712" Type="http://schemas.openxmlformats.org/officeDocument/2006/relationships/hyperlink" Target="mailto:pachecoricoandrea@gmail.com" TargetMode="External"/><Relationship Id="rId37" Type="http://schemas.openxmlformats.org/officeDocument/2006/relationships/hyperlink" Target="mailto:licantolima@hotmail.com" TargetMode="External"/><Relationship Id="rId79" Type="http://schemas.openxmlformats.org/officeDocument/2006/relationships/hyperlink" Target="mailto:etrodriguez@icloud.com" TargetMode="External"/><Relationship Id="rId102" Type="http://schemas.openxmlformats.org/officeDocument/2006/relationships/hyperlink" Target="mailto:andresparadasayogo99@gmail.com" TargetMode="External"/><Relationship Id="rId144" Type="http://schemas.openxmlformats.org/officeDocument/2006/relationships/hyperlink" Target="mailto:hlgf.unihse701145@gmail.com" TargetMode="External"/><Relationship Id="rId547" Type="http://schemas.openxmlformats.org/officeDocument/2006/relationships/hyperlink" Target="mailto:claluna@uan.edu.co" TargetMode="External"/><Relationship Id="rId589" Type="http://schemas.openxmlformats.org/officeDocument/2006/relationships/hyperlink" Target="mailto:vccuellar2692@hotmail.com" TargetMode="External"/><Relationship Id="rId754" Type="http://schemas.openxmlformats.org/officeDocument/2006/relationships/hyperlink" Target="mailto:yonny1170@hotmail.com" TargetMode="External"/><Relationship Id="rId90" Type="http://schemas.openxmlformats.org/officeDocument/2006/relationships/hyperlink" Target="mailto:claudia.ossag@gmail.com" TargetMode="External"/><Relationship Id="rId186" Type="http://schemas.openxmlformats.org/officeDocument/2006/relationships/hyperlink" Target="mailto:paty-restrepo1001@hoymail.com" TargetMode="External"/><Relationship Id="rId351" Type="http://schemas.openxmlformats.org/officeDocument/2006/relationships/hyperlink" Target="mailto:zuleromo98@gmail.com" TargetMode="External"/><Relationship Id="rId393" Type="http://schemas.openxmlformats.org/officeDocument/2006/relationships/hyperlink" Target="mailto:zuleromo98@gmail.com" TargetMode="External"/><Relationship Id="rId407" Type="http://schemas.openxmlformats.org/officeDocument/2006/relationships/hyperlink" Target="mailto:anat.diaz1109@gmail.com" TargetMode="External"/><Relationship Id="rId449" Type="http://schemas.openxmlformats.org/officeDocument/2006/relationships/hyperlink" Target="mailto:jefekaren88@hotmail.com" TargetMode="External"/><Relationship Id="rId614" Type="http://schemas.openxmlformats.org/officeDocument/2006/relationships/hyperlink" Target="mailto:ngiequitian36@gmail.com" TargetMode="External"/><Relationship Id="rId656" Type="http://schemas.openxmlformats.org/officeDocument/2006/relationships/hyperlink" Target="mailto:jennyagudelo13@hotmail.com" TargetMode="External"/><Relationship Id="rId211" Type="http://schemas.openxmlformats.org/officeDocument/2006/relationships/hyperlink" Target="mailto:erikagiraldo85@hotmail.com" TargetMode="External"/><Relationship Id="rId253" Type="http://schemas.openxmlformats.org/officeDocument/2006/relationships/hyperlink" Target="mailto:dorisyamileforeroveloza@gmail.com" TargetMode="External"/><Relationship Id="rId295" Type="http://schemas.openxmlformats.org/officeDocument/2006/relationships/hyperlink" Target="mailto:alejandraenfermera2018@gmail.com" TargetMode="External"/><Relationship Id="rId309" Type="http://schemas.openxmlformats.org/officeDocument/2006/relationships/hyperlink" Target="mailto:isabelgil073@gmail.com" TargetMode="External"/><Relationship Id="rId460" Type="http://schemas.openxmlformats.org/officeDocument/2006/relationships/hyperlink" Target="mailto:willingtonacosta@gmail.com" TargetMode="External"/><Relationship Id="rId516" Type="http://schemas.openxmlformats.org/officeDocument/2006/relationships/hyperlink" Target="mailto:connymu&#241;oz91@gmail.com" TargetMode="External"/><Relationship Id="rId698" Type="http://schemas.openxmlformats.org/officeDocument/2006/relationships/hyperlink" Target="mailto:imapa889@gmail.com" TargetMode="External"/><Relationship Id="rId48" Type="http://schemas.openxmlformats.org/officeDocument/2006/relationships/hyperlink" Target="mailto:jasjeda808813@gmail.com" TargetMode="External"/><Relationship Id="rId113" Type="http://schemas.openxmlformats.org/officeDocument/2006/relationships/hyperlink" Target="mailto:drjoseonate@hitmail.com" TargetMode="External"/><Relationship Id="rId320" Type="http://schemas.openxmlformats.org/officeDocument/2006/relationships/hyperlink" Target="mailto:nesa2306@hotmail.com" TargetMode="External"/><Relationship Id="rId558" Type="http://schemas.openxmlformats.org/officeDocument/2006/relationships/hyperlink" Target="mailto:orfacabezasmolina@gmail.com" TargetMode="External"/><Relationship Id="rId723" Type="http://schemas.openxmlformats.org/officeDocument/2006/relationships/hyperlink" Target="mailto:rcaladearmas@gmail.com" TargetMode="External"/><Relationship Id="rId155" Type="http://schemas.openxmlformats.org/officeDocument/2006/relationships/hyperlink" Target="mailto:lorecardonao@gmail.com" TargetMode="External"/><Relationship Id="rId197" Type="http://schemas.openxmlformats.org/officeDocument/2006/relationships/hyperlink" Target="mailto:odontologamurcia16@gmail.com" TargetMode="External"/><Relationship Id="rId362" Type="http://schemas.openxmlformats.org/officeDocument/2006/relationships/hyperlink" Target="mailto:gabog.397@gmail.com" TargetMode="External"/><Relationship Id="rId418" Type="http://schemas.openxmlformats.org/officeDocument/2006/relationships/hyperlink" Target="mailto:julicapera8712@gmail.com" TargetMode="External"/><Relationship Id="rId625" Type="http://schemas.openxmlformats.org/officeDocument/2006/relationships/hyperlink" Target="mailto:diegoflorez2311@gmail.com" TargetMode="External"/><Relationship Id="rId222" Type="http://schemas.openxmlformats.org/officeDocument/2006/relationships/hyperlink" Target="mailto:nsaavedra70@misena.edu.co" TargetMode="External"/><Relationship Id="rId264" Type="http://schemas.openxmlformats.org/officeDocument/2006/relationships/hyperlink" Target="mailto:gerencia@coodestol.com.co" TargetMode="External"/><Relationship Id="rId471" Type="http://schemas.openxmlformats.org/officeDocument/2006/relationships/hyperlink" Target="mailto:zuleromo98@gmail.com" TargetMode="External"/><Relationship Id="rId667" Type="http://schemas.openxmlformats.org/officeDocument/2006/relationships/hyperlink" Target="mailto:dani17guerra@gmail.com" TargetMode="External"/><Relationship Id="rId17" Type="http://schemas.openxmlformats.org/officeDocument/2006/relationships/hyperlink" Target="mailto:serviciosempresarialessyk@gmail.com" TargetMode="External"/><Relationship Id="rId59" Type="http://schemas.openxmlformats.org/officeDocument/2006/relationships/hyperlink" Target="mailto:joysanchez1011@hotmail.com" TargetMode="External"/><Relationship Id="rId124" Type="http://schemas.openxmlformats.org/officeDocument/2006/relationships/hyperlink" Target="mailto:julieth.salgador@gmail.com" TargetMode="External"/><Relationship Id="rId527" Type="http://schemas.openxmlformats.org/officeDocument/2006/relationships/hyperlink" Target="mailto:jorgemontejo585@gmail.com" TargetMode="External"/><Relationship Id="rId569" Type="http://schemas.openxmlformats.org/officeDocument/2006/relationships/hyperlink" Target="mailto:roolfosuarezp@unimgdalena.edu.co" TargetMode="External"/><Relationship Id="rId734" Type="http://schemas.openxmlformats.org/officeDocument/2006/relationships/hyperlink" Target="mailto:LOPA0521@YAHOO.COM" TargetMode="External"/><Relationship Id="rId70" Type="http://schemas.openxmlformats.org/officeDocument/2006/relationships/hyperlink" Target="mailto:maelnisa68@hotmail.com" TargetMode="External"/><Relationship Id="rId166" Type="http://schemas.openxmlformats.org/officeDocument/2006/relationships/hyperlink" Target="mailto:alcon66725@aol.com.co" TargetMode="External"/><Relationship Id="rId331" Type="http://schemas.openxmlformats.org/officeDocument/2006/relationships/hyperlink" Target="mailto:lozanoalexander271@gmail.com" TargetMode="External"/><Relationship Id="rId373" Type="http://schemas.openxmlformats.org/officeDocument/2006/relationships/hyperlink" Target="mailto:hdvh97355@gmail.com" TargetMode="External"/><Relationship Id="rId429" Type="http://schemas.openxmlformats.org/officeDocument/2006/relationships/hyperlink" Target="mailto:mariapis,0401@gmail.com" TargetMode="External"/><Relationship Id="rId580" Type="http://schemas.openxmlformats.org/officeDocument/2006/relationships/hyperlink" Target="mailto:rues22@hotmail.es" TargetMode="External"/><Relationship Id="rId636" Type="http://schemas.openxmlformats.org/officeDocument/2006/relationships/hyperlink" Target="mailto:atherinne.posso@hotmail.com" TargetMode="External"/><Relationship Id="rId1" Type="http://schemas.openxmlformats.org/officeDocument/2006/relationships/hyperlink" Target="mailto:cfsd1022@gmail.com" TargetMode="External"/><Relationship Id="rId233" Type="http://schemas.openxmlformats.org/officeDocument/2006/relationships/hyperlink" Target="mailto:merlunavasquez45@gmail.com" TargetMode="External"/><Relationship Id="rId440" Type="http://schemas.openxmlformats.org/officeDocument/2006/relationships/hyperlink" Target="mailto:carojas218001@gmail.com" TargetMode="External"/><Relationship Id="rId678" Type="http://schemas.openxmlformats.org/officeDocument/2006/relationships/hyperlink" Target="mailto:kettyvargas287@gmai.com" TargetMode="External"/><Relationship Id="rId28" Type="http://schemas.openxmlformats.org/officeDocument/2006/relationships/hyperlink" Target="mailto:lorecardonao@gmail.com" TargetMode="External"/><Relationship Id="rId275" Type="http://schemas.openxmlformats.org/officeDocument/2006/relationships/hyperlink" Target="mailto:LAURABUITRAGO560@GMAIL.COM" TargetMode="External"/><Relationship Id="rId300" Type="http://schemas.openxmlformats.org/officeDocument/2006/relationships/hyperlink" Target="mailto:andres1994guarnizow2@gmail.com" TargetMode="External"/><Relationship Id="rId482" Type="http://schemas.openxmlformats.org/officeDocument/2006/relationships/hyperlink" Target="mailto:vibianalvarez1980@gmail.com" TargetMode="External"/><Relationship Id="rId538" Type="http://schemas.openxmlformats.org/officeDocument/2006/relationships/hyperlink" Target="mailto:ivon.sanchez929@gmail.com" TargetMode="External"/><Relationship Id="rId703" Type="http://schemas.openxmlformats.org/officeDocument/2006/relationships/hyperlink" Target="mailto:valentinamorabonilklao@gmail.com" TargetMode="External"/><Relationship Id="rId745" Type="http://schemas.openxmlformats.org/officeDocument/2006/relationships/hyperlink" Target="mailto:rxcontrolcalidad@gmail.com" TargetMode="External"/><Relationship Id="rId81" Type="http://schemas.openxmlformats.org/officeDocument/2006/relationships/hyperlink" Target="mailto:contacto@seguridadtrebol.com" TargetMode="External"/><Relationship Id="rId135" Type="http://schemas.openxmlformats.org/officeDocument/2006/relationships/hyperlink" Target="mailto:menesaspsiquiatra@gmail.com" TargetMode="External"/><Relationship Id="rId177" Type="http://schemas.openxmlformats.org/officeDocument/2006/relationships/hyperlink" Target="mailto:acunamuril@uniminuto.edu.co" TargetMode="External"/><Relationship Id="rId342" Type="http://schemas.openxmlformats.org/officeDocument/2006/relationships/hyperlink" Target="mailto:damarypanchamorales@gmail.com" TargetMode="External"/><Relationship Id="rId384" Type="http://schemas.openxmlformats.org/officeDocument/2006/relationships/hyperlink" Target="mailto:amanda.riomero@zentia.com" TargetMode="External"/><Relationship Id="rId591" Type="http://schemas.openxmlformats.org/officeDocument/2006/relationships/hyperlink" Target="mailto:ngieximenatorres1998@gmail.com" TargetMode="External"/><Relationship Id="rId605" Type="http://schemas.openxmlformats.org/officeDocument/2006/relationships/hyperlink" Target="mailto:yamileperez10@hotmail.com" TargetMode="External"/><Relationship Id="rId202" Type="http://schemas.openxmlformats.org/officeDocument/2006/relationships/hyperlink" Target="mailto:sarayuly@gmail.com" TargetMode="External"/><Relationship Id="rId244" Type="http://schemas.openxmlformats.org/officeDocument/2006/relationships/hyperlink" Target="mailto:servitroal@hotmail.com" TargetMode="External"/><Relationship Id="rId647" Type="http://schemas.openxmlformats.org/officeDocument/2006/relationships/hyperlink" Target="mailto:dianamayerly1991@hotmail.com" TargetMode="External"/><Relationship Id="rId689" Type="http://schemas.openxmlformats.org/officeDocument/2006/relationships/hyperlink" Target="mailto:osic.geraldin96@gmail.com" TargetMode="External"/><Relationship Id="rId39" Type="http://schemas.openxmlformats.org/officeDocument/2006/relationships/hyperlink" Target="mailto:JURIDICA@MERCACENTRO.COM.CO" TargetMode="External"/><Relationship Id="rId286" Type="http://schemas.openxmlformats.org/officeDocument/2006/relationships/hyperlink" Target="mailto:claudia.ossag@gmail.com" TargetMode="External"/><Relationship Id="rId451" Type="http://schemas.openxmlformats.org/officeDocument/2006/relationships/hyperlink" Target="mailto:velez.amilena@gmail.com" TargetMode="External"/><Relationship Id="rId493" Type="http://schemas.openxmlformats.org/officeDocument/2006/relationships/hyperlink" Target="mailto:zuleromo98@gmail.com" TargetMode="External"/><Relationship Id="rId507" Type="http://schemas.openxmlformats.org/officeDocument/2006/relationships/hyperlink" Target="mailto:dianita,ricardo78@gmail.com" TargetMode="External"/><Relationship Id="rId549" Type="http://schemas.openxmlformats.org/officeDocument/2006/relationships/hyperlink" Target="mailto:tataaguilarortiz@gmail.com" TargetMode="External"/><Relationship Id="rId714" Type="http://schemas.openxmlformats.org/officeDocument/2006/relationships/hyperlink" Target="mailto:michellsantos2004@gmail.com" TargetMode="External"/><Relationship Id="rId756" Type="http://schemas.openxmlformats.org/officeDocument/2006/relationships/hyperlink" Target="mailto:ALLILILEYRONDON@GMAIL.COM" TargetMode="External"/><Relationship Id="rId50" Type="http://schemas.openxmlformats.org/officeDocument/2006/relationships/hyperlink" Target="mailto:buitragomariela@gmail.com" TargetMode="External"/><Relationship Id="rId104" Type="http://schemas.openxmlformats.org/officeDocument/2006/relationships/hyperlink" Target="mailto:malejar750@gmail.com" TargetMode="External"/><Relationship Id="rId146" Type="http://schemas.openxmlformats.org/officeDocument/2006/relationships/hyperlink" Target="mailto:valengarzon1017@gmail.com" TargetMode="External"/><Relationship Id="rId188" Type="http://schemas.openxmlformats.org/officeDocument/2006/relationships/hyperlink" Target="mailto:cindytatiana11@hotmail.com" TargetMode="External"/><Relationship Id="rId311" Type="http://schemas.openxmlformats.org/officeDocument/2006/relationships/hyperlink" Target="mailto:alexad-29@hotmail.com" TargetMode="External"/><Relationship Id="rId353" Type="http://schemas.openxmlformats.org/officeDocument/2006/relationships/hyperlink" Target="mailto:soniapatriciaballen@gmail.com" TargetMode="External"/><Relationship Id="rId395" Type="http://schemas.openxmlformats.org/officeDocument/2006/relationships/hyperlink" Target="mailto:zuleromo98@gmail.com" TargetMode="External"/><Relationship Id="rId409" Type="http://schemas.openxmlformats.org/officeDocument/2006/relationships/hyperlink" Target="mailto:mayulime2024@hotmail.com" TargetMode="External"/><Relationship Id="rId560" Type="http://schemas.openxmlformats.org/officeDocument/2006/relationships/hyperlink" Target="mailto:molina272003@gmail.com" TargetMode="External"/><Relationship Id="rId92" Type="http://schemas.openxmlformats.org/officeDocument/2006/relationships/hyperlink" Target="mailto:jloalexa16@hotmail.com" TargetMode="External"/><Relationship Id="rId213" Type="http://schemas.openxmlformats.org/officeDocument/2006/relationships/hyperlink" Target="mailto:jenny-leon31@hotmail.com" TargetMode="External"/><Relationship Id="rId420" Type="http://schemas.openxmlformats.org/officeDocument/2006/relationships/hyperlink" Target="mailto:yteimi-manrique@hotmail.com" TargetMode="External"/><Relationship Id="rId616" Type="http://schemas.openxmlformats.org/officeDocument/2006/relationships/hyperlink" Target="mailto:ennym0716@gmail.com" TargetMode="External"/><Relationship Id="rId658" Type="http://schemas.openxmlformats.org/officeDocument/2006/relationships/hyperlink" Target="mailto:onyj28@gmail.com" TargetMode="External"/><Relationship Id="rId255" Type="http://schemas.openxmlformats.org/officeDocument/2006/relationships/hyperlink" Target="mailto:jdanvar@yahoo.com" TargetMode="External"/><Relationship Id="rId297" Type="http://schemas.openxmlformats.org/officeDocument/2006/relationships/hyperlink" Target="mailto:heber0408@hotmail.com" TargetMode="External"/><Relationship Id="rId462" Type="http://schemas.openxmlformats.org/officeDocument/2006/relationships/hyperlink" Target="mailto:nelsongomez1230@hotmail.com" TargetMode="External"/><Relationship Id="rId518" Type="http://schemas.openxmlformats.org/officeDocument/2006/relationships/hyperlink" Target="mailto:laurajidamrm2006@gmail.com" TargetMode="External"/><Relationship Id="rId725" Type="http://schemas.openxmlformats.org/officeDocument/2006/relationships/hyperlink" Target="mailto:oscarvilla05@gmail.com" TargetMode="External"/><Relationship Id="rId115" Type="http://schemas.openxmlformats.org/officeDocument/2006/relationships/hyperlink" Target="mailto:charrikdanielasimanca@gmail.com" TargetMode="External"/><Relationship Id="rId157" Type="http://schemas.openxmlformats.org/officeDocument/2006/relationships/hyperlink" Target="mailto:vivianavvs@gmail.com" TargetMode="External"/><Relationship Id="rId322" Type="http://schemas.openxmlformats.org/officeDocument/2006/relationships/hyperlink" Target="mailto:jdcelis@ut.edu.co" TargetMode="External"/><Relationship Id="rId364" Type="http://schemas.openxmlformats.org/officeDocument/2006/relationships/hyperlink" Target="mailto:fabecerra22@hotmail.com" TargetMode="External"/><Relationship Id="rId61" Type="http://schemas.openxmlformats.org/officeDocument/2006/relationships/hyperlink" Target="mailto:info.ascensoresdeltolima@gmail.com" TargetMode="External"/><Relationship Id="rId199" Type="http://schemas.openxmlformats.org/officeDocument/2006/relationships/hyperlink" Target="mailto:carolinafarfan@gmail.com" TargetMode="External"/><Relationship Id="rId571" Type="http://schemas.openxmlformats.org/officeDocument/2006/relationships/hyperlink" Target="mailto:kj.perezri@ut.edu.co" TargetMode="External"/><Relationship Id="rId627" Type="http://schemas.openxmlformats.org/officeDocument/2006/relationships/hyperlink" Target="mailto:sierraserratosarayolanda@gmail.com" TargetMode="External"/><Relationship Id="rId669" Type="http://schemas.openxmlformats.org/officeDocument/2006/relationships/hyperlink" Target="mailto:johanna_chntre@outlook.com" TargetMode="External"/><Relationship Id="rId19" Type="http://schemas.openxmlformats.org/officeDocument/2006/relationships/hyperlink" Target="mailto:clodette777@gmail.com" TargetMode="External"/><Relationship Id="rId224" Type="http://schemas.openxmlformats.org/officeDocument/2006/relationships/hyperlink" Target="mailto:lorenaangarita1980@gmail.com" TargetMode="External"/><Relationship Id="rId266" Type="http://schemas.openxmlformats.org/officeDocument/2006/relationships/hyperlink" Target="mailto:WENDY_JIMENEZ@JUANCORPAS.EDU.CARDIOLOGYAIM@HOTMAIL.COM" TargetMode="External"/><Relationship Id="rId431" Type="http://schemas.openxmlformats.org/officeDocument/2006/relationships/hyperlink" Target="mailto:mu&#241;ozskarlett99@gmail.com" TargetMode="External"/><Relationship Id="rId473" Type="http://schemas.openxmlformats.org/officeDocument/2006/relationships/hyperlink" Target="mailto:yisethbermudez1@gmail.com" TargetMode="External"/><Relationship Id="rId529" Type="http://schemas.openxmlformats.org/officeDocument/2006/relationships/hyperlink" Target="mailto:patorlan@hotmail.com" TargetMode="External"/><Relationship Id="rId680" Type="http://schemas.openxmlformats.org/officeDocument/2006/relationships/hyperlink" Target="mailto:ramonica0306@gmail.com" TargetMode="External"/><Relationship Id="rId736" Type="http://schemas.openxmlformats.org/officeDocument/2006/relationships/hyperlink" Target="mailto:ulieth.medina9628@gmail.com" TargetMode="External"/><Relationship Id="rId30" Type="http://schemas.openxmlformats.org/officeDocument/2006/relationships/hyperlink" Target="mailto:ingrid_puchana@hotmail.com" TargetMode="External"/><Relationship Id="rId126" Type="http://schemas.openxmlformats.org/officeDocument/2006/relationships/hyperlink" Target="mailto:jeffersonbarreroyeye@hotmail.com" TargetMode="External"/><Relationship Id="rId168" Type="http://schemas.openxmlformats.org/officeDocument/2006/relationships/hyperlink" Target="mailto:clodette777@gmail.com" TargetMode="External"/><Relationship Id="rId333" Type="http://schemas.openxmlformats.org/officeDocument/2006/relationships/hyperlink" Target="mailto:ximenaalcala265@gmail.com" TargetMode="External"/><Relationship Id="rId540" Type="http://schemas.openxmlformats.org/officeDocument/2006/relationships/hyperlink" Target="mailto:marcela082414@gmail.com" TargetMode="External"/><Relationship Id="rId72" Type="http://schemas.openxmlformats.org/officeDocument/2006/relationships/hyperlink" Target="mailto:gerencia@coodestol.com.co" TargetMode="External"/><Relationship Id="rId375" Type="http://schemas.openxmlformats.org/officeDocument/2006/relationships/hyperlink" Target="mailto:zuleromo98@gmail.com" TargetMode="External"/><Relationship Id="rId582" Type="http://schemas.openxmlformats.org/officeDocument/2006/relationships/hyperlink" Target="mailto:jholierestivenmartines207@gmail.com" TargetMode="External"/><Relationship Id="rId638" Type="http://schemas.openxmlformats.org/officeDocument/2006/relationships/hyperlink" Target="mailto:ma.alejandra.1508@gmail.com" TargetMode="External"/><Relationship Id="rId3" Type="http://schemas.openxmlformats.org/officeDocument/2006/relationships/hyperlink" Target="mailto:drjoseonate@hitmail.com" TargetMode="External"/><Relationship Id="rId235" Type="http://schemas.openxmlformats.org/officeDocument/2006/relationships/hyperlink" Target="mailto:carolparra2015@gmail.com" TargetMode="External"/><Relationship Id="rId277" Type="http://schemas.openxmlformats.org/officeDocument/2006/relationships/hyperlink" Target="mailto:kathemarilanda31@gmail.com" TargetMode="External"/><Relationship Id="rId400" Type="http://schemas.openxmlformats.org/officeDocument/2006/relationships/hyperlink" Target="mailto:jcalderon74@estudiantesasreandina.com" TargetMode="External"/><Relationship Id="rId442" Type="http://schemas.openxmlformats.org/officeDocument/2006/relationships/hyperlink" Target="mailto:vallejosol_05@gmail.com" TargetMode="External"/><Relationship Id="rId484" Type="http://schemas.openxmlformats.org/officeDocument/2006/relationships/hyperlink" Target="mailto:nocoga22@gmail.com" TargetMode="External"/><Relationship Id="rId705" Type="http://schemas.openxmlformats.org/officeDocument/2006/relationships/hyperlink" Target="mailto:luisa-6633@hotmail.com" TargetMode="External"/><Relationship Id="rId137" Type="http://schemas.openxmlformats.org/officeDocument/2006/relationships/hyperlink" Target="mailto:isabel.fernandez2723@gmail.com" TargetMode="External"/><Relationship Id="rId302" Type="http://schemas.openxmlformats.org/officeDocument/2006/relationships/hyperlink" Target="mailto:valentinaleon2203@hotmail.com" TargetMode="External"/><Relationship Id="rId344" Type="http://schemas.openxmlformats.org/officeDocument/2006/relationships/hyperlink" Target="mailto:heidymiranda88@gmail.com" TargetMode="External"/><Relationship Id="rId691" Type="http://schemas.openxmlformats.org/officeDocument/2006/relationships/hyperlink" Target="mailto:camilandreahernandez@hotmail.com" TargetMode="External"/><Relationship Id="rId747" Type="http://schemas.openxmlformats.org/officeDocument/2006/relationships/hyperlink" Target="mailto:norilabril@gmail.com" TargetMode="External"/><Relationship Id="rId41" Type="http://schemas.openxmlformats.org/officeDocument/2006/relationships/hyperlink" Target="mailto:caroalbarello@hotmail.com" TargetMode="External"/><Relationship Id="rId83" Type="http://schemas.openxmlformats.org/officeDocument/2006/relationships/hyperlink" Target="mailto:jorgemontejo585@gmail.com" TargetMode="External"/><Relationship Id="rId179" Type="http://schemas.openxmlformats.org/officeDocument/2006/relationships/hyperlink" Target="mailto:parramargaritacarolina@gmail.com" TargetMode="External"/><Relationship Id="rId386" Type="http://schemas.openxmlformats.org/officeDocument/2006/relationships/hyperlink" Target="mailto:magdasantosq@gmail.com" TargetMode="External"/><Relationship Id="rId551" Type="http://schemas.openxmlformats.org/officeDocument/2006/relationships/hyperlink" Target="mailto:hernandotellez130@gmail.com" TargetMode="External"/><Relationship Id="rId593" Type="http://schemas.openxmlformats.org/officeDocument/2006/relationships/hyperlink" Target="mailto:aighana29@gmail.com" TargetMode="External"/><Relationship Id="rId607" Type="http://schemas.openxmlformats.org/officeDocument/2006/relationships/hyperlink" Target="mailto:alejosh070@gmail.com" TargetMode="External"/><Relationship Id="rId649" Type="http://schemas.openxmlformats.org/officeDocument/2006/relationships/hyperlink" Target="mailto:r7102834@gmail.com" TargetMode="External"/><Relationship Id="rId190" Type="http://schemas.openxmlformats.org/officeDocument/2006/relationships/hyperlink" Target="mailto:cardiologyaim@hotmail.com" TargetMode="External"/><Relationship Id="rId204" Type="http://schemas.openxmlformats.org/officeDocument/2006/relationships/hyperlink" Target="mailto:nicol.guzman1994@hotmail.com" TargetMode="External"/><Relationship Id="rId246" Type="http://schemas.openxmlformats.org/officeDocument/2006/relationships/hyperlink" Target="mailto:polancokarito178@gmail.com" TargetMode="External"/><Relationship Id="rId288" Type="http://schemas.openxmlformats.org/officeDocument/2006/relationships/hyperlink" Target="mailto:nana97805@gmail.com" TargetMode="External"/><Relationship Id="rId411" Type="http://schemas.openxmlformats.org/officeDocument/2006/relationships/hyperlink" Target="mailto:angelanicolls16@hotmail.com" TargetMode="External"/><Relationship Id="rId453" Type="http://schemas.openxmlformats.org/officeDocument/2006/relationships/hyperlink" Target="mailto:luisavila2718@gmail.com" TargetMode="External"/><Relationship Id="rId509" Type="http://schemas.openxmlformats.org/officeDocument/2006/relationships/hyperlink" Target="mailto:mmrg_123@hotmail.com" TargetMode="External"/><Relationship Id="rId660" Type="http://schemas.openxmlformats.org/officeDocument/2006/relationships/hyperlink" Target="mailto:angiebrapin@gmail.com" TargetMode="External"/><Relationship Id="rId106" Type="http://schemas.openxmlformats.org/officeDocument/2006/relationships/hyperlink" Target="mailto:cfsd1022@gmail.com" TargetMode="External"/><Relationship Id="rId313" Type="http://schemas.openxmlformats.org/officeDocument/2006/relationships/hyperlink" Target="mailto:paulandenos@hotmail.com" TargetMode="External"/><Relationship Id="rId495" Type="http://schemas.openxmlformats.org/officeDocument/2006/relationships/hyperlink" Target="mailto:zuleromo98@gmail.com" TargetMode="External"/><Relationship Id="rId716" Type="http://schemas.openxmlformats.org/officeDocument/2006/relationships/hyperlink" Target="mailto:uisescobar63@gmail.com" TargetMode="External"/><Relationship Id="rId758" Type="http://schemas.openxmlformats.org/officeDocument/2006/relationships/comments" Target="../comments2.xml"/><Relationship Id="rId10" Type="http://schemas.openxmlformats.org/officeDocument/2006/relationships/hyperlink" Target="mailto:emcvq234@gamial.com" TargetMode="External"/><Relationship Id="rId52" Type="http://schemas.openxmlformats.org/officeDocument/2006/relationships/hyperlink" Target="mailto:acostaadriana392@gmail.com" TargetMode="External"/><Relationship Id="rId94" Type="http://schemas.openxmlformats.org/officeDocument/2006/relationships/hyperlink" Target="mailto:diegoalejandro1330@gmail.com" TargetMode="External"/><Relationship Id="rId148" Type="http://schemas.openxmlformats.org/officeDocument/2006/relationships/hyperlink" Target="mailto:KARENAVILAANDRADE2323@GMAIL.COM" TargetMode="External"/><Relationship Id="rId355" Type="http://schemas.openxmlformats.org/officeDocument/2006/relationships/hyperlink" Target="mailto:rodriguezk9372@gmail.com" TargetMode="External"/><Relationship Id="rId397" Type="http://schemas.openxmlformats.org/officeDocument/2006/relationships/hyperlink" Target="mailto:zuleromo98@gmail.com" TargetMode="External"/><Relationship Id="rId520" Type="http://schemas.openxmlformats.org/officeDocument/2006/relationships/hyperlink" Target="mailto:ancas.504@gmail.com" TargetMode="External"/><Relationship Id="rId562" Type="http://schemas.openxmlformats.org/officeDocument/2006/relationships/hyperlink" Target="mailto:jadm251219@gmail.com" TargetMode="External"/><Relationship Id="rId618" Type="http://schemas.openxmlformats.org/officeDocument/2006/relationships/hyperlink" Target="mailto:amilocortes2306@gmail.com" TargetMode="External"/><Relationship Id="rId215" Type="http://schemas.openxmlformats.org/officeDocument/2006/relationships/hyperlink" Target="mailto:dicaroli231@gmail.com" TargetMode="External"/><Relationship Id="rId257" Type="http://schemas.openxmlformats.org/officeDocument/2006/relationships/hyperlink" Target="mailto:gerencia@coodestol.com.co" TargetMode="External"/><Relationship Id="rId422" Type="http://schemas.openxmlformats.org/officeDocument/2006/relationships/hyperlink" Target="mailto:andres71-uru@hotmail.com" TargetMode="External"/><Relationship Id="rId464" Type="http://schemas.openxmlformats.org/officeDocument/2006/relationships/hyperlink" Target="mailto:MOCATRIANA@GMAIL.COM" TargetMode="External"/><Relationship Id="rId299" Type="http://schemas.openxmlformats.org/officeDocument/2006/relationships/hyperlink" Target="mailto:amgb3014@gmail.com" TargetMode="External"/><Relationship Id="rId727" Type="http://schemas.openxmlformats.org/officeDocument/2006/relationships/hyperlink" Target="mailto:JC.inversionesytecnologia@outlook.com" TargetMode="External"/><Relationship Id="rId63" Type="http://schemas.openxmlformats.org/officeDocument/2006/relationships/hyperlink" Target="mailto:yenjas9@gmail.com" TargetMode="External"/><Relationship Id="rId159" Type="http://schemas.openxmlformats.org/officeDocument/2006/relationships/hyperlink" Target="mailto:mariaca199945@gmail.com" TargetMode="External"/><Relationship Id="rId366" Type="http://schemas.openxmlformats.org/officeDocument/2006/relationships/hyperlink" Target="mailto:julianamelibea@gmail.com" TargetMode="External"/><Relationship Id="rId573" Type="http://schemas.openxmlformats.org/officeDocument/2006/relationships/hyperlink" Target="mailto:BARRERA.MARIAISABEL@YAHOO.ES" TargetMode="External"/><Relationship Id="rId226" Type="http://schemas.openxmlformats.org/officeDocument/2006/relationships/hyperlink" Target="mailto:usi.mias.auxenfermeria9@gmail.com" TargetMode="External"/><Relationship Id="rId433" Type="http://schemas.openxmlformats.org/officeDocument/2006/relationships/hyperlink" Target="mailto:Ehenao243@gmail.com" TargetMode="External"/><Relationship Id="rId640" Type="http://schemas.openxmlformats.org/officeDocument/2006/relationships/hyperlink" Target="mailto:sabelgomezu23@hotmail.com" TargetMode="External"/><Relationship Id="rId738" Type="http://schemas.openxmlformats.org/officeDocument/2006/relationships/hyperlink" Target="mailto:emcvq234@gamial.com" TargetMode="External"/><Relationship Id="rId74" Type="http://schemas.openxmlformats.org/officeDocument/2006/relationships/hyperlink" Target="mailto:rudagoga@yahoo.com" TargetMode="External"/><Relationship Id="rId377" Type="http://schemas.openxmlformats.org/officeDocument/2006/relationships/hyperlink" Target="mailto:zuleromo98@gmail.com" TargetMode="External"/><Relationship Id="rId500" Type="http://schemas.openxmlformats.org/officeDocument/2006/relationships/hyperlink" Target="mailto:LOZANOCAROLINA587@GMAIL.COM" TargetMode="External"/><Relationship Id="rId584" Type="http://schemas.openxmlformats.org/officeDocument/2006/relationships/hyperlink" Target="mailto:yersonalvarez77@gmail.com" TargetMode="External"/><Relationship Id="rId5" Type="http://schemas.openxmlformats.org/officeDocument/2006/relationships/hyperlink" Target="mailto:sara.sanchezcubillos@hotmail.com" TargetMode="External"/><Relationship Id="rId237" Type="http://schemas.openxmlformats.org/officeDocument/2006/relationships/hyperlink" Target="mailto:mariaesa65@gmail.com" TargetMode="External"/><Relationship Id="rId444" Type="http://schemas.openxmlformats.org/officeDocument/2006/relationships/hyperlink" Target="mailto:juanmiguelmotta@hotmail.com" TargetMode="External"/><Relationship Id="rId651" Type="http://schemas.openxmlformats.org/officeDocument/2006/relationships/hyperlink" Target="mailto:paulaagomez17@gmail.com" TargetMode="External"/><Relationship Id="rId749" Type="http://schemas.openxmlformats.org/officeDocument/2006/relationships/hyperlink" Target="mailto:aalvaresmd@hotmail.com" TargetMode="External"/><Relationship Id="rId290" Type="http://schemas.openxmlformats.org/officeDocument/2006/relationships/hyperlink" Target="mailto:luzdcespedes@hotmail.com" TargetMode="External"/><Relationship Id="rId304" Type="http://schemas.openxmlformats.org/officeDocument/2006/relationships/hyperlink" Target="mailto:fabiolagarcia1501@hotmail.com" TargetMode="External"/><Relationship Id="rId388" Type="http://schemas.openxmlformats.org/officeDocument/2006/relationships/hyperlink" Target="mailto:Llilimaca3@hotmail.com" TargetMode="External"/><Relationship Id="rId511" Type="http://schemas.openxmlformats.org/officeDocument/2006/relationships/hyperlink" Target="mailto:estefania-ramos-18@hotmail.com" TargetMode="External"/><Relationship Id="rId609" Type="http://schemas.openxmlformats.org/officeDocument/2006/relationships/hyperlink" Target="mailto:danitot275@gmail.com" TargetMode="External"/><Relationship Id="rId85" Type="http://schemas.openxmlformats.org/officeDocument/2006/relationships/hyperlink" Target="mailto:monaguillo2007@gmail.com" TargetMode="External"/><Relationship Id="rId150" Type="http://schemas.openxmlformats.org/officeDocument/2006/relationships/hyperlink" Target="mailto:abohorquezr@ut.edu.co" TargetMode="External"/><Relationship Id="rId595" Type="http://schemas.openxmlformats.org/officeDocument/2006/relationships/hyperlink" Target="mailto:dianamarcela.soga@gmail.com" TargetMode="External"/><Relationship Id="rId248" Type="http://schemas.openxmlformats.org/officeDocument/2006/relationships/hyperlink" Target="mailto:acostaadriana392@gmail.com" TargetMode="External"/><Relationship Id="rId455" Type="http://schemas.openxmlformats.org/officeDocument/2006/relationships/hyperlink" Target="mailto:magien-22@hotmail.com" TargetMode="External"/><Relationship Id="rId662" Type="http://schemas.openxmlformats.org/officeDocument/2006/relationships/hyperlink" Target="mailto:heina543@gmail.com" TargetMode="External"/><Relationship Id="rId12" Type="http://schemas.openxmlformats.org/officeDocument/2006/relationships/hyperlink" Target="mailto:sanpabloangel1@gmail.com" TargetMode="External"/><Relationship Id="rId108" Type="http://schemas.openxmlformats.org/officeDocument/2006/relationships/hyperlink" Target="mailto:gerencia@coodestol.com.co" TargetMode="External"/><Relationship Id="rId315" Type="http://schemas.openxmlformats.org/officeDocument/2006/relationships/hyperlink" Target="mailto:erokamonsalvelombana@gmail.com" TargetMode="External"/><Relationship Id="rId522" Type="http://schemas.openxmlformats.org/officeDocument/2006/relationships/hyperlink" Target="mailto:faifa021@gmail.com" TargetMode="External"/><Relationship Id="rId96" Type="http://schemas.openxmlformats.org/officeDocument/2006/relationships/hyperlink" Target="mailto:polancokarito178@gmail.com" TargetMode="External"/><Relationship Id="rId161" Type="http://schemas.openxmlformats.org/officeDocument/2006/relationships/hyperlink" Target="mailto:relaxhumber@yahoo.com" TargetMode="External"/><Relationship Id="rId399" Type="http://schemas.openxmlformats.org/officeDocument/2006/relationships/hyperlink" Target="mailto:zuleromo98@gmail.com" TargetMode="External"/><Relationship Id="rId259" Type="http://schemas.openxmlformats.org/officeDocument/2006/relationships/hyperlink" Target="mailto:yefd16@hotmail.com" TargetMode="External"/><Relationship Id="rId466" Type="http://schemas.openxmlformats.org/officeDocument/2006/relationships/hyperlink" Target="mailto:zuleromo98@gmail.com" TargetMode="External"/><Relationship Id="rId673" Type="http://schemas.openxmlformats.org/officeDocument/2006/relationships/hyperlink" Target="mailto:luciat2101@gmail.com" TargetMode="External"/><Relationship Id="rId23" Type="http://schemas.openxmlformats.org/officeDocument/2006/relationships/hyperlink" Target="mailto:Pbarragan.unidos@gamail.com" TargetMode="External"/><Relationship Id="rId119" Type="http://schemas.openxmlformats.org/officeDocument/2006/relationships/hyperlink" Target="mailto:aljandra06199@hotmail.com" TargetMode="External"/><Relationship Id="rId326" Type="http://schemas.openxmlformats.org/officeDocument/2006/relationships/hyperlink" Target="mailto:perez.daniela0802@gmail.com" TargetMode="External"/><Relationship Id="rId533" Type="http://schemas.openxmlformats.org/officeDocument/2006/relationships/hyperlink" Target="mailto:JUANHERRERAA816@GMAIL.COM" TargetMode="External"/><Relationship Id="rId740" Type="http://schemas.openxmlformats.org/officeDocument/2006/relationships/hyperlink" Target="mailto:augustoarango@hotmail.com" TargetMode="External"/><Relationship Id="rId172" Type="http://schemas.openxmlformats.org/officeDocument/2006/relationships/hyperlink" Target="mailto:cielopra@gmail.com" TargetMode="External"/><Relationship Id="rId477" Type="http://schemas.openxmlformats.org/officeDocument/2006/relationships/hyperlink" Target="mailto:gerencia@coodestol.com.co" TargetMode="External"/><Relationship Id="rId600" Type="http://schemas.openxmlformats.org/officeDocument/2006/relationships/hyperlink" Target="mailto:nataliamomnitoria2@gmail.com" TargetMode="External"/><Relationship Id="rId684" Type="http://schemas.openxmlformats.org/officeDocument/2006/relationships/hyperlink" Target="mailto:rociodelpilarortiz7671@gmail.com" TargetMode="External"/><Relationship Id="rId337" Type="http://schemas.openxmlformats.org/officeDocument/2006/relationships/hyperlink" Target="mailto:angielmendez1990@gmail.com" TargetMode="External"/><Relationship Id="rId34" Type="http://schemas.openxmlformats.org/officeDocument/2006/relationships/hyperlink" Target="mailto:polancokarito178@gmail.com" TargetMode="External"/><Relationship Id="rId544" Type="http://schemas.openxmlformats.org/officeDocument/2006/relationships/hyperlink" Target="mailto:saavedrafernandezc@gmail.com" TargetMode="External"/><Relationship Id="rId751" Type="http://schemas.openxmlformats.org/officeDocument/2006/relationships/hyperlink" Target="mailto:5biencamoreno@gmail.com" TargetMode="External"/><Relationship Id="rId183" Type="http://schemas.openxmlformats.org/officeDocument/2006/relationships/hyperlink" Target="mailto:felipe151604@gmail.com" TargetMode="External"/><Relationship Id="rId390" Type="http://schemas.openxmlformats.org/officeDocument/2006/relationships/hyperlink" Target="mailto:yeilson.ortiz2805@hotmail.com" TargetMode="External"/><Relationship Id="rId404" Type="http://schemas.openxmlformats.org/officeDocument/2006/relationships/hyperlink" Target="mailto:moni_yate_1096@hotmail.com" TargetMode="External"/><Relationship Id="rId611" Type="http://schemas.openxmlformats.org/officeDocument/2006/relationships/hyperlink" Target="mailto:ilaloz2507@gmail.com" TargetMode="External"/><Relationship Id="rId250" Type="http://schemas.openxmlformats.org/officeDocument/2006/relationships/hyperlink" Target="mailto:RICHARPRADO482@GMAIL.COM" TargetMode="External"/><Relationship Id="rId488" Type="http://schemas.openxmlformats.org/officeDocument/2006/relationships/hyperlink" Target="mailto:marthayara822@gmail.com" TargetMode="External"/><Relationship Id="rId695" Type="http://schemas.openxmlformats.org/officeDocument/2006/relationships/hyperlink" Target="mailto:rulyalpa2010@gmail.com" TargetMode="External"/><Relationship Id="rId709" Type="http://schemas.openxmlformats.org/officeDocument/2006/relationships/hyperlink" Target="mailto:VALDERRAMAANGIEL15@GMAIL.COM" TargetMode="External"/><Relationship Id="rId45" Type="http://schemas.openxmlformats.org/officeDocument/2006/relationships/hyperlink" Target="mailto:lucitorres2904@gmail.com" TargetMode="External"/><Relationship Id="rId110" Type="http://schemas.openxmlformats.org/officeDocument/2006/relationships/hyperlink" Target="mailto:adrigarcia19@hotmail.com" TargetMode="External"/><Relationship Id="rId348" Type="http://schemas.openxmlformats.org/officeDocument/2006/relationships/hyperlink" Target="mailto:ojrocjat@hotmail.com" TargetMode="External"/><Relationship Id="rId555" Type="http://schemas.openxmlformats.org/officeDocument/2006/relationships/hyperlink" Target="mailto:torres.jesi@hotmaill.com" TargetMode="External"/><Relationship Id="rId194" Type="http://schemas.openxmlformats.org/officeDocument/2006/relationships/hyperlink" Target="mailto:carvaji@gmail.com" TargetMode="External"/><Relationship Id="rId208" Type="http://schemas.openxmlformats.org/officeDocument/2006/relationships/hyperlink" Target="mailto:Pbarragan.unidos@gamail.com" TargetMode="External"/><Relationship Id="rId415" Type="http://schemas.openxmlformats.org/officeDocument/2006/relationships/hyperlink" Target="mailto:andres71-uru@hotmail.com" TargetMode="External"/><Relationship Id="rId622" Type="http://schemas.openxmlformats.org/officeDocument/2006/relationships/hyperlink" Target="mailto:katherineyepes16@gmail.com" TargetMode="External"/><Relationship Id="rId261" Type="http://schemas.openxmlformats.org/officeDocument/2006/relationships/hyperlink" Target="mailto:marthalilianaroa08@gmail.com" TargetMode="External"/><Relationship Id="rId499" Type="http://schemas.openxmlformats.org/officeDocument/2006/relationships/hyperlink" Target="mailto:zuleromo98@gmail.com" TargetMode="External"/><Relationship Id="rId56" Type="http://schemas.openxmlformats.org/officeDocument/2006/relationships/hyperlink" Target="mailto:mariaesa65@gmail.com" TargetMode="External"/><Relationship Id="rId359" Type="http://schemas.openxmlformats.org/officeDocument/2006/relationships/hyperlink" Target="mailto:saliher2009@hotmail.com" TargetMode="External"/><Relationship Id="rId566" Type="http://schemas.openxmlformats.org/officeDocument/2006/relationships/hyperlink" Target="mailto:pc3661435@gmail.com" TargetMode="External"/><Relationship Id="rId121" Type="http://schemas.openxmlformats.org/officeDocument/2006/relationships/hyperlink" Target="mailto:vanegasdaniela738@gmail.com" TargetMode="External"/><Relationship Id="rId219" Type="http://schemas.openxmlformats.org/officeDocument/2006/relationships/hyperlink" Target="mailto:omairalopez418@hotmail.com" TargetMode="External"/><Relationship Id="rId426" Type="http://schemas.openxmlformats.org/officeDocument/2006/relationships/hyperlink" Target="mailto:natalia.orjuela@outlook.com" TargetMode="External"/><Relationship Id="rId633" Type="http://schemas.openxmlformats.org/officeDocument/2006/relationships/hyperlink" Target="mailto:yeny1014@hotmail.com" TargetMode="External"/><Relationship Id="rId67" Type="http://schemas.openxmlformats.org/officeDocument/2006/relationships/hyperlink" Target="mailto:sanchezarismendy97@gmail.com" TargetMode="External"/><Relationship Id="rId272" Type="http://schemas.openxmlformats.org/officeDocument/2006/relationships/hyperlink" Target="mailto:nicoledayanne@gmail.com" TargetMode="External"/><Relationship Id="rId577" Type="http://schemas.openxmlformats.org/officeDocument/2006/relationships/hyperlink" Target="mailto:YULIETHPPO2024@GMAIL.COM" TargetMode="External"/><Relationship Id="rId700" Type="http://schemas.openxmlformats.org/officeDocument/2006/relationships/hyperlink" Target="mailto:aclugoo@ut.edu.co" TargetMode="External"/><Relationship Id="rId132" Type="http://schemas.openxmlformats.org/officeDocument/2006/relationships/hyperlink" Target="mailto:nmavilal@ut.edu.co" TargetMode="External"/><Relationship Id="rId437" Type="http://schemas.openxmlformats.org/officeDocument/2006/relationships/hyperlink" Target="mailto:BERNALCHACONANDREA2@GMAIL.COM" TargetMode="External"/><Relationship Id="rId644" Type="http://schemas.openxmlformats.org/officeDocument/2006/relationships/hyperlink" Target="mailto:pablosantiagotrianaguarnizo@gmail.com" TargetMode="External"/><Relationship Id="rId283" Type="http://schemas.openxmlformats.org/officeDocument/2006/relationships/hyperlink" Target="mailto:andrea111049@gmail.com" TargetMode="External"/><Relationship Id="rId490" Type="http://schemas.openxmlformats.org/officeDocument/2006/relationships/hyperlink" Target="mailto:marcela.diazm28@gmail.com" TargetMode="External"/><Relationship Id="rId504" Type="http://schemas.openxmlformats.org/officeDocument/2006/relationships/hyperlink" Target="mailto:jurupa169@gmail.com" TargetMode="External"/><Relationship Id="rId711" Type="http://schemas.openxmlformats.org/officeDocument/2006/relationships/hyperlink" Target="mailto:manuelfalla20@gmail.com" TargetMode="External"/><Relationship Id="rId78" Type="http://schemas.openxmlformats.org/officeDocument/2006/relationships/hyperlink" Target="mailto:yeny1617@gmail.com" TargetMode="External"/><Relationship Id="rId143" Type="http://schemas.openxmlformats.org/officeDocument/2006/relationships/hyperlink" Target="mailto:yoisysmith@gmail.com" TargetMode="External"/><Relationship Id="rId350" Type="http://schemas.openxmlformats.org/officeDocument/2006/relationships/hyperlink" Target="mailto:auditoradianappm24@gmail.com" TargetMode="External"/><Relationship Id="rId588" Type="http://schemas.openxmlformats.org/officeDocument/2006/relationships/hyperlink" Target="mailto:sanchezarismendy97@gmail.com" TargetMode="External"/><Relationship Id="rId9" Type="http://schemas.openxmlformats.org/officeDocument/2006/relationships/hyperlink" Target="mailto:malejar750@gmail.com" TargetMode="External"/><Relationship Id="rId210" Type="http://schemas.openxmlformats.org/officeDocument/2006/relationships/hyperlink" Target="mailto:claudiagoba@hotmail.com" TargetMode="External"/><Relationship Id="rId448" Type="http://schemas.openxmlformats.org/officeDocument/2006/relationships/hyperlink" Target="mailto:nv5639496@gmail.com" TargetMode="External"/><Relationship Id="rId655" Type="http://schemas.openxmlformats.org/officeDocument/2006/relationships/hyperlink" Target="mailto:athecarozco28@hotmail.com" TargetMode="External"/><Relationship Id="rId294" Type="http://schemas.openxmlformats.org/officeDocument/2006/relationships/hyperlink" Target="mailto:mariamanuelalopez12@gmail.com" TargetMode="External"/><Relationship Id="rId308" Type="http://schemas.openxmlformats.org/officeDocument/2006/relationships/hyperlink" Target="mailto:monaguillo2007@gmail.com" TargetMode="External"/><Relationship Id="rId515" Type="http://schemas.openxmlformats.org/officeDocument/2006/relationships/hyperlink" Target="mailto:mariacamava20@gmail.com" TargetMode="External"/><Relationship Id="rId722" Type="http://schemas.openxmlformats.org/officeDocument/2006/relationships/hyperlink" Target="mailto:rcaladearmas@gmail.com" TargetMode="External"/><Relationship Id="rId89" Type="http://schemas.openxmlformats.org/officeDocument/2006/relationships/hyperlink" Target="mailto:augustoarango@hotmail.com" TargetMode="External"/><Relationship Id="rId154" Type="http://schemas.openxmlformats.org/officeDocument/2006/relationships/hyperlink" Target="mailto:yojanavarong@hotmail.com" TargetMode="External"/><Relationship Id="rId361" Type="http://schemas.openxmlformats.org/officeDocument/2006/relationships/hyperlink" Target="mailto:luissanchez6597@gmail.com" TargetMode="External"/><Relationship Id="rId599" Type="http://schemas.openxmlformats.org/officeDocument/2006/relationships/hyperlink" Target="mailto:cata_puentes@hotmail.com" TargetMode="External"/><Relationship Id="rId459" Type="http://schemas.openxmlformats.org/officeDocument/2006/relationships/hyperlink" Target="mailto:alejita9111@gmail.com" TargetMode="External"/><Relationship Id="rId666" Type="http://schemas.openxmlformats.org/officeDocument/2006/relationships/hyperlink" Target="mailto:anielarodriguezc199@gmail.com" TargetMode="External"/><Relationship Id="rId16" Type="http://schemas.openxmlformats.org/officeDocument/2006/relationships/hyperlink" Target="mailto:contacto@seguridadtrebol.com" TargetMode="External"/><Relationship Id="rId221" Type="http://schemas.openxmlformats.org/officeDocument/2006/relationships/hyperlink" Target="mailto:gerencia@coodestol.com.co" TargetMode="External"/><Relationship Id="rId319" Type="http://schemas.openxmlformats.org/officeDocument/2006/relationships/hyperlink" Target="mailto:victoriabuitrago278@gmail.com" TargetMode="External"/><Relationship Id="rId526" Type="http://schemas.openxmlformats.org/officeDocument/2006/relationships/hyperlink" Target="mailto:KAREN_ABADIA@HOTMAIL.COM" TargetMode="External"/><Relationship Id="rId733" Type="http://schemas.openxmlformats.org/officeDocument/2006/relationships/hyperlink" Target="mailto:quinterobustosjsusantonio8@gmail.com" TargetMode="External"/><Relationship Id="rId165" Type="http://schemas.openxmlformats.org/officeDocument/2006/relationships/hyperlink" Target="mailto:ALLILILEYRONDON@GMAIL.COM" TargetMode="External"/><Relationship Id="rId372" Type="http://schemas.openxmlformats.org/officeDocument/2006/relationships/hyperlink" Target="mailto:zuleromo98@gmail.com" TargetMode="External"/><Relationship Id="rId677" Type="http://schemas.openxmlformats.org/officeDocument/2006/relationships/hyperlink" Target="mailto:psicofabiolatellezrojas@gmail.com" TargetMode="External"/><Relationship Id="rId232" Type="http://schemas.openxmlformats.org/officeDocument/2006/relationships/hyperlink" Target="mailto:valevh04@hotmail.com" TargetMode="External"/><Relationship Id="rId27" Type="http://schemas.openxmlformats.org/officeDocument/2006/relationships/hyperlink" Target="mailto:mariaca199945@gamail.com" TargetMode="External"/><Relationship Id="rId537" Type="http://schemas.openxmlformats.org/officeDocument/2006/relationships/hyperlink" Target="mailto:mariapaulaherrera20@gmail.com" TargetMode="External"/><Relationship Id="rId744" Type="http://schemas.openxmlformats.org/officeDocument/2006/relationships/hyperlink" Target="mailto:caroalbarello@hotmail.com" TargetMode="External"/><Relationship Id="rId80" Type="http://schemas.openxmlformats.org/officeDocument/2006/relationships/hyperlink" Target="mailto:serviciosempresarialessyk@gmail.com" TargetMode="External"/><Relationship Id="rId176" Type="http://schemas.openxmlformats.org/officeDocument/2006/relationships/hyperlink" Target="mailto:4@yahoo.es" TargetMode="External"/><Relationship Id="rId383" Type="http://schemas.openxmlformats.org/officeDocument/2006/relationships/hyperlink" Target="mailto:zuleromo98@gmail.com" TargetMode="External"/><Relationship Id="rId590" Type="http://schemas.openxmlformats.org/officeDocument/2006/relationships/hyperlink" Target="mailto:anyu.murcia@hotmail.com" TargetMode="External"/><Relationship Id="rId604" Type="http://schemas.openxmlformats.org/officeDocument/2006/relationships/hyperlink" Target="mailto:AURARIVERACH@HOTMAIL.COM" TargetMode="External"/><Relationship Id="rId243" Type="http://schemas.openxmlformats.org/officeDocument/2006/relationships/hyperlink" Target="mailto:angelicamo@hotmail.com" TargetMode="External"/><Relationship Id="rId450" Type="http://schemas.openxmlformats.org/officeDocument/2006/relationships/hyperlink" Target="mailto:zuleromo98@gmail.com" TargetMode="External"/><Relationship Id="rId688" Type="http://schemas.openxmlformats.org/officeDocument/2006/relationships/hyperlink" Target="mailto:eleg.92@outlook.es" TargetMode="External"/><Relationship Id="rId38" Type="http://schemas.openxmlformats.org/officeDocument/2006/relationships/hyperlink" Target="mailto:directorcontable@ksaval.com" TargetMode="External"/><Relationship Id="rId103" Type="http://schemas.openxmlformats.org/officeDocument/2006/relationships/hyperlink" Target="mailto:liferli.293@hotmail.com" TargetMode="External"/><Relationship Id="rId310" Type="http://schemas.openxmlformats.org/officeDocument/2006/relationships/hyperlink" Target="mailto:carolinacespedesb@gmail.com" TargetMode="External"/><Relationship Id="rId548" Type="http://schemas.openxmlformats.org/officeDocument/2006/relationships/hyperlink" Target="mailto:totorino15@hotmail.com" TargetMode="External"/><Relationship Id="rId755" Type="http://schemas.openxmlformats.org/officeDocument/2006/relationships/hyperlink" Target="mailto:relaxhumberto@yahoo.com" TargetMode="External"/><Relationship Id="rId91" Type="http://schemas.openxmlformats.org/officeDocument/2006/relationships/hyperlink" Target="mailto:marthalilianaroa08@gmail.com" TargetMode="External"/><Relationship Id="rId187" Type="http://schemas.openxmlformats.org/officeDocument/2006/relationships/hyperlink" Target="mailto:alisremicio06@gmail.com" TargetMode="External"/><Relationship Id="rId394" Type="http://schemas.openxmlformats.org/officeDocument/2006/relationships/hyperlink" Target="mailto:garzonsuspeandreamilena@gmail.com" TargetMode="External"/><Relationship Id="rId408" Type="http://schemas.openxmlformats.org/officeDocument/2006/relationships/hyperlink" Target="mailto:eliza.jag@hotmail.com" TargetMode="External"/><Relationship Id="rId615" Type="http://schemas.openxmlformats.org/officeDocument/2006/relationships/hyperlink" Target="mailto:AURA.SALAZARR1007@GMAIL.COM" TargetMode="External"/><Relationship Id="rId254" Type="http://schemas.openxmlformats.org/officeDocument/2006/relationships/hyperlink" Target="mailto:digitadoribague@gmail.com" TargetMode="External"/><Relationship Id="rId699" Type="http://schemas.openxmlformats.org/officeDocument/2006/relationships/hyperlink" Target="mailto:aescorca@yahoo.es" TargetMode="External"/><Relationship Id="rId49" Type="http://schemas.openxmlformats.org/officeDocument/2006/relationships/hyperlink" Target="mailto:rafulfranco@hotmail.com" TargetMode="External"/><Relationship Id="rId114" Type="http://schemas.openxmlformats.org/officeDocument/2006/relationships/hyperlink" Target="mailto:emcvq234@gamial.com" TargetMode="External"/><Relationship Id="rId461" Type="http://schemas.openxmlformats.org/officeDocument/2006/relationships/hyperlink" Target="mailto:ninfalaraenfer@hotmail.com" TargetMode="External"/><Relationship Id="rId559" Type="http://schemas.openxmlformats.org/officeDocument/2006/relationships/hyperlink" Target="mailto:mavigiguz@hotmail.com" TargetMode="External"/><Relationship Id="rId198" Type="http://schemas.openxmlformats.org/officeDocument/2006/relationships/hyperlink" Target="mailto:gladysolayajerez@gmail.com" TargetMode="External"/><Relationship Id="rId321" Type="http://schemas.openxmlformats.org/officeDocument/2006/relationships/hyperlink" Target="mailto:angiejuliett@gmail.com" TargetMode="External"/><Relationship Id="rId419" Type="http://schemas.openxmlformats.org/officeDocument/2006/relationships/hyperlink" Target="mailto:moni_yate_1096@hotmail.com" TargetMode="External"/><Relationship Id="rId626" Type="http://schemas.openxmlformats.org/officeDocument/2006/relationships/hyperlink" Target="mailto:6122002vanessamurcia@gmail.com" TargetMode="External"/><Relationship Id="rId265" Type="http://schemas.openxmlformats.org/officeDocument/2006/relationships/hyperlink" Target="mailto:angel_gomez@juancorpas.edu.co" TargetMode="External"/><Relationship Id="rId472" Type="http://schemas.openxmlformats.org/officeDocument/2006/relationships/hyperlink" Target="mailto:jeluju@gmail.com" TargetMode="External"/><Relationship Id="rId125" Type="http://schemas.openxmlformats.org/officeDocument/2006/relationships/hyperlink" Target="mailto:soniamorales1456@gmail.com" TargetMode="External"/><Relationship Id="rId332" Type="http://schemas.openxmlformats.org/officeDocument/2006/relationships/hyperlink" Target="mailto:lizvelasquez093@gmail.com" TargetMode="External"/><Relationship Id="rId637" Type="http://schemas.openxmlformats.org/officeDocument/2006/relationships/hyperlink" Target="mailto:eliisareyes517@gmail.com" TargetMode="External"/><Relationship Id="rId276" Type="http://schemas.openxmlformats.org/officeDocument/2006/relationships/hyperlink" Target="mailto:dannazapata@hmail.com" TargetMode="External"/><Relationship Id="rId483" Type="http://schemas.openxmlformats.org/officeDocument/2006/relationships/hyperlink" Target="mailto:nataliafernadacelyfandi&#241;o@gmail.com" TargetMode="External"/><Relationship Id="rId690" Type="http://schemas.openxmlformats.org/officeDocument/2006/relationships/hyperlink" Target="mailto:saludnutricion2022@gmail.com" TargetMode="External"/><Relationship Id="rId704" Type="http://schemas.openxmlformats.org/officeDocument/2006/relationships/hyperlink" Target="mailto:monipkstro@gmail.com" TargetMode="External"/><Relationship Id="rId40" Type="http://schemas.openxmlformats.org/officeDocument/2006/relationships/hyperlink" Target="mailto:mareletona@yahoo.es" TargetMode="External"/><Relationship Id="rId136" Type="http://schemas.openxmlformats.org/officeDocument/2006/relationships/hyperlink" Target="mailto:prieto1826@gmail.com" TargetMode="External"/><Relationship Id="rId343" Type="http://schemas.openxmlformats.org/officeDocument/2006/relationships/hyperlink" Target="mailto:CRISTIANCOLLAZOSCC@GMAIL.COM" TargetMode="External"/><Relationship Id="rId550" Type="http://schemas.openxmlformats.org/officeDocument/2006/relationships/hyperlink" Target="mailto:niyireth13perez@gmail.com" TargetMode="External"/><Relationship Id="rId203" Type="http://schemas.openxmlformats.org/officeDocument/2006/relationships/hyperlink" Target="mailto:syboterom18@gmail.com" TargetMode="External"/><Relationship Id="rId648" Type="http://schemas.openxmlformats.org/officeDocument/2006/relationships/hyperlink" Target="mailto:angelcorreco796@gmail.com" TargetMode="External"/><Relationship Id="rId287" Type="http://schemas.openxmlformats.org/officeDocument/2006/relationships/hyperlink" Target="mailto:gerencia@coodestol.com.co" TargetMode="External"/><Relationship Id="rId410" Type="http://schemas.openxmlformats.org/officeDocument/2006/relationships/hyperlink" Target="mailto:alejandrablanquicett@hotmail.com" TargetMode="External"/><Relationship Id="rId494" Type="http://schemas.openxmlformats.org/officeDocument/2006/relationships/hyperlink" Target="mailto:joseerobins@hotmail.com" TargetMode="External"/><Relationship Id="rId508" Type="http://schemas.openxmlformats.org/officeDocument/2006/relationships/hyperlink" Target="mailto:sandral.vera@hotmail.com" TargetMode="External"/><Relationship Id="rId715" Type="http://schemas.openxmlformats.org/officeDocument/2006/relationships/hyperlink" Target="mailto:ansofy89@hotmail.com" TargetMode="External"/><Relationship Id="rId147" Type="http://schemas.openxmlformats.org/officeDocument/2006/relationships/hyperlink" Target="mailto:yudymanchego@gmail.com" TargetMode="External"/><Relationship Id="rId354" Type="http://schemas.openxmlformats.org/officeDocument/2006/relationships/hyperlink" Target="mailto:zuleromo98@gmail.com" TargetMode="External"/><Relationship Id="rId51" Type="http://schemas.openxmlformats.org/officeDocument/2006/relationships/hyperlink" Target="mailto:yamilesalinas1@outlook.com" TargetMode="External"/><Relationship Id="rId561" Type="http://schemas.openxmlformats.org/officeDocument/2006/relationships/hyperlink" Target="mailto:smoyaespitia@gmail.com" TargetMode="External"/><Relationship Id="rId659" Type="http://schemas.openxmlformats.org/officeDocument/2006/relationships/hyperlink" Target="mailto:ARCELAROJAS453@GMAIL.COM" TargetMode="External"/><Relationship Id="rId214" Type="http://schemas.openxmlformats.org/officeDocument/2006/relationships/hyperlink" Target="mailto:odontodaniela0892@gmail.com" TargetMode="External"/><Relationship Id="rId298" Type="http://schemas.openxmlformats.org/officeDocument/2006/relationships/hyperlink" Target="mailto:angelamgv76@gmail.com" TargetMode="External"/><Relationship Id="rId421" Type="http://schemas.openxmlformats.org/officeDocument/2006/relationships/hyperlink" Target="mailto:rubyy1980@outlook.com" TargetMode="External"/><Relationship Id="rId519" Type="http://schemas.openxmlformats.org/officeDocument/2006/relationships/hyperlink" Target="mailto:hemamamo@hotmail.com" TargetMode="External"/><Relationship Id="rId158" Type="http://schemas.openxmlformats.org/officeDocument/2006/relationships/hyperlink" Target="mailto:ale900626@gmail.com" TargetMode="External"/><Relationship Id="rId726" Type="http://schemas.openxmlformats.org/officeDocument/2006/relationships/hyperlink" Target="mailto:danielepinillao@gmail.com" TargetMode="External"/><Relationship Id="rId62" Type="http://schemas.openxmlformats.org/officeDocument/2006/relationships/hyperlink" Target="mailto:alapesofia494@gmail.com" TargetMode="External"/><Relationship Id="rId365" Type="http://schemas.openxmlformats.org/officeDocument/2006/relationships/hyperlink" Target="mailto:leidybonillap21@gmail.com" TargetMode="External"/><Relationship Id="rId572" Type="http://schemas.openxmlformats.org/officeDocument/2006/relationships/hyperlink" Target="mailto:yuliandreacalderonyara2017@gmail.com" TargetMode="External"/><Relationship Id="rId225" Type="http://schemas.openxmlformats.org/officeDocument/2006/relationships/hyperlink" Target="mailto:aaron_valencia@hotmail.com" TargetMode="External"/><Relationship Id="rId432" Type="http://schemas.openxmlformats.org/officeDocument/2006/relationships/hyperlink" Target="mailto:dinaroa1010@hotmail.com" TargetMode="External"/><Relationship Id="rId737" Type="http://schemas.openxmlformats.org/officeDocument/2006/relationships/hyperlink" Target="mailto:liferli.293@hotmail.com"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mailto:sergioegascon@hotmail.com" TargetMode="External"/><Relationship Id="rId21" Type="http://schemas.openxmlformats.org/officeDocument/2006/relationships/hyperlink" Target="mailto:ingrid_puchana@hotmail.com" TargetMode="External"/><Relationship Id="rId42" Type="http://schemas.openxmlformats.org/officeDocument/2006/relationships/hyperlink" Target="mailto:merlynavasquez45@gmail.com" TargetMode="External"/><Relationship Id="rId63" Type="http://schemas.openxmlformats.org/officeDocument/2006/relationships/hyperlink" Target="mailto:melany01guzman@gmail.com" TargetMode="External"/><Relationship Id="rId84" Type="http://schemas.openxmlformats.org/officeDocument/2006/relationships/hyperlink" Target="mailto:sofilaura000@hotmail.com" TargetMode="External"/><Relationship Id="rId138" Type="http://schemas.openxmlformats.org/officeDocument/2006/relationships/hyperlink" Target="mailto:acostaadriana392@gmail.com" TargetMode="External"/><Relationship Id="rId107" Type="http://schemas.openxmlformats.org/officeDocument/2006/relationships/hyperlink" Target="mailto:odontologamurcia16@gmail.com" TargetMode="External"/><Relationship Id="rId11" Type="http://schemas.openxmlformats.org/officeDocument/2006/relationships/hyperlink" Target="mailto:clodette777@gmail.com" TargetMode="External"/><Relationship Id="rId32" Type="http://schemas.openxmlformats.org/officeDocument/2006/relationships/hyperlink" Target="mailto:paola2018gomez@gmail.com" TargetMode="External"/><Relationship Id="rId53" Type="http://schemas.openxmlformats.org/officeDocument/2006/relationships/hyperlink" Target="mailto:magutierrez67@hmail.com" TargetMode="External"/><Relationship Id="rId74" Type="http://schemas.openxmlformats.org/officeDocument/2006/relationships/hyperlink" Target="mailto:adrigarcia19@hotmail.com" TargetMode="External"/><Relationship Id="rId128" Type="http://schemas.openxmlformats.org/officeDocument/2006/relationships/hyperlink" Target="mailto:merlunavasquez45@gmail.com" TargetMode="External"/><Relationship Id="rId149" Type="http://schemas.microsoft.com/office/2017/10/relationships/threadedComment" Target="../threadedComments/threadedComment3.xml"/><Relationship Id="rId5" Type="http://schemas.openxmlformats.org/officeDocument/2006/relationships/hyperlink" Target="mailto:andresparadasayogo99@gmail.com" TargetMode="External"/><Relationship Id="rId95" Type="http://schemas.openxmlformats.org/officeDocument/2006/relationships/hyperlink" Target="mailto:alcon66725@aol.com.co" TargetMode="External"/><Relationship Id="rId22" Type="http://schemas.openxmlformats.org/officeDocument/2006/relationships/hyperlink" Target="mailto:scamilagm1998@outlook.com" TargetMode="External"/><Relationship Id="rId27" Type="http://schemas.openxmlformats.org/officeDocument/2006/relationships/hyperlink" Target="mailto:aaron_valencia@hotmail.com" TargetMode="External"/><Relationship Id="rId43" Type="http://schemas.openxmlformats.org/officeDocument/2006/relationships/hyperlink" Target="mailto:mayerliavenda&#241;olemus2021@gmail.com" TargetMode="External"/><Relationship Id="rId48" Type="http://schemas.openxmlformats.org/officeDocument/2006/relationships/hyperlink" Target="mailto:maelnisa68@hotmail.com" TargetMode="External"/><Relationship Id="rId64" Type="http://schemas.openxmlformats.org/officeDocument/2006/relationships/hyperlink" Target="mailto:diegoalejandro1330@gmail.com" TargetMode="External"/><Relationship Id="rId69" Type="http://schemas.openxmlformats.org/officeDocument/2006/relationships/hyperlink" Target="mailto:liferli.293@hotmail.com" TargetMode="External"/><Relationship Id="rId113" Type="http://schemas.openxmlformats.org/officeDocument/2006/relationships/hyperlink" Target="mailto:nicol.guzman1994@hotmail.com" TargetMode="External"/><Relationship Id="rId118" Type="http://schemas.openxmlformats.org/officeDocument/2006/relationships/hyperlink" Target="mailto:scamilagm1998@outlook.com" TargetMode="External"/><Relationship Id="rId134" Type="http://schemas.openxmlformats.org/officeDocument/2006/relationships/hyperlink" Target="mailto:caeba06@hotmail.com" TargetMode="External"/><Relationship Id="rId139" Type="http://schemas.openxmlformats.org/officeDocument/2006/relationships/hyperlink" Target="mailto:digitadoribague@gmail.com" TargetMode="External"/><Relationship Id="rId80" Type="http://schemas.openxmlformats.org/officeDocument/2006/relationships/hyperlink" Target="mailto:norilabril@gmail.com" TargetMode="External"/><Relationship Id="rId85" Type="http://schemas.openxmlformats.org/officeDocument/2006/relationships/hyperlink" Target="mailto:yojanavarong@hotmail.com" TargetMode="External"/><Relationship Id="rId12" Type="http://schemas.openxmlformats.org/officeDocument/2006/relationships/hyperlink" Target="mailto:norilabril@gmail.com" TargetMode="External"/><Relationship Id="rId17" Type="http://schemas.openxmlformats.org/officeDocument/2006/relationships/hyperlink" Target="mailto:yojanavarong@hotmail.com" TargetMode="External"/><Relationship Id="rId33" Type="http://schemas.openxmlformats.org/officeDocument/2006/relationships/hyperlink" Target="mailto:carolparra2015@gmail.com" TargetMode="External"/><Relationship Id="rId38" Type="http://schemas.openxmlformats.org/officeDocument/2006/relationships/hyperlink" Target="mailto:acostaadriana392@gmail.com" TargetMode="External"/><Relationship Id="rId59" Type="http://schemas.openxmlformats.org/officeDocument/2006/relationships/hyperlink" Target="mailto:chaconkatherine338@gmail.com" TargetMode="External"/><Relationship Id="rId103" Type="http://schemas.openxmlformats.org/officeDocument/2006/relationships/hyperlink" Target="mailto:valentinatafur678@gmail.com" TargetMode="External"/><Relationship Id="rId108" Type="http://schemas.openxmlformats.org/officeDocument/2006/relationships/hyperlink" Target="mailto:carolinafarfan@gmail.com" TargetMode="External"/><Relationship Id="rId124" Type="http://schemas.openxmlformats.org/officeDocument/2006/relationships/hyperlink" Target="mailto:linamgutierrez07@gmail.com" TargetMode="External"/><Relationship Id="rId129" Type="http://schemas.openxmlformats.org/officeDocument/2006/relationships/hyperlink" Target="mailto:mayerliavenda&#241;olemus2021@gmail.com" TargetMode="External"/><Relationship Id="rId54" Type="http://schemas.openxmlformats.org/officeDocument/2006/relationships/hyperlink" Target="mailto:yeny1617@gmail.com" TargetMode="External"/><Relationship Id="rId70" Type="http://schemas.openxmlformats.org/officeDocument/2006/relationships/hyperlink" Target="mailto:malejar750@gmail.com" TargetMode="External"/><Relationship Id="rId75" Type="http://schemas.openxmlformats.org/officeDocument/2006/relationships/hyperlink" Target="mailto:drjoseonate@hitmail.com" TargetMode="External"/><Relationship Id="rId91" Type="http://schemas.openxmlformats.org/officeDocument/2006/relationships/hyperlink" Target="mailto:mariaca199945@gmail.com" TargetMode="External"/><Relationship Id="rId96" Type="http://schemas.openxmlformats.org/officeDocument/2006/relationships/hyperlink" Target="mailto:clodette777@gmail.com" TargetMode="External"/><Relationship Id="rId140" Type="http://schemas.openxmlformats.org/officeDocument/2006/relationships/hyperlink" Target="mailto:gustavo.rodriguez.cote@gmail.com" TargetMode="External"/><Relationship Id="rId145" Type="http://schemas.openxmlformats.org/officeDocument/2006/relationships/hyperlink" Target="mailto:LAURABUITRAGO560@GMAIL.COM" TargetMode="External"/><Relationship Id="rId1" Type="http://schemas.openxmlformats.org/officeDocument/2006/relationships/hyperlink" Target="mailto:valentinamedinavega@gmail.com" TargetMode="External"/><Relationship Id="rId6" Type="http://schemas.openxmlformats.org/officeDocument/2006/relationships/hyperlink" Target="mailto:angelicamo@hotmail.com" TargetMode="External"/><Relationship Id="rId23" Type="http://schemas.openxmlformats.org/officeDocument/2006/relationships/hyperlink" Target="mailto:mafesaba07032003@gmail.com" TargetMode="External"/><Relationship Id="rId28" Type="http://schemas.openxmlformats.org/officeDocument/2006/relationships/hyperlink" Target="mailto:lorenaangarita1980@gmail.com" TargetMode="External"/><Relationship Id="rId49" Type="http://schemas.openxmlformats.org/officeDocument/2006/relationships/hyperlink" Target="mailto:marielenatorres@hotmail.com" TargetMode="External"/><Relationship Id="rId114" Type="http://schemas.openxmlformats.org/officeDocument/2006/relationships/hyperlink" Target="mailto:nohorazulu@hotmail.com" TargetMode="External"/><Relationship Id="rId119" Type="http://schemas.openxmlformats.org/officeDocument/2006/relationships/hyperlink" Target="mailto:lorenaangarita1980@gmail.com" TargetMode="External"/><Relationship Id="rId44" Type="http://schemas.openxmlformats.org/officeDocument/2006/relationships/hyperlink" Target="mailto:alapesofia494@gmail.com" TargetMode="External"/><Relationship Id="rId60" Type="http://schemas.openxmlformats.org/officeDocument/2006/relationships/hyperlink" Target="mailto:augustoarango@hotmail.com" TargetMode="External"/><Relationship Id="rId65" Type="http://schemas.openxmlformats.org/officeDocument/2006/relationships/hyperlink" Target="mailto:XIME.POVEDA@HOTMAIL.COM" TargetMode="External"/><Relationship Id="rId81" Type="http://schemas.openxmlformats.org/officeDocument/2006/relationships/hyperlink" Target="mailto:yonny1170@hotmail.com" TargetMode="External"/><Relationship Id="rId86" Type="http://schemas.openxmlformats.org/officeDocument/2006/relationships/hyperlink" Target="mailto:lorecardonao@gmail.com" TargetMode="External"/><Relationship Id="rId130" Type="http://schemas.openxmlformats.org/officeDocument/2006/relationships/hyperlink" Target="mailto:carolparra2015@gmail.com" TargetMode="External"/><Relationship Id="rId135" Type="http://schemas.openxmlformats.org/officeDocument/2006/relationships/hyperlink" Target="mailto:rafulfranco@hotmail.com" TargetMode="External"/><Relationship Id="rId13" Type="http://schemas.openxmlformats.org/officeDocument/2006/relationships/hyperlink" Target="mailto:LAURABUITRAGO560@GMAIL.COM" TargetMode="External"/><Relationship Id="rId18" Type="http://schemas.openxmlformats.org/officeDocument/2006/relationships/hyperlink" Target="mailto:mariaca199945@gamail.com" TargetMode="External"/><Relationship Id="rId39" Type="http://schemas.openxmlformats.org/officeDocument/2006/relationships/hyperlink" Target="mailto:usi-mias.auxenfermeria9@gmail.com" TargetMode="External"/><Relationship Id="rId109" Type="http://schemas.openxmlformats.org/officeDocument/2006/relationships/hyperlink" Target="mailto:eryca.91@hotmail.com" TargetMode="External"/><Relationship Id="rId34" Type="http://schemas.openxmlformats.org/officeDocument/2006/relationships/hyperlink" Target="mailto:jasjeda808813@gmail.com" TargetMode="External"/><Relationship Id="rId50" Type="http://schemas.openxmlformats.org/officeDocument/2006/relationships/hyperlink" Target="mailto:rudagoga@yahoo.com" TargetMode="External"/><Relationship Id="rId55" Type="http://schemas.openxmlformats.org/officeDocument/2006/relationships/hyperlink" Target="mailto:etrodriguez@icloud.com" TargetMode="External"/><Relationship Id="rId76" Type="http://schemas.openxmlformats.org/officeDocument/2006/relationships/hyperlink" Target="mailto:emcvq234@gamial.com" TargetMode="External"/><Relationship Id="rId97" Type="http://schemas.openxmlformats.org/officeDocument/2006/relationships/hyperlink" Target="mailto:ldbarragan.07@gmail.com" TargetMode="External"/><Relationship Id="rId104" Type="http://schemas.openxmlformats.org/officeDocument/2006/relationships/hyperlink" Target="mailto:carvaji@gmail.com" TargetMode="External"/><Relationship Id="rId120" Type="http://schemas.openxmlformats.org/officeDocument/2006/relationships/hyperlink" Target="mailto:aaron_valencia@hotmail.com" TargetMode="External"/><Relationship Id="rId125" Type="http://schemas.openxmlformats.org/officeDocument/2006/relationships/hyperlink" Target="mailto:lucitorres2904@gmail.com" TargetMode="External"/><Relationship Id="rId141" Type="http://schemas.openxmlformats.org/officeDocument/2006/relationships/hyperlink" Target="mailto:melany01guzman@gmail.com" TargetMode="External"/><Relationship Id="rId146" Type="http://schemas.openxmlformats.org/officeDocument/2006/relationships/hyperlink" Target="mailto:jennycarolinamartinez46@gmail.com" TargetMode="External"/><Relationship Id="rId7" Type="http://schemas.openxmlformats.org/officeDocument/2006/relationships/hyperlink" Target="mailto:nirodisi@gmail.com" TargetMode="External"/><Relationship Id="rId71" Type="http://schemas.openxmlformats.org/officeDocument/2006/relationships/hyperlink" Target="mailto:sara.sanchezcubillos@hotmail.com" TargetMode="External"/><Relationship Id="rId92" Type="http://schemas.openxmlformats.org/officeDocument/2006/relationships/hyperlink" Target="mailto:jjmartinezcotes@gmail.com" TargetMode="External"/><Relationship Id="rId2" Type="http://schemas.openxmlformats.org/officeDocument/2006/relationships/hyperlink" Target="mailto:drjoseonate@hitmail.com" TargetMode="External"/><Relationship Id="rId29" Type="http://schemas.openxmlformats.org/officeDocument/2006/relationships/hyperlink" Target="mailto:yambear@hotmail.com" TargetMode="External"/><Relationship Id="rId24" Type="http://schemas.openxmlformats.org/officeDocument/2006/relationships/hyperlink" Target="mailto:sergioegascon@hotmail.com" TargetMode="External"/><Relationship Id="rId40" Type="http://schemas.openxmlformats.org/officeDocument/2006/relationships/hyperlink" Target="mailto:valeyh04@hotmail.com" TargetMode="External"/><Relationship Id="rId45" Type="http://schemas.openxmlformats.org/officeDocument/2006/relationships/hyperlink" Target="mailto:yenjas9@gmail.com" TargetMode="External"/><Relationship Id="rId66" Type="http://schemas.openxmlformats.org/officeDocument/2006/relationships/hyperlink" Target="mailto:polancokarito178@gmail.com" TargetMode="External"/><Relationship Id="rId87" Type="http://schemas.openxmlformats.org/officeDocument/2006/relationships/hyperlink" Target="mailto:luciafernandaayala87@gmail.com" TargetMode="External"/><Relationship Id="rId110" Type="http://schemas.openxmlformats.org/officeDocument/2006/relationships/hyperlink" Target="mailto:normacris9410@gmail.com" TargetMode="External"/><Relationship Id="rId115" Type="http://schemas.openxmlformats.org/officeDocument/2006/relationships/hyperlink" Target="mailto:Pbarragan.unidos@gamail.com" TargetMode="External"/><Relationship Id="rId131" Type="http://schemas.openxmlformats.org/officeDocument/2006/relationships/hyperlink" Target="mailto:yambear@hotmail.com" TargetMode="External"/><Relationship Id="rId136" Type="http://schemas.openxmlformats.org/officeDocument/2006/relationships/hyperlink" Target="mailto:angelicamo@hotmail.com" TargetMode="External"/><Relationship Id="rId61" Type="http://schemas.openxmlformats.org/officeDocument/2006/relationships/hyperlink" Target="mailto:marthalilianaroa08@gmail.com" TargetMode="External"/><Relationship Id="rId82" Type="http://schemas.openxmlformats.org/officeDocument/2006/relationships/hyperlink" Target="mailto:menesaspsiquiatra@gmail.com" TargetMode="External"/><Relationship Id="rId19" Type="http://schemas.openxmlformats.org/officeDocument/2006/relationships/hyperlink" Target="mailto:lorecardonao@gmail.com" TargetMode="External"/><Relationship Id="rId14" Type="http://schemas.openxmlformats.org/officeDocument/2006/relationships/hyperlink" Target="mailto:Pbarragan.unidos@gamail.com" TargetMode="External"/><Relationship Id="rId30" Type="http://schemas.openxmlformats.org/officeDocument/2006/relationships/hyperlink" Target="mailto:eidylorenaherrerareina@gmail.com" TargetMode="External"/><Relationship Id="rId35" Type="http://schemas.openxmlformats.org/officeDocument/2006/relationships/hyperlink" Target="mailto:rafulfranco@hotmail.com" TargetMode="External"/><Relationship Id="rId56" Type="http://schemas.openxmlformats.org/officeDocument/2006/relationships/hyperlink" Target="mailto:delgamar8@yahoo.com" TargetMode="External"/><Relationship Id="rId77" Type="http://schemas.openxmlformats.org/officeDocument/2006/relationships/hyperlink" Target="mailto:aljandra06199@hotmail.com" TargetMode="External"/><Relationship Id="rId100" Type="http://schemas.openxmlformats.org/officeDocument/2006/relationships/hyperlink" Target="mailto:ingrid_puchana@hotmail.com" TargetMode="External"/><Relationship Id="rId105" Type="http://schemas.openxmlformats.org/officeDocument/2006/relationships/hyperlink" Target="mailto:lilipaguz@hotmail.com" TargetMode="External"/><Relationship Id="rId126" Type="http://schemas.openxmlformats.org/officeDocument/2006/relationships/hyperlink" Target="mailto:eidylorenaherrerareina@gmail.com" TargetMode="External"/><Relationship Id="rId147" Type="http://schemas.openxmlformats.org/officeDocument/2006/relationships/vmlDrawing" Target="../drawings/vmlDrawing3.vml"/><Relationship Id="rId8" Type="http://schemas.openxmlformats.org/officeDocument/2006/relationships/hyperlink" Target="mailto:malejar750@gmail.com" TargetMode="External"/><Relationship Id="rId51" Type="http://schemas.openxmlformats.org/officeDocument/2006/relationships/hyperlink" Target="mailto:morenomanuel1201289@gmail.com" TargetMode="External"/><Relationship Id="rId72" Type="http://schemas.openxmlformats.org/officeDocument/2006/relationships/hyperlink" Target="mailto:mafesaba07032003@gmail.com" TargetMode="External"/><Relationship Id="rId93" Type="http://schemas.openxmlformats.org/officeDocument/2006/relationships/hyperlink" Target="mailto:mariacamilasanchez3007@gmail.com" TargetMode="External"/><Relationship Id="rId98" Type="http://schemas.openxmlformats.org/officeDocument/2006/relationships/hyperlink" Target="mailto:adriana6565@hotmail.com" TargetMode="External"/><Relationship Id="rId121" Type="http://schemas.openxmlformats.org/officeDocument/2006/relationships/hyperlink" Target="mailto:usi.mias.auxenfermeria9@gmail.com" TargetMode="External"/><Relationship Id="rId142" Type="http://schemas.openxmlformats.org/officeDocument/2006/relationships/hyperlink" Target="mailto:marthalilianaroa08@gmail.com" TargetMode="External"/><Relationship Id="rId3" Type="http://schemas.openxmlformats.org/officeDocument/2006/relationships/hyperlink" Target="mailto:liferli.293@hotmail.com" TargetMode="External"/><Relationship Id="rId25" Type="http://schemas.openxmlformats.org/officeDocument/2006/relationships/hyperlink" Target="mailto:mafepadilla@hotmail.com" TargetMode="External"/><Relationship Id="rId46" Type="http://schemas.openxmlformats.org/officeDocument/2006/relationships/hyperlink" Target="mailto:caeba06@hotmail.com" TargetMode="External"/><Relationship Id="rId67" Type="http://schemas.openxmlformats.org/officeDocument/2006/relationships/hyperlink" Target="mailto:jenycarolinamartiez46@gmail.com" TargetMode="External"/><Relationship Id="rId116" Type="http://schemas.openxmlformats.org/officeDocument/2006/relationships/hyperlink" Target="mailto:claudiagoba@hotmail.com" TargetMode="External"/><Relationship Id="rId137" Type="http://schemas.openxmlformats.org/officeDocument/2006/relationships/hyperlink" Target="mailto:polancokarito178@gmail.com" TargetMode="External"/><Relationship Id="rId20" Type="http://schemas.openxmlformats.org/officeDocument/2006/relationships/hyperlink" Target="mailto:sofilaura000@hotmail.com" TargetMode="External"/><Relationship Id="rId41" Type="http://schemas.openxmlformats.org/officeDocument/2006/relationships/hyperlink" Target="mailto:mariaesa65@gmail.com" TargetMode="External"/><Relationship Id="rId62" Type="http://schemas.openxmlformats.org/officeDocument/2006/relationships/hyperlink" Target="mailto:jloalexa16@hotmail.com" TargetMode="External"/><Relationship Id="rId83" Type="http://schemas.openxmlformats.org/officeDocument/2006/relationships/hyperlink" Target="mailto:isabel.fernandez2723@gmail.com" TargetMode="External"/><Relationship Id="rId88" Type="http://schemas.openxmlformats.org/officeDocument/2006/relationships/hyperlink" Target="mailto:ale900626@gmail.com" TargetMode="External"/><Relationship Id="rId111" Type="http://schemas.openxmlformats.org/officeDocument/2006/relationships/hyperlink" Target="mailto:sarayuly@gmail.com" TargetMode="External"/><Relationship Id="rId132" Type="http://schemas.openxmlformats.org/officeDocument/2006/relationships/hyperlink" Target="mailto:mariaesa65@gmail.com" TargetMode="External"/><Relationship Id="rId15" Type="http://schemas.openxmlformats.org/officeDocument/2006/relationships/hyperlink" Target="mailto:relaxhumber@yahoo.com" TargetMode="External"/><Relationship Id="rId36" Type="http://schemas.openxmlformats.org/officeDocument/2006/relationships/hyperlink" Target="mailto:buitragomariela@gmail.com" TargetMode="External"/><Relationship Id="rId57" Type="http://schemas.openxmlformats.org/officeDocument/2006/relationships/hyperlink" Target="mailto:jorgemontejo585@gmail.com" TargetMode="External"/><Relationship Id="rId106" Type="http://schemas.openxmlformats.org/officeDocument/2006/relationships/hyperlink" Target="mailto:andrealilimartinez@gmail.com" TargetMode="External"/><Relationship Id="rId127" Type="http://schemas.openxmlformats.org/officeDocument/2006/relationships/hyperlink" Target="mailto:valevh04@hotmail.com" TargetMode="External"/><Relationship Id="rId10" Type="http://schemas.openxmlformats.org/officeDocument/2006/relationships/hyperlink" Target="mailto:menesaspsiquiatra@gmail.com" TargetMode="External"/><Relationship Id="rId31" Type="http://schemas.openxmlformats.org/officeDocument/2006/relationships/hyperlink" Target="mailto:lucitorres2904@gmail.com" TargetMode="External"/><Relationship Id="rId52" Type="http://schemas.openxmlformats.org/officeDocument/2006/relationships/hyperlink" Target="mailto:gus-tavodiaz@hotmail.com" TargetMode="External"/><Relationship Id="rId73" Type="http://schemas.openxmlformats.org/officeDocument/2006/relationships/hyperlink" Target="mailto:danielepinillao@gmail.com" TargetMode="External"/><Relationship Id="rId78" Type="http://schemas.openxmlformats.org/officeDocument/2006/relationships/hyperlink" Target="mailto:juancarelosalfonso.ing@gmail.com" TargetMode="External"/><Relationship Id="rId94" Type="http://schemas.openxmlformats.org/officeDocument/2006/relationships/hyperlink" Target="mailto:ALLILILEYRONDON@GMAIL.COM" TargetMode="External"/><Relationship Id="rId99" Type="http://schemas.openxmlformats.org/officeDocument/2006/relationships/hyperlink" Target="mailto:cielopra@gmail.com" TargetMode="External"/><Relationship Id="rId101" Type="http://schemas.openxmlformats.org/officeDocument/2006/relationships/hyperlink" Target="mailto:parramargaritacarolina@gmail.com" TargetMode="External"/><Relationship Id="rId122" Type="http://schemas.openxmlformats.org/officeDocument/2006/relationships/hyperlink" Target="mailto:buitragomariela3@gmail.com" TargetMode="External"/><Relationship Id="rId143" Type="http://schemas.openxmlformats.org/officeDocument/2006/relationships/hyperlink" Target="mailto:alapesofia494@gmail.com" TargetMode="External"/><Relationship Id="rId148" Type="http://schemas.openxmlformats.org/officeDocument/2006/relationships/comments" Target="../comments3.xml"/><Relationship Id="rId4" Type="http://schemas.openxmlformats.org/officeDocument/2006/relationships/hyperlink" Target="mailto:sara.sanchezcubillos@hotmail.com" TargetMode="External"/><Relationship Id="rId9" Type="http://schemas.openxmlformats.org/officeDocument/2006/relationships/hyperlink" Target="mailto:emcvq234@gamial.com" TargetMode="External"/><Relationship Id="rId26" Type="http://schemas.openxmlformats.org/officeDocument/2006/relationships/hyperlink" Target="mailto:polancokarito178@gmail.com" TargetMode="External"/><Relationship Id="rId47" Type="http://schemas.openxmlformats.org/officeDocument/2006/relationships/hyperlink" Target="mailto:linamgutierrez07@gmail.com" TargetMode="External"/><Relationship Id="rId68" Type="http://schemas.openxmlformats.org/officeDocument/2006/relationships/hyperlink" Target="mailto:andresparadasayogo99@gmail.com" TargetMode="External"/><Relationship Id="rId89" Type="http://schemas.openxmlformats.org/officeDocument/2006/relationships/hyperlink" Target="mailto:mariaca199945@gmail.com" TargetMode="External"/><Relationship Id="rId112" Type="http://schemas.openxmlformats.org/officeDocument/2006/relationships/hyperlink" Target="mailto:syboterom18@gmail.com" TargetMode="External"/><Relationship Id="rId133" Type="http://schemas.openxmlformats.org/officeDocument/2006/relationships/hyperlink" Target="mailto:YENJAS9@GMAIL.COM" TargetMode="External"/><Relationship Id="rId16" Type="http://schemas.openxmlformats.org/officeDocument/2006/relationships/hyperlink" Target="mailto:alejacortez2081@hotmail.com" TargetMode="External"/><Relationship Id="rId37" Type="http://schemas.openxmlformats.org/officeDocument/2006/relationships/hyperlink" Target="mailto:yamilesalinas1@outlook.com" TargetMode="External"/><Relationship Id="rId58" Type="http://schemas.openxmlformats.org/officeDocument/2006/relationships/hyperlink" Target="mailto:monaguillo2007@gmail.com" TargetMode="External"/><Relationship Id="rId79" Type="http://schemas.openxmlformats.org/officeDocument/2006/relationships/hyperlink" Target="mailto:aalvaresmd@hotmail.com" TargetMode="External"/><Relationship Id="rId102" Type="http://schemas.openxmlformats.org/officeDocument/2006/relationships/hyperlink" Target="mailto:marcelahorta1214@hotmail.com" TargetMode="External"/><Relationship Id="rId123" Type="http://schemas.openxmlformats.org/officeDocument/2006/relationships/hyperlink" Target="mailto:paola2018gomezz@gmail.com" TargetMode="External"/><Relationship Id="rId144" Type="http://schemas.openxmlformats.org/officeDocument/2006/relationships/hyperlink" Target="mailto:jloalexa16@hotmail.com" TargetMode="External"/><Relationship Id="rId90" Type="http://schemas.openxmlformats.org/officeDocument/2006/relationships/hyperlink" Target="mailto:relaxhumber@yahoo.com"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mailto:adriana6565@hotmail.com" TargetMode="External"/><Relationship Id="rId21" Type="http://schemas.openxmlformats.org/officeDocument/2006/relationships/hyperlink" Target="mailto:lorenaangarita1980@gmail.com" TargetMode="External"/><Relationship Id="rId42" Type="http://schemas.openxmlformats.org/officeDocument/2006/relationships/hyperlink" Target="mailto:sanchezarismendy97@gmail.com" TargetMode="External"/><Relationship Id="rId63" Type="http://schemas.openxmlformats.org/officeDocument/2006/relationships/hyperlink" Target="mailto:danielepinillao@gmail.com" TargetMode="External"/><Relationship Id="rId84" Type="http://schemas.openxmlformats.org/officeDocument/2006/relationships/hyperlink" Target="mailto:yonny1170@hotmail.com" TargetMode="External"/><Relationship Id="rId138" Type="http://schemas.openxmlformats.org/officeDocument/2006/relationships/hyperlink" Target="mailto:odontologamurcia16@gmail.com" TargetMode="External"/><Relationship Id="rId159" Type="http://schemas.openxmlformats.org/officeDocument/2006/relationships/hyperlink" Target="mailto:lorenaangarita1980@gmail.com" TargetMode="External"/><Relationship Id="rId170" Type="http://schemas.openxmlformats.org/officeDocument/2006/relationships/hyperlink" Target="mailto:carolparra2015@gmail.com" TargetMode="External"/><Relationship Id="rId191" Type="http://schemas.openxmlformats.org/officeDocument/2006/relationships/hyperlink" Target="mailto:jabrilfranco@gmail.com" TargetMode="External"/><Relationship Id="rId107" Type="http://schemas.openxmlformats.org/officeDocument/2006/relationships/hyperlink" Target="mailto:mariaca199945@gmail.com" TargetMode="External"/><Relationship Id="rId11" Type="http://schemas.openxmlformats.org/officeDocument/2006/relationships/hyperlink" Target="mailto:clodette777@gmail.com" TargetMode="External"/><Relationship Id="rId32" Type="http://schemas.openxmlformats.org/officeDocument/2006/relationships/hyperlink" Target="mailto:valeyh04@hotmail.com" TargetMode="External"/><Relationship Id="rId53" Type="http://schemas.openxmlformats.org/officeDocument/2006/relationships/hyperlink" Target="mailto:jloalexa16@hotmail.com" TargetMode="External"/><Relationship Id="rId74" Type="http://schemas.openxmlformats.org/officeDocument/2006/relationships/hyperlink" Target="mailto:julieth.salgador@gmail.com" TargetMode="External"/><Relationship Id="rId128" Type="http://schemas.openxmlformats.org/officeDocument/2006/relationships/hyperlink" Target="mailto:paty-restrepo1001@hoymail.com" TargetMode="External"/><Relationship Id="rId149" Type="http://schemas.openxmlformats.org/officeDocument/2006/relationships/hyperlink" Target="mailto:jenny-leon31@hotmail.com" TargetMode="External"/><Relationship Id="rId5" Type="http://schemas.openxmlformats.org/officeDocument/2006/relationships/hyperlink" Target="mailto:andresparadasayogo99@gmail.com" TargetMode="External"/><Relationship Id="rId95" Type="http://schemas.openxmlformats.org/officeDocument/2006/relationships/hyperlink" Target="mailto:valengarzon1017@gmail.com" TargetMode="External"/><Relationship Id="rId160" Type="http://schemas.openxmlformats.org/officeDocument/2006/relationships/hyperlink" Target="mailto:aaron_valencia@hotmail.com" TargetMode="External"/><Relationship Id="rId181" Type="http://schemas.openxmlformats.org/officeDocument/2006/relationships/hyperlink" Target="mailto:jdanvar@yahoo.com" TargetMode="External"/><Relationship Id="rId22" Type="http://schemas.openxmlformats.org/officeDocument/2006/relationships/hyperlink" Target="mailto:yambear@hotmail.com" TargetMode="External"/><Relationship Id="rId43" Type="http://schemas.openxmlformats.org/officeDocument/2006/relationships/hyperlink" Target="mailto:barraganjulian368@gmail.com" TargetMode="External"/><Relationship Id="rId64" Type="http://schemas.openxmlformats.org/officeDocument/2006/relationships/hyperlink" Target="mailto:adrigarcia19@hotmail.com" TargetMode="External"/><Relationship Id="rId118" Type="http://schemas.openxmlformats.org/officeDocument/2006/relationships/hyperlink" Target="mailto:teleforobv65@hotmail.com" TargetMode="External"/><Relationship Id="rId139" Type="http://schemas.openxmlformats.org/officeDocument/2006/relationships/hyperlink" Target="mailto:carolinafarfan@gmail.com" TargetMode="External"/><Relationship Id="rId85" Type="http://schemas.openxmlformats.org/officeDocument/2006/relationships/hyperlink" Target="mailto:menesaspsiquiatra@gmail.com" TargetMode="External"/><Relationship Id="rId150" Type="http://schemas.openxmlformats.org/officeDocument/2006/relationships/hyperlink" Target="mailto:odontodaniela0892@gmail.com" TargetMode="External"/><Relationship Id="rId171" Type="http://schemas.openxmlformats.org/officeDocument/2006/relationships/hyperlink" Target="mailto:yambear@hotmail.com" TargetMode="External"/><Relationship Id="rId192" Type="http://schemas.openxmlformats.org/officeDocument/2006/relationships/hyperlink" Target="mailto:andreapenagos,1@hotmail.com" TargetMode="External"/><Relationship Id="rId12" Type="http://schemas.openxmlformats.org/officeDocument/2006/relationships/hyperlink" Target="mailto:norilabril@gmail.com" TargetMode="External"/><Relationship Id="rId33" Type="http://schemas.openxmlformats.org/officeDocument/2006/relationships/hyperlink" Target="mailto:mariaesa65@gmail.com" TargetMode="External"/><Relationship Id="rId108" Type="http://schemas.openxmlformats.org/officeDocument/2006/relationships/hyperlink" Target="mailto:luis.mendez05@est.uexternado.edu.co" TargetMode="External"/><Relationship Id="rId129" Type="http://schemas.openxmlformats.org/officeDocument/2006/relationships/hyperlink" Target="mailto:alisremicio06@gmail.com" TargetMode="External"/><Relationship Id="rId54" Type="http://schemas.openxmlformats.org/officeDocument/2006/relationships/hyperlink" Target="mailto:melany01guzman@gmail.com" TargetMode="External"/><Relationship Id="rId75" Type="http://schemas.openxmlformats.org/officeDocument/2006/relationships/hyperlink" Target="mailto:soniamorales1456@gmail.com" TargetMode="External"/><Relationship Id="rId96" Type="http://schemas.openxmlformats.org/officeDocument/2006/relationships/hyperlink" Target="mailto:yudymanchego@gmail.com" TargetMode="External"/><Relationship Id="rId140" Type="http://schemas.openxmlformats.org/officeDocument/2006/relationships/hyperlink" Target="mailto:eryca.91@hotmail.com" TargetMode="External"/><Relationship Id="rId161" Type="http://schemas.openxmlformats.org/officeDocument/2006/relationships/hyperlink" Target="mailto:usi.mias.auxenfermeria9@gmail.com" TargetMode="External"/><Relationship Id="rId182" Type="http://schemas.openxmlformats.org/officeDocument/2006/relationships/hyperlink" Target="mailto:gustavo.rodriguez.cote@gmail.com" TargetMode="External"/><Relationship Id="rId6" Type="http://schemas.openxmlformats.org/officeDocument/2006/relationships/hyperlink" Target="mailto:angelicamo@hotmail.com" TargetMode="External"/><Relationship Id="rId23" Type="http://schemas.openxmlformats.org/officeDocument/2006/relationships/hyperlink" Target="mailto:eidylorenaherrerareina@gmail.com" TargetMode="External"/><Relationship Id="rId119" Type="http://schemas.openxmlformats.org/officeDocument/2006/relationships/hyperlink" Target="mailto:cielopra@gmail.com" TargetMode="External"/><Relationship Id="rId44" Type="http://schemas.openxmlformats.org/officeDocument/2006/relationships/hyperlink" Target="mailto:linamgutierrez07@gmail.com" TargetMode="External"/><Relationship Id="rId65" Type="http://schemas.openxmlformats.org/officeDocument/2006/relationships/hyperlink" Target="mailto:ninigarzon@gmail.com" TargetMode="External"/><Relationship Id="rId86" Type="http://schemas.openxmlformats.org/officeDocument/2006/relationships/hyperlink" Target="mailto:prieto1826@gmail.com" TargetMode="External"/><Relationship Id="rId130" Type="http://schemas.openxmlformats.org/officeDocument/2006/relationships/hyperlink" Target="mailto:cindytatiana11@hotmail.com" TargetMode="External"/><Relationship Id="rId151" Type="http://schemas.openxmlformats.org/officeDocument/2006/relationships/hyperlink" Target="mailto:sergioegascon@hotmail.com" TargetMode="External"/><Relationship Id="rId172" Type="http://schemas.openxmlformats.org/officeDocument/2006/relationships/hyperlink" Target="mailto:mariaesa65@gmail.com" TargetMode="External"/><Relationship Id="rId13" Type="http://schemas.openxmlformats.org/officeDocument/2006/relationships/hyperlink" Target="mailto:relaxhumber@yahoo.com" TargetMode="External"/><Relationship Id="rId18" Type="http://schemas.openxmlformats.org/officeDocument/2006/relationships/hyperlink" Target="mailto:sofilaura000@hotmail.com" TargetMode="External"/><Relationship Id="rId39" Type="http://schemas.openxmlformats.org/officeDocument/2006/relationships/hyperlink" Target="mailto:caeba06@hotmail.com" TargetMode="External"/><Relationship Id="rId109" Type="http://schemas.openxmlformats.org/officeDocument/2006/relationships/hyperlink" Target="mailto:relaxhumber@yahoo.com" TargetMode="External"/><Relationship Id="rId34" Type="http://schemas.openxmlformats.org/officeDocument/2006/relationships/hyperlink" Target="mailto:merlynavasquez45@gmail.com" TargetMode="External"/><Relationship Id="rId50" Type="http://schemas.openxmlformats.org/officeDocument/2006/relationships/hyperlink" Target="mailto:chaconkatherine338@gmail.com" TargetMode="External"/><Relationship Id="rId55" Type="http://schemas.openxmlformats.org/officeDocument/2006/relationships/hyperlink" Target="mailto:XIME.POVEDA@HOTMAIL.COM" TargetMode="External"/><Relationship Id="rId76" Type="http://schemas.openxmlformats.org/officeDocument/2006/relationships/hyperlink" Target="mailto:jeffersonbarreroyeye@hotmail.com" TargetMode="External"/><Relationship Id="rId97" Type="http://schemas.openxmlformats.org/officeDocument/2006/relationships/hyperlink" Target="mailto:KARENAVILAANDRADE2323@GMAIL.COM" TargetMode="External"/><Relationship Id="rId104" Type="http://schemas.openxmlformats.org/officeDocument/2006/relationships/hyperlink" Target="mailto:luciafernandaayala87@gmail.com" TargetMode="External"/><Relationship Id="rId120" Type="http://schemas.openxmlformats.org/officeDocument/2006/relationships/hyperlink" Target="mailto:dra.lorena.navarrete@hotmail.com" TargetMode="External"/><Relationship Id="rId125" Type="http://schemas.openxmlformats.org/officeDocument/2006/relationships/hyperlink" Target="mailto:felipe151604@gmail.com" TargetMode="External"/><Relationship Id="rId141" Type="http://schemas.openxmlformats.org/officeDocument/2006/relationships/hyperlink" Target="mailto:normacris9410@gmail.com" TargetMode="External"/><Relationship Id="rId146" Type="http://schemas.openxmlformats.org/officeDocument/2006/relationships/hyperlink" Target="mailto:claudiagoba@hotmail.com" TargetMode="External"/><Relationship Id="rId167" Type="http://schemas.openxmlformats.org/officeDocument/2006/relationships/hyperlink" Target="mailto:valevh04@hotmail.com" TargetMode="External"/><Relationship Id="rId188" Type="http://schemas.openxmlformats.org/officeDocument/2006/relationships/hyperlink" Target="mailto:angel_gomez@juancorpas.edu.co" TargetMode="External"/><Relationship Id="rId7" Type="http://schemas.openxmlformats.org/officeDocument/2006/relationships/hyperlink" Target="mailto:nirodisi@gmail.com" TargetMode="External"/><Relationship Id="rId71" Type="http://schemas.openxmlformats.org/officeDocument/2006/relationships/hyperlink" Target="mailto:nellybernal20@gmail.com" TargetMode="External"/><Relationship Id="rId92" Type="http://schemas.openxmlformats.org/officeDocument/2006/relationships/hyperlink" Target="mailto:diaslavis18@gmail.com" TargetMode="External"/><Relationship Id="rId162" Type="http://schemas.openxmlformats.org/officeDocument/2006/relationships/hyperlink" Target="mailto:buitragomariela3@gmail.com" TargetMode="External"/><Relationship Id="rId183" Type="http://schemas.openxmlformats.org/officeDocument/2006/relationships/hyperlink" Target="mailto:adrianalexandrasaenzp@hotmail.com" TargetMode="External"/><Relationship Id="rId2" Type="http://schemas.openxmlformats.org/officeDocument/2006/relationships/hyperlink" Target="mailto:drjoseonate@hitmail.com" TargetMode="External"/><Relationship Id="rId29" Type="http://schemas.openxmlformats.org/officeDocument/2006/relationships/hyperlink" Target="mailto:yamilesalinas1@outlook.com" TargetMode="External"/><Relationship Id="rId24" Type="http://schemas.openxmlformats.org/officeDocument/2006/relationships/hyperlink" Target="mailto:lucitorres2904@gmail.com" TargetMode="External"/><Relationship Id="rId40" Type="http://schemas.openxmlformats.org/officeDocument/2006/relationships/hyperlink" Target="mailto:jdrr20@hotmail.com" TargetMode="External"/><Relationship Id="rId45" Type="http://schemas.openxmlformats.org/officeDocument/2006/relationships/hyperlink" Target="mailto:maelnisa68@hotmail.com" TargetMode="External"/><Relationship Id="rId66" Type="http://schemas.openxmlformats.org/officeDocument/2006/relationships/hyperlink" Target="mailto:drjoseonate@hitmail.com" TargetMode="External"/><Relationship Id="rId87" Type="http://schemas.openxmlformats.org/officeDocument/2006/relationships/hyperlink" Target="mailto:isabel.fernandez2723@gmail.com" TargetMode="External"/><Relationship Id="rId110" Type="http://schemas.openxmlformats.org/officeDocument/2006/relationships/hyperlink" Target="mailto:mariaca199945@gmail.com" TargetMode="External"/><Relationship Id="rId115" Type="http://schemas.openxmlformats.org/officeDocument/2006/relationships/hyperlink" Target="mailto:angiejuliett@gmail.com" TargetMode="External"/><Relationship Id="rId131" Type="http://schemas.openxmlformats.org/officeDocument/2006/relationships/hyperlink" Target="mailto:dahyanaparra05@gamail.com" TargetMode="External"/><Relationship Id="rId136" Type="http://schemas.openxmlformats.org/officeDocument/2006/relationships/hyperlink" Target="mailto:lilipaguz@hotmail.com" TargetMode="External"/><Relationship Id="rId157" Type="http://schemas.openxmlformats.org/officeDocument/2006/relationships/hyperlink" Target="mailto:nsaavedra70@misena.edu.co" TargetMode="External"/><Relationship Id="rId178" Type="http://schemas.openxmlformats.org/officeDocument/2006/relationships/hyperlink" Target="mailto:peraltayanni83@gmail.com" TargetMode="External"/><Relationship Id="rId61" Type="http://schemas.openxmlformats.org/officeDocument/2006/relationships/hyperlink" Target="mailto:malejar750@gmail.com" TargetMode="External"/><Relationship Id="rId82" Type="http://schemas.openxmlformats.org/officeDocument/2006/relationships/hyperlink" Target="mailto:nmavilal@ut.edu.co" TargetMode="External"/><Relationship Id="rId152" Type="http://schemas.openxmlformats.org/officeDocument/2006/relationships/hyperlink" Target="mailto:dicaroli231@gmail.com" TargetMode="External"/><Relationship Id="rId173" Type="http://schemas.openxmlformats.org/officeDocument/2006/relationships/hyperlink" Target="mailto:condymsalcedo12@gmail.com" TargetMode="External"/><Relationship Id="rId19" Type="http://schemas.openxmlformats.org/officeDocument/2006/relationships/hyperlink" Target="mailto:mafepadilla@hotmail.com" TargetMode="External"/><Relationship Id="rId14" Type="http://schemas.openxmlformats.org/officeDocument/2006/relationships/hyperlink" Target="mailto:alejacortez2081@hotmail.com" TargetMode="External"/><Relationship Id="rId30" Type="http://schemas.openxmlformats.org/officeDocument/2006/relationships/hyperlink" Target="mailto:acostaadriana392@gmail.com" TargetMode="External"/><Relationship Id="rId35" Type="http://schemas.openxmlformats.org/officeDocument/2006/relationships/hyperlink" Target="mailto:mayerliavenda&#241;olemus2021@gmail.com" TargetMode="External"/><Relationship Id="rId56" Type="http://schemas.openxmlformats.org/officeDocument/2006/relationships/hyperlink" Target="mailto:jenycarolinamartiez46@gmail.com" TargetMode="External"/><Relationship Id="rId77" Type="http://schemas.openxmlformats.org/officeDocument/2006/relationships/hyperlink" Target="mailto:barretojessica311@gmail.com" TargetMode="External"/><Relationship Id="rId100" Type="http://schemas.openxmlformats.org/officeDocument/2006/relationships/hyperlink" Target="mailto:jdanvar@yahoo.com" TargetMode="External"/><Relationship Id="rId105" Type="http://schemas.openxmlformats.org/officeDocument/2006/relationships/hyperlink" Target="mailto:vivianavvs@gmail.com" TargetMode="External"/><Relationship Id="rId126" Type="http://schemas.openxmlformats.org/officeDocument/2006/relationships/hyperlink" Target="mailto:jlozano746@gmail.com" TargetMode="External"/><Relationship Id="rId147" Type="http://schemas.openxmlformats.org/officeDocument/2006/relationships/hyperlink" Target="mailto:erikagiraldo85@hotmail.com" TargetMode="External"/><Relationship Id="rId168" Type="http://schemas.openxmlformats.org/officeDocument/2006/relationships/hyperlink" Target="mailto:merlunavasquez45@gmail.com" TargetMode="External"/><Relationship Id="rId8" Type="http://schemas.openxmlformats.org/officeDocument/2006/relationships/hyperlink" Target="mailto:malejar750@gmail.com" TargetMode="External"/><Relationship Id="rId51" Type="http://schemas.openxmlformats.org/officeDocument/2006/relationships/hyperlink" Target="mailto:augustoarango@hotmail.com" TargetMode="External"/><Relationship Id="rId72" Type="http://schemas.openxmlformats.org/officeDocument/2006/relationships/hyperlink" Target="mailto:olga.ela@hotmail.com" TargetMode="External"/><Relationship Id="rId93" Type="http://schemas.openxmlformats.org/officeDocument/2006/relationships/hyperlink" Target="mailto:yoisysmith@gmail.com" TargetMode="External"/><Relationship Id="rId98" Type="http://schemas.openxmlformats.org/officeDocument/2006/relationships/hyperlink" Target="mailto:jzaratemora96@gmail.com" TargetMode="External"/><Relationship Id="rId121" Type="http://schemas.openxmlformats.org/officeDocument/2006/relationships/hyperlink" Target="mailto:nancypava.np@64gmail.com" TargetMode="External"/><Relationship Id="rId142" Type="http://schemas.openxmlformats.org/officeDocument/2006/relationships/hyperlink" Target="mailto:sarayuly@gmail.com" TargetMode="External"/><Relationship Id="rId163" Type="http://schemas.openxmlformats.org/officeDocument/2006/relationships/hyperlink" Target="mailto:paola2018gomezz@gmail.com" TargetMode="External"/><Relationship Id="rId184" Type="http://schemas.openxmlformats.org/officeDocument/2006/relationships/hyperlink" Target="mailto:yefd16@hotmail.com" TargetMode="External"/><Relationship Id="rId189" Type="http://schemas.openxmlformats.org/officeDocument/2006/relationships/hyperlink" Target="mailto:WENDY_JIMENEZ@JUANCORPAS.EDU.CARDIOLOGYAIM@HOTMAIL.COM" TargetMode="External"/><Relationship Id="rId3" Type="http://schemas.openxmlformats.org/officeDocument/2006/relationships/hyperlink" Target="mailto:liferli.293@hotmail.com" TargetMode="External"/><Relationship Id="rId25" Type="http://schemas.openxmlformats.org/officeDocument/2006/relationships/hyperlink" Target="mailto:paola2018gomez@gmail.com" TargetMode="External"/><Relationship Id="rId46" Type="http://schemas.openxmlformats.org/officeDocument/2006/relationships/hyperlink" Target="mailto:marielenatorres@hotmail.com" TargetMode="External"/><Relationship Id="rId67" Type="http://schemas.openxmlformats.org/officeDocument/2006/relationships/hyperlink" Target="mailto:emcvq234@gamial.com" TargetMode="External"/><Relationship Id="rId116" Type="http://schemas.openxmlformats.org/officeDocument/2006/relationships/hyperlink" Target="mailto:clodette777@gmail.com" TargetMode="External"/><Relationship Id="rId137" Type="http://schemas.openxmlformats.org/officeDocument/2006/relationships/hyperlink" Target="mailto:andrealilimartinez@gmail.com" TargetMode="External"/><Relationship Id="rId158" Type="http://schemas.openxmlformats.org/officeDocument/2006/relationships/hyperlink" Target="mailto:natiso25@outlook.com" TargetMode="External"/><Relationship Id="rId20" Type="http://schemas.openxmlformats.org/officeDocument/2006/relationships/hyperlink" Target="mailto:aaron_valencia@hotmail.com" TargetMode="External"/><Relationship Id="rId41" Type="http://schemas.openxmlformats.org/officeDocument/2006/relationships/hyperlink" Target="mailto:danitot275@gmail.com" TargetMode="External"/><Relationship Id="rId62" Type="http://schemas.openxmlformats.org/officeDocument/2006/relationships/hyperlink" Target="mailto:sara.sanchezcubillos@hotmail.com" TargetMode="External"/><Relationship Id="rId83" Type="http://schemas.openxmlformats.org/officeDocument/2006/relationships/hyperlink" Target="mailto:norilabril@gmail.com" TargetMode="External"/><Relationship Id="rId88" Type="http://schemas.openxmlformats.org/officeDocument/2006/relationships/hyperlink" Target="mailto:dianaguevaraiba&#241;ez1404@gmail.com" TargetMode="External"/><Relationship Id="rId111" Type="http://schemas.openxmlformats.org/officeDocument/2006/relationships/hyperlink" Target="mailto:jjmartinezcotes@gmail.com" TargetMode="External"/><Relationship Id="rId132" Type="http://schemas.openxmlformats.org/officeDocument/2006/relationships/hyperlink" Target="mailto:cardiologyaim@hotmail.com" TargetMode="External"/><Relationship Id="rId153" Type="http://schemas.openxmlformats.org/officeDocument/2006/relationships/hyperlink" Target="mailto:giraldo940412@gmail.com" TargetMode="External"/><Relationship Id="rId174" Type="http://schemas.openxmlformats.org/officeDocument/2006/relationships/hyperlink" Target="mailto:YENJAS9@GMAIL.COM" TargetMode="External"/><Relationship Id="rId179" Type="http://schemas.openxmlformats.org/officeDocument/2006/relationships/hyperlink" Target="mailto:dorisyamileforeroveloza@gmail.com" TargetMode="External"/><Relationship Id="rId190" Type="http://schemas.openxmlformats.org/officeDocument/2006/relationships/hyperlink" Target="mailto:leidyabello190794@gmail.com" TargetMode="External"/><Relationship Id="rId15" Type="http://schemas.openxmlformats.org/officeDocument/2006/relationships/hyperlink" Target="mailto:yojanavarong@hotmail.com" TargetMode="External"/><Relationship Id="rId36" Type="http://schemas.openxmlformats.org/officeDocument/2006/relationships/hyperlink" Target="mailto:gloriaalexandramontoya@gmail.com" TargetMode="External"/><Relationship Id="rId57" Type="http://schemas.openxmlformats.org/officeDocument/2006/relationships/hyperlink" Target="mailto:sergioegascon@hotmail.com" TargetMode="External"/><Relationship Id="rId106" Type="http://schemas.openxmlformats.org/officeDocument/2006/relationships/hyperlink" Target="mailto:ale900626@gmail.com" TargetMode="External"/><Relationship Id="rId127" Type="http://schemas.openxmlformats.org/officeDocument/2006/relationships/hyperlink" Target="mailto:ssthuertas@gmail.com" TargetMode="External"/><Relationship Id="rId10" Type="http://schemas.openxmlformats.org/officeDocument/2006/relationships/hyperlink" Target="mailto:menesaspsiquiatra@gmail.com" TargetMode="External"/><Relationship Id="rId31" Type="http://schemas.openxmlformats.org/officeDocument/2006/relationships/hyperlink" Target="mailto:usi-mias.auxenfermeria9@gmail.com" TargetMode="External"/><Relationship Id="rId52" Type="http://schemas.openxmlformats.org/officeDocument/2006/relationships/hyperlink" Target="mailto:marthalilianaroa08@gmail.com" TargetMode="External"/><Relationship Id="rId73" Type="http://schemas.openxmlformats.org/officeDocument/2006/relationships/hyperlink" Target="mailto:vanegasdaniela738@gmail.com" TargetMode="External"/><Relationship Id="rId78" Type="http://schemas.openxmlformats.org/officeDocument/2006/relationships/hyperlink" Target="mailto:SANDRAKSTELLANOS1985@GMAIL.COM" TargetMode="External"/><Relationship Id="rId94" Type="http://schemas.openxmlformats.org/officeDocument/2006/relationships/hyperlink" Target="mailto:claris226@gmail.com" TargetMode="External"/><Relationship Id="rId99" Type="http://schemas.openxmlformats.org/officeDocument/2006/relationships/hyperlink" Target="mailto:abohorquezr@ut.edu.co" TargetMode="External"/><Relationship Id="rId101" Type="http://schemas.openxmlformats.org/officeDocument/2006/relationships/hyperlink" Target="mailto:luisafermuncar@gmail.com" TargetMode="External"/><Relationship Id="rId122" Type="http://schemas.openxmlformats.org/officeDocument/2006/relationships/hyperlink" Target="mailto:joseisaacvargas@hotmail.com" TargetMode="External"/><Relationship Id="rId143" Type="http://schemas.openxmlformats.org/officeDocument/2006/relationships/hyperlink" Target="mailto:syboterom18@gmail.com" TargetMode="External"/><Relationship Id="rId148" Type="http://schemas.openxmlformats.org/officeDocument/2006/relationships/hyperlink" Target="mailto:antonio8322@hotmail.com" TargetMode="External"/><Relationship Id="rId164" Type="http://schemas.openxmlformats.org/officeDocument/2006/relationships/hyperlink" Target="mailto:linamgutierrez07@gmail.com" TargetMode="External"/><Relationship Id="rId169" Type="http://schemas.openxmlformats.org/officeDocument/2006/relationships/hyperlink" Target="mailto:mayerliavenda&#241;olemus2021@gmail.com" TargetMode="External"/><Relationship Id="rId185" Type="http://schemas.openxmlformats.org/officeDocument/2006/relationships/hyperlink" Target="mailto:melany01guzman@gmail.com" TargetMode="External"/><Relationship Id="rId4" Type="http://schemas.openxmlformats.org/officeDocument/2006/relationships/hyperlink" Target="mailto:sara.sanchezcubillos@hotmail.com" TargetMode="External"/><Relationship Id="rId9" Type="http://schemas.openxmlformats.org/officeDocument/2006/relationships/hyperlink" Target="mailto:emcvq234@gamial.com" TargetMode="External"/><Relationship Id="rId180" Type="http://schemas.openxmlformats.org/officeDocument/2006/relationships/hyperlink" Target="mailto:digitadoribague@gmail.com" TargetMode="External"/><Relationship Id="rId26" Type="http://schemas.openxmlformats.org/officeDocument/2006/relationships/hyperlink" Target="mailto:carolparra2015@gmail.com" TargetMode="External"/><Relationship Id="rId47" Type="http://schemas.openxmlformats.org/officeDocument/2006/relationships/hyperlink" Target="mailto:etrodriguez@icloud.com" TargetMode="External"/><Relationship Id="rId68" Type="http://schemas.openxmlformats.org/officeDocument/2006/relationships/hyperlink" Target="mailto:charrikdanielasimanca@gmail.com" TargetMode="External"/><Relationship Id="rId89" Type="http://schemas.openxmlformats.org/officeDocument/2006/relationships/hyperlink" Target="mailto:oyolahersson@gmail.com" TargetMode="External"/><Relationship Id="rId112" Type="http://schemas.openxmlformats.org/officeDocument/2006/relationships/hyperlink" Target="mailto:mariacamilasanchez3007@gmail.com" TargetMode="External"/><Relationship Id="rId133" Type="http://schemas.openxmlformats.org/officeDocument/2006/relationships/hyperlink" Target="mailto:nmavilal@ut.edu.co" TargetMode="External"/><Relationship Id="rId154" Type="http://schemas.openxmlformats.org/officeDocument/2006/relationships/hyperlink" Target="mailto:giraldo940412@gmail.com" TargetMode="External"/><Relationship Id="rId175" Type="http://schemas.openxmlformats.org/officeDocument/2006/relationships/hyperlink" Target="mailto:caeba06@hotmail.com" TargetMode="External"/><Relationship Id="rId16" Type="http://schemas.openxmlformats.org/officeDocument/2006/relationships/hyperlink" Target="mailto:mariaca199945@gamail.com" TargetMode="External"/><Relationship Id="rId37" Type="http://schemas.openxmlformats.org/officeDocument/2006/relationships/hyperlink" Target="mailto:alapesofia494@gmail.com" TargetMode="External"/><Relationship Id="rId58" Type="http://schemas.openxmlformats.org/officeDocument/2006/relationships/hyperlink" Target="mailto:maelnisa68@hotmail.com" TargetMode="External"/><Relationship Id="rId79" Type="http://schemas.openxmlformats.org/officeDocument/2006/relationships/hyperlink" Target="mailto:luisitasusa@hotmail.com" TargetMode="External"/><Relationship Id="rId102" Type="http://schemas.openxmlformats.org/officeDocument/2006/relationships/hyperlink" Target="mailto:yojanavarong@hotmail.com" TargetMode="External"/><Relationship Id="rId123" Type="http://schemas.openxmlformats.org/officeDocument/2006/relationships/hyperlink" Target="mailto:4@yahoo.es" TargetMode="External"/><Relationship Id="rId144" Type="http://schemas.openxmlformats.org/officeDocument/2006/relationships/hyperlink" Target="mailto:nicol.guzman1994@hotmail.com" TargetMode="External"/><Relationship Id="rId90" Type="http://schemas.openxmlformats.org/officeDocument/2006/relationships/hyperlink" Target="mailto:sofilaura000@hotmail.com" TargetMode="External"/><Relationship Id="rId165" Type="http://schemas.openxmlformats.org/officeDocument/2006/relationships/hyperlink" Target="mailto:lucitorres2904@gmail.com" TargetMode="External"/><Relationship Id="rId186" Type="http://schemas.openxmlformats.org/officeDocument/2006/relationships/hyperlink" Target="mailto:marthalilianaroa08@gmail.com" TargetMode="External"/><Relationship Id="rId27" Type="http://schemas.openxmlformats.org/officeDocument/2006/relationships/hyperlink" Target="mailto:jasjeda808813@gmail.com" TargetMode="External"/><Relationship Id="rId48" Type="http://schemas.openxmlformats.org/officeDocument/2006/relationships/hyperlink" Target="mailto:delgamar8@yahoo.com" TargetMode="External"/><Relationship Id="rId69" Type="http://schemas.openxmlformats.org/officeDocument/2006/relationships/hyperlink" Target="mailto:pinedaalejandro815@gmail.com" TargetMode="External"/><Relationship Id="rId113" Type="http://schemas.openxmlformats.org/officeDocument/2006/relationships/hyperlink" Target="mailto:ALLILILEYRONDON@GMAIL.COM" TargetMode="External"/><Relationship Id="rId134" Type="http://schemas.openxmlformats.org/officeDocument/2006/relationships/hyperlink" Target="mailto:valentinatafur678@gmail.com" TargetMode="External"/><Relationship Id="rId80" Type="http://schemas.openxmlformats.org/officeDocument/2006/relationships/hyperlink" Target="mailto:fibitmarineethmeodoza@gmail.com" TargetMode="External"/><Relationship Id="rId155" Type="http://schemas.openxmlformats.org/officeDocument/2006/relationships/hyperlink" Target="mailto:omairalopez418@hotmail.com" TargetMode="External"/><Relationship Id="rId176" Type="http://schemas.openxmlformats.org/officeDocument/2006/relationships/hyperlink" Target="mailto:angelicamo@hotmail.com" TargetMode="External"/><Relationship Id="rId17" Type="http://schemas.openxmlformats.org/officeDocument/2006/relationships/hyperlink" Target="mailto:lorecardonao@gmail.com" TargetMode="External"/><Relationship Id="rId38" Type="http://schemas.openxmlformats.org/officeDocument/2006/relationships/hyperlink" Target="mailto:yenjas9@gmail.com" TargetMode="External"/><Relationship Id="rId59" Type="http://schemas.openxmlformats.org/officeDocument/2006/relationships/hyperlink" Target="mailto:andresparadasayogo99@gmail.com" TargetMode="External"/><Relationship Id="rId103" Type="http://schemas.openxmlformats.org/officeDocument/2006/relationships/hyperlink" Target="mailto:lorecardonao@gmail.com" TargetMode="External"/><Relationship Id="rId124" Type="http://schemas.openxmlformats.org/officeDocument/2006/relationships/hyperlink" Target="mailto:acunamuril@uniminuto.edu.co" TargetMode="External"/><Relationship Id="rId70" Type="http://schemas.openxmlformats.org/officeDocument/2006/relationships/hyperlink" Target="mailto:sofiapardoforero@gmail.com" TargetMode="External"/><Relationship Id="rId91" Type="http://schemas.openxmlformats.org/officeDocument/2006/relationships/hyperlink" Target="mailto:heisotevi@gmail.com" TargetMode="External"/><Relationship Id="rId145" Type="http://schemas.openxmlformats.org/officeDocument/2006/relationships/hyperlink" Target="mailto:nohorazulu@hotmail.com" TargetMode="External"/><Relationship Id="rId166" Type="http://schemas.openxmlformats.org/officeDocument/2006/relationships/hyperlink" Target="mailto:eidylorenaherrerareina@gmail.com" TargetMode="External"/><Relationship Id="rId187" Type="http://schemas.openxmlformats.org/officeDocument/2006/relationships/hyperlink" Target="mailto:alapesofia494@gmail.com" TargetMode="External"/><Relationship Id="rId1" Type="http://schemas.openxmlformats.org/officeDocument/2006/relationships/hyperlink" Target="mailto:valentinamedinavega@gmail.com" TargetMode="External"/><Relationship Id="rId28" Type="http://schemas.openxmlformats.org/officeDocument/2006/relationships/hyperlink" Target="mailto:buitragomariela@gmail.com" TargetMode="External"/><Relationship Id="rId49" Type="http://schemas.openxmlformats.org/officeDocument/2006/relationships/hyperlink" Target="mailto:monaguillo2007@gmail.com" TargetMode="External"/><Relationship Id="rId114" Type="http://schemas.openxmlformats.org/officeDocument/2006/relationships/hyperlink" Target="mailto:alcon66725@aol.com.co" TargetMode="External"/><Relationship Id="rId60" Type="http://schemas.openxmlformats.org/officeDocument/2006/relationships/hyperlink" Target="mailto:liferli.293@hotmail.com" TargetMode="External"/><Relationship Id="rId81" Type="http://schemas.openxmlformats.org/officeDocument/2006/relationships/hyperlink" Target="mailto:aalvaresmd@hotmail.com" TargetMode="External"/><Relationship Id="rId135" Type="http://schemas.openxmlformats.org/officeDocument/2006/relationships/hyperlink" Target="mailto:carvaji@gmail.com" TargetMode="External"/><Relationship Id="rId156" Type="http://schemas.openxmlformats.org/officeDocument/2006/relationships/hyperlink" Target="mailto:oliverajys@gmail.com" TargetMode="External"/><Relationship Id="rId177" Type="http://schemas.openxmlformats.org/officeDocument/2006/relationships/hyperlink" Target="mailto:acostaadriana392@gmail.com" TargetMode="External"/></Relationships>
</file>

<file path=xl/worksheets/_rels/sheet6.xml.rels><?xml version="1.0" encoding="UTF-8" standalone="yes"?>
<Relationships xmlns="http://schemas.openxmlformats.org/package/2006/relationships"><Relationship Id="rId26" Type="http://schemas.openxmlformats.org/officeDocument/2006/relationships/hyperlink" Target="mailto:PARRAMARGARITACAROLINA@GMAIL.COM" TargetMode="External"/><Relationship Id="rId21" Type="http://schemas.openxmlformats.org/officeDocument/2006/relationships/hyperlink" Target="http://www.dismedpharma.com.co,./" TargetMode="External"/><Relationship Id="rId34" Type="http://schemas.openxmlformats.org/officeDocument/2006/relationships/hyperlink" Target="mailto:mariacamilasanchez3007@gmail.com" TargetMode="External"/><Relationship Id="rId42" Type="http://schemas.openxmlformats.org/officeDocument/2006/relationships/hyperlink" Target="mailto:nohorazulu@hotmail.com" TargetMode="External"/><Relationship Id="rId47" Type="http://schemas.openxmlformats.org/officeDocument/2006/relationships/hyperlink" Target="mailto:aalvaresmd@hotmail.com" TargetMode="External"/><Relationship Id="rId50" Type="http://schemas.openxmlformats.org/officeDocument/2006/relationships/hyperlink" Target="mailto:goedma@hotmail.com" TargetMode="External"/><Relationship Id="rId55" Type="http://schemas.openxmlformats.org/officeDocument/2006/relationships/hyperlink" Target="mailto:mafepadilla@hotmail.com" TargetMode="External"/><Relationship Id="rId63" Type="http://schemas.openxmlformats.org/officeDocument/2006/relationships/hyperlink" Target="mailto:mareletona@yahoo.es" TargetMode="External"/><Relationship Id="rId68" Type="http://schemas.microsoft.com/office/2017/10/relationships/threadedComment" Target="../threadedComments/threadedComment4.xml"/><Relationship Id="rId7" Type="http://schemas.openxmlformats.org/officeDocument/2006/relationships/hyperlink" Target="mailto:angelicamo@hotmail.com" TargetMode="External"/><Relationship Id="rId2" Type="http://schemas.openxmlformats.org/officeDocument/2006/relationships/hyperlink" Target="mailto:valentinamedinavega@gmail.com" TargetMode="External"/><Relationship Id="rId16" Type="http://schemas.openxmlformats.org/officeDocument/2006/relationships/hyperlink" Target="mailto:contacto@seguridadtrebol.com" TargetMode="External"/><Relationship Id="rId29" Type="http://schemas.openxmlformats.org/officeDocument/2006/relationships/hyperlink" Target="mailto:marcela_horta1214@hotmail.com" TargetMode="External"/><Relationship Id="rId11" Type="http://schemas.openxmlformats.org/officeDocument/2006/relationships/hyperlink" Target="mailto:menesaspsiquiatra@gmail.com" TargetMode="External"/><Relationship Id="rId24" Type="http://schemas.openxmlformats.org/officeDocument/2006/relationships/hyperlink" Target="mailto:Pbarragan.unidos@gamail.com" TargetMode="External"/><Relationship Id="rId32" Type="http://schemas.openxmlformats.org/officeDocument/2006/relationships/hyperlink" Target="mailto:scamilagm1998@outlook.com" TargetMode="External"/><Relationship Id="rId37" Type="http://schemas.openxmlformats.org/officeDocument/2006/relationships/hyperlink" Target="mailto:alcon6725@gmail.com" TargetMode="External"/><Relationship Id="rId40" Type="http://schemas.openxmlformats.org/officeDocument/2006/relationships/hyperlink" Target="mailto:danielepinillao@gmail.com" TargetMode="External"/><Relationship Id="rId45" Type="http://schemas.openxmlformats.org/officeDocument/2006/relationships/hyperlink" Target="mailto:servicioalclientecol@linde.com" TargetMode="External"/><Relationship Id="rId53" Type="http://schemas.openxmlformats.org/officeDocument/2006/relationships/hyperlink" Target="mailto:yojanavarong@hotmail.com" TargetMode="External"/><Relationship Id="rId58" Type="http://schemas.openxmlformats.org/officeDocument/2006/relationships/hyperlink" Target="mailto:aaron_valencia@hotmail.com" TargetMode="External"/><Relationship Id="rId66" Type="http://schemas.openxmlformats.org/officeDocument/2006/relationships/vmlDrawing" Target="../drawings/vmlDrawing4.vml"/><Relationship Id="rId5" Type="http://schemas.openxmlformats.org/officeDocument/2006/relationships/hyperlink" Target="mailto:sara.sanchezcubillos@hotmail.com" TargetMode="External"/><Relationship Id="rId61" Type="http://schemas.openxmlformats.org/officeDocument/2006/relationships/hyperlink" Target="mailto:directorcontable@ksaval.com" TargetMode="External"/><Relationship Id="rId19" Type="http://schemas.openxmlformats.org/officeDocument/2006/relationships/hyperlink" Target="mailto:sofilaura000@hotmail.com" TargetMode="External"/><Relationship Id="rId14" Type="http://schemas.openxmlformats.org/officeDocument/2006/relationships/hyperlink" Target="mailto:angiejuliett@gmail.com" TargetMode="External"/><Relationship Id="rId22" Type="http://schemas.openxmlformats.org/officeDocument/2006/relationships/hyperlink" Target="mailto:norilabril@gmail.com" TargetMode="External"/><Relationship Id="rId27" Type="http://schemas.openxmlformats.org/officeDocument/2006/relationships/hyperlink" Target="mailto:valentinatafur678@gmail.com" TargetMode="External"/><Relationship Id="rId30" Type="http://schemas.openxmlformats.org/officeDocument/2006/relationships/hyperlink" Target="mailto:maelnisa68@hotmail.com" TargetMode="External"/><Relationship Id="rId35" Type="http://schemas.openxmlformats.org/officeDocument/2006/relationships/hyperlink" Target="mailto:allililleyrondon@gmail.com" TargetMode="External"/><Relationship Id="rId43" Type="http://schemas.openxmlformats.org/officeDocument/2006/relationships/hyperlink" Target="mailto:magutierrez67@hmail.com" TargetMode="External"/><Relationship Id="rId48" Type="http://schemas.openxmlformats.org/officeDocument/2006/relationships/hyperlink" Target="mailto:yonny1170@hotmail.com" TargetMode="External"/><Relationship Id="rId56" Type="http://schemas.openxmlformats.org/officeDocument/2006/relationships/hyperlink" Target="mailto:lorecardonao@gmail.com" TargetMode="External"/><Relationship Id="rId64" Type="http://schemas.openxmlformats.org/officeDocument/2006/relationships/hyperlink" Target="mailto:caroalbarello@hotmail.com" TargetMode="External"/><Relationship Id="rId8" Type="http://schemas.openxmlformats.org/officeDocument/2006/relationships/hyperlink" Target="mailto:nirodisi@gmail.com" TargetMode="External"/><Relationship Id="rId51" Type="http://schemas.openxmlformats.org/officeDocument/2006/relationships/hyperlink" Target="mailto:sergioegascon@hotmail.com" TargetMode="External"/><Relationship Id="rId3" Type="http://schemas.openxmlformats.org/officeDocument/2006/relationships/hyperlink" Target="mailto:drjoseonate@hitmail.com" TargetMode="External"/><Relationship Id="rId12" Type="http://schemas.openxmlformats.org/officeDocument/2006/relationships/hyperlink" Target="mailto:sanpabloangel1@gmail.com" TargetMode="External"/><Relationship Id="rId17" Type="http://schemas.openxmlformats.org/officeDocument/2006/relationships/hyperlink" Target="mailto:serviciosempresarialessyk@gmail.com" TargetMode="External"/><Relationship Id="rId25" Type="http://schemas.openxmlformats.org/officeDocument/2006/relationships/hyperlink" Target="mailto:relaxhumber@yahoo.com" TargetMode="External"/><Relationship Id="rId33" Type="http://schemas.openxmlformats.org/officeDocument/2006/relationships/hyperlink" Target="mailto:mafesaba07032003@gmail.com" TargetMode="External"/><Relationship Id="rId38" Type="http://schemas.openxmlformats.org/officeDocument/2006/relationships/hyperlink" Target="mailto:adrigarcia19@hotmail.com" TargetMode="External"/><Relationship Id="rId46" Type="http://schemas.openxmlformats.org/officeDocument/2006/relationships/hyperlink" Target="mailto:adriana6565@hotmail.com" TargetMode="External"/><Relationship Id="rId59" Type="http://schemas.openxmlformats.org/officeDocument/2006/relationships/hyperlink" Target="mailto:lorenaangarita1980@gmail.com" TargetMode="External"/><Relationship Id="rId67" Type="http://schemas.openxmlformats.org/officeDocument/2006/relationships/comments" Target="../comments4.xml"/><Relationship Id="rId20" Type="http://schemas.openxmlformats.org/officeDocument/2006/relationships/hyperlink" Target="mailto:clodette777@gmail.com" TargetMode="External"/><Relationship Id="rId41" Type="http://schemas.openxmlformats.org/officeDocument/2006/relationships/hyperlink" Target="mailto:cielopra@gmail.com" TargetMode="External"/><Relationship Id="rId54" Type="http://schemas.openxmlformats.org/officeDocument/2006/relationships/hyperlink" Target="mailto:mariaca199945@gamail.com" TargetMode="External"/><Relationship Id="rId62" Type="http://schemas.openxmlformats.org/officeDocument/2006/relationships/hyperlink" Target="mailto:JURIDICA@MERCACENTRO.COM.CO" TargetMode="External"/><Relationship Id="rId1" Type="http://schemas.openxmlformats.org/officeDocument/2006/relationships/hyperlink" Target="mailto:cfsd1022@gmail.com" TargetMode="External"/><Relationship Id="rId6" Type="http://schemas.openxmlformats.org/officeDocument/2006/relationships/hyperlink" Target="mailto:andresparadasayogo99@gmail.com" TargetMode="External"/><Relationship Id="rId15" Type="http://schemas.openxmlformats.org/officeDocument/2006/relationships/hyperlink" Target="mailto:santics.tecnologias@gmail.com." TargetMode="External"/><Relationship Id="rId23" Type="http://schemas.openxmlformats.org/officeDocument/2006/relationships/hyperlink" Target="mailto:LAURABUITRAGO560@GMAIL.COM" TargetMode="External"/><Relationship Id="rId28" Type="http://schemas.openxmlformats.org/officeDocument/2006/relationships/hyperlink" Target="mailto:ldbarragan.07@gmail.com" TargetMode="External"/><Relationship Id="rId36" Type="http://schemas.openxmlformats.org/officeDocument/2006/relationships/hyperlink" Target="mailto:jjmartinezcotes@gmail.com" TargetMode="External"/><Relationship Id="rId49" Type="http://schemas.openxmlformats.org/officeDocument/2006/relationships/hyperlink" Target="mailto:ALE900626@GMAIL.COM" TargetMode="External"/><Relationship Id="rId57" Type="http://schemas.openxmlformats.org/officeDocument/2006/relationships/hyperlink" Target="mailto:polancokarito178@gmail.com" TargetMode="External"/><Relationship Id="rId10" Type="http://schemas.openxmlformats.org/officeDocument/2006/relationships/hyperlink" Target="mailto:emcvq234@gamial.com" TargetMode="External"/><Relationship Id="rId31" Type="http://schemas.openxmlformats.org/officeDocument/2006/relationships/hyperlink" Target="mailto:ingrid_puchana@hotmail.com" TargetMode="External"/><Relationship Id="rId44" Type="http://schemas.openxmlformats.org/officeDocument/2006/relationships/hyperlink" Target="mailto:us-tavo@hotmail.com" TargetMode="External"/><Relationship Id="rId52" Type="http://schemas.openxmlformats.org/officeDocument/2006/relationships/hyperlink" Target="mailto:alejacortez2081@hotmail.com" TargetMode="External"/><Relationship Id="rId60" Type="http://schemas.openxmlformats.org/officeDocument/2006/relationships/hyperlink" Target="mailto:licantolima@hotmail.com" TargetMode="External"/><Relationship Id="rId65" Type="http://schemas.openxmlformats.org/officeDocument/2006/relationships/hyperlink" Target="mailto:infogenesisempresarial@gmail.con" TargetMode="External"/><Relationship Id="rId4" Type="http://schemas.openxmlformats.org/officeDocument/2006/relationships/hyperlink" Target="mailto:liferli.293@hotmail.com" TargetMode="External"/><Relationship Id="rId9" Type="http://schemas.openxmlformats.org/officeDocument/2006/relationships/hyperlink" Target="mailto:malejar750@gmail.com" TargetMode="External"/><Relationship Id="rId13" Type="http://schemas.openxmlformats.org/officeDocument/2006/relationships/hyperlink" Target="mailto:andres.micahan01@gmail.com" TargetMode="External"/><Relationship Id="rId18" Type="http://schemas.openxmlformats.org/officeDocument/2006/relationships/hyperlink" Target="mailto:RICHARPRADO482@GMAIL.COM" TargetMode="External"/><Relationship Id="rId39" Type="http://schemas.openxmlformats.org/officeDocument/2006/relationships/hyperlink" Target="mailto:isabel.fernandez2723@gmail.com" TargetMode="Externa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DCE43-84A7-4431-AC04-FFE0811A816E}">
  <dimension ref="A1:AM1246"/>
  <sheetViews>
    <sheetView tabSelected="1" zoomScale="130" zoomScaleNormal="130" workbookViewId="0">
      <pane ySplit="1" topLeftCell="R1233" activePane="bottomLeft" state="frozen"/>
      <selection pane="bottomLeft" activeCell="AL1246" sqref="AL1246"/>
    </sheetView>
  </sheetViews>
  <sheetFormatPr defaultColWidth="11.42578125" defaultRowHeight="17.25" customHeight="1"/>
  <cols>
    <col min="1" max="1" width="5.28515625" style="293" customWidth="1"/>
    <col min="2" max="2" width="8.28515625" style="291" customWidth="1"/>
    <col min="3" max="3" width="12.5703125" style="291" customWidth="1"/>
    <col min="4" max="4" width="14.5703125" style="291" customWidth="1"/>
    <col min="5" max="5" width="4.85546875" style="294" customWidth="1"/>
    <col min="6" max="6" width="14.140625" style="369" customWidth="1"/>
    <col min="7" max="7" width="29.42578125" style="291" customWidth="1"/>
    <col min="8" max="8" width="13" style="295" customWidth="1"/>
    <col min="9" max="9" width="8.28515625" style="294" customWidth="1"/>
    <col min="10" max="10" width="5.28515625" style="296" customWidth="1"/>
    <col min="11" max="11" width="6.28515625" style="296" customWidth="1"/>
    <col min="12" max="12" width="9.28515625" style="297" customWidth="1"/>
    <col min="13" max="13" width="15.5703125" style="298" customWidth="1"/>
    <col min="14" max="14" width="9.28515625" style="297" customWidth="1"/>
    <col min="15" max="15" width="5.140625" style="294" customWidth="1"/>
    <col min="16" max="16" width="9" style="299" customWidth="1"/>
    <col min="17" max="17" width="6.85546875" style="294" customWidth="1"/>
    <col min="18" max="18" width="9.42578125" style="291" customWidth="1"/>
    <col min="19" max="19" width="13.42578125" style="300" customWidth="1"/>
    <col min="20" max="20" width="9.140625" style="297" customWidth="1"/>
    <col min="21" max="21" width="15" style="301" customWidth="1"/>
    <col min="22" max="22" width="10.140625" style="297" customWidth="1"/>
    <col min="23" max="23" width="9.42578125" style="294" customWidth="1"/>
    <col min="24" max="24" width="9.5703125" style="297" customWidth="1"/>
    <col min="25" max="25" width="9.7109375" style="291" customWidth="1"/>
    <col min="26" max="26" width="12" style="303" customWidth="1"/>
    <col min="27" max="27" width="10.5703125" style="291" customWidth="1"/>
    <col min="28" max="28" width="10.140625" style="304" customWidth="1"/>
    <col min="29" max="29" width="6.5703125" style="291" customWidth="1"/>
    <col min="30" max="30" width="11.85546875" style="304" bestFit="1" customWidth="1"/>
    <col min="31" max="31" width="7.85546875" style="291" customWidth="1"/>
    <col min="32" max="32" width="18.85546875" style="291" customWidth="1"/>
    <col min="33" max="33" width="12.140625" style="291" bestFit="1" customWidth="1"/>
    <col min="34" max="34" width="19.42578125" style="291" customWidth="1"/>
    <col min="35" max="35" width="19.5703125" style="291" customWidth="1"/>
    <col min="36" max="36" width="11.42578125" style="291"/>
    <col min="37" max="37" width="11.42578125" style="294"/>
    <col min="38" max="16384" width="11.42578125" style="291"/>
  </cols>
  <sheetData>
    <row r="1" spans="1:39" ht="17.25" customHeight="1">
      <c r="A1" s="274">
        <v>0.5</v>
      </c>
      <c r="B1" s="275" t="s">
        <v>0</v>
      </c>
      <c r="C1" s="276" t="s">
        <v>1</v>
      </c>
      <c r="D1" s="277" t="s">
        <v>2</v>
      </c>
      <c r="E1" s="278" t="s">
        <v>3</v>
      </c>
      <c r="F1" s="368" t="s">
        <v>4</v>
      </c>
      <c r="G1" s="275" t="s">
        <v>5</v>
      </c>
      <c r="H1" s="276" t="s">
        <v>6</v>
      </c>
      <c r="I1" s="280" t="s">
        <v>7</v>
      </c>
      <c r="J1" s="281" t="s">
        <v>8</v>
      </c>
      <c r="K1" s="281" t="s">
        <v>9</v>
      </c>
      <c r="L1" s="282" t="s">
        <v>10</v>
      </c>
      <c r="M1" s="283" t="s">
        <v>11</v>
      </c>
      <c r="N1" s="284" t="s">
        <v>12</v>
      </c>
      <c r="O1" s="280" t="s">
        <v>13</v>
      </c>
      <c r="P1" s="285" t="s">
        <v>14</v>
      </c>
      <c r="Q1" s="280" t="s">
        <v>15</v>
      </c>
      <c r="R1" s="286" t="s">
        <v>16</v>
      </c>
      <c r="S1" s="287" t="s">
        <v>17</v>
      </c>
      <c r="T1" s="282" t="s">
        <v>18</v>
      </c>
      <c r="U1" s="288" t="s">
        <v>19</v>
      </c>
      <c r="V1" s="285" t="s">
        <v>20</v>
      </c>
      <c r="W1" s="280" t="s">
        <v>21</v>
      </c>
      <c r="X1" s="284" t="s">
        <v>22</v>
      </c>
      <c r="Y1" s="275" t="s">
        <v>23</v>
      </c>
      <c r="Z1" s="279" t="s">
        <v>24</v>
      </c>
      <c r="AA1" s="283" t="s">
        <v>25</v>
      </c>
      <c r="AB1" s="289" t="s">
        <v>26</v>
      </c>
      <c r="AC1" s="275" t="s">
        <v>27</v>
      </c>
      <c r="AD1" s="290" t="s">
        <v>28</v>
      </c>
      <c r="AE1" s="291" t="s">
        <v>29</v>
      </c>
      <c r="AF1" s="292" t="s">
        <v>30</v>
      </c>
      <c r="AG1" s="292" t="s">
        <v>31</v>
      </c>
      <c r="AH1" s="447" t="s">
        <v>32</v>
      </c>
      <c r="AI1" s="447"/>
      <c r="AJ1" s="291" t="s">
        <v>33</v>
      </c>
      <c r="AK1" s="294" t="s">
        <v>34</v>
      </c>
      <c r="AL1" s="291" t="s">
        <v>35</v>
      </c>
      <c r="AM1" s="291" t="s">
        <v>36</v>
      </c>
    </row>
    <row r="2" spans="1:39" ht="17.25" customHeight="1">
      <c r="A2" s="293">
        <v>1</v>
      </c>
      <c r="B2" s="291" t="s">
        <v>37</v>
      </c>
      <c r="C2" s="291" t="s">
        <v>38</v>
      </c>
      <c r="D2" s="291" t="s">
        <v>39</v>
      </c>
      <c r="E2" s="294" t="s">
        <v>40</v>
      </c>
      <c r="F2" s="369">
        <v>7888770</v>
      </c>
      <c r="G2" s="291" t="s">
        <v>41</v>
      </c>
      <c r="H2" s="295">
        <v>93236653</v>
      </c>
      <c r="I2" s="294" t="s">
        <v>42</v>
      </c>
      <c r="J2" s="296">
        <v>1</v>
      </c>
      <c r="K2" s="296">
        <v>1</v>
      </c>
      <c r="L2" s="297">
        <v>45658</v>
      </c>
      <c r="M2" s="298">
        <f t="shared" ref="M2:M46" si="0">F2</f>
        <v>7888770</v>
      </c>
      <c r="N2" s="297">
        <v>45658</v>
      </c>
      <c r="O2" s="294" t="s">
        <v>43</v>
      </c>
      <c r="P2" s="299">
        <v>45658</v>
      </c>
      <c r="Q2" s="294">
        <v>2</v>
      </c>
      <c r="R2" s="291">
        <v>2101010301</v>
      </c>
      <c r="S2" s="300">
        <f>+F2</f>
        <v>7888770</v>
      </c>
      <c r="T2" s="297">
        <v>45292</v>
      </c>
      <c r="U2" s="301" t="s">
        <v>44</v>
      </c>
      <c r="V2" s="297">
        <v>45658</v>
      </c>
      <c r="W2" s="302">
        <v>45716</v>
      </c>
      <c r="Z2" s="303">
        <f t="shared" ref="Z2:Z8" si="1">+F2/2</f>
        <v>3944385</v>
      </c>
      <c r="AF2" s="291" t="s">
        <v>45</v>
      </c>
      <c r="AG2" s="291">
        <v>2172226841</v>
      </c>
      <c r="AH2" s="305" t="s">
        <v>46</v>
      </c>
    </row>
    <row r="3" spans="1:39" ht="17.25" customHeight="1">
      <c r="A3" s="293">
        <v>2</v>
      </c>
      <c r="B3" s="291" t="s">
        <v>47</v>
      </c>
      <c r="C3" s="291" t="s">
        <v>48</v>
      </c>
      <c r="D3" s="306" t="s">
        <v>49</v>
      </c>
      <c r="E3" s="294" t="s">
        <v>40</v>
      </c>
      <c r="F3" s="369">
        <v>14800128</v>
      </c>
      <c r="G3" s="291" t="s">
        <v>50</v>
      </c>
      <c r="H3" s="295">
        <v>1007384829</v>
      </c>
      <c r="I3" s="294" t="s">
        <v>51</v>
      </c>
      <c r="J3" s="296">
        <v>2</v>
      </c>
      <c r="K3" s="296">
        <v>8</v>
      </c>
      <c r="L3" s="297">
        <v>45658</v>
      </c>
      <c r="M3" s="298">
        <f t="shared" si="0"/>
        <v>14800128</v>
      </c>
      <c r="N3" s="297">
        <v>45658</v>
      </c>
      <c r="O3" s="294" t="s">
        <v>43</v>
      </c>
      <c r="P3" s="299">
        <v>45658</v>
      </c>
      <c r="Q3" s="294">
        <v>3</v>
      </c>
      <c r="R3" s="291">
        <v>220401</v>
      </c>
      <c r="S3" s="300">
        <f t="shared" ref="S3" si="2">+F3</f>
        <v>14800128</v>
      </c>
      <c r="T3" s="297">
        <v>45658</v>
      </c>
      <c r="U3" s="301" t="s">
        <v>52</v>
      </c>
      <c r="V3" s="297">
        <v>45658</v>
      </c>
      <c r="W3" s="302">
        <v>45716</v>
      </c>
      <c r="Z3" s="303">
        <f t="shared" si="1"/>
        <v>7400064</v>
      </c>
      <c r="AF3" s="291" t="s">
        <v>53</v>
      </c>
      <c r="AG3" s="291">
        <v>3168295558</v>
      </c>
      <c r="AH3" s="307" t="s">
        <v>54</v>
      </c>
    </row>
    <row r="4" spans="1:39" ht="17.25" customHeight="1">
      <c r="A4" s="293">
        <v>3</v>
      </c>
      <c r="B4" s="291" t="s">
        <v>47</v>
      </c>
      <c r="C4" s="291" t="s">
        <v>48</v>
      </c>
      <c r="D4" s="291" t="s">
        <v>55</v>
      </c>
      <c r="E4" s="294" t="s">
        <v>40</v>
      </c>
      <c r="F4" s="369">
        <v>19440000</v>
      </c>
      <c r="G4" s="291" t="s">
        <v>56</v>
      </c>
      <c r="H4" s="295">
        <v>1122397810</v>
      </c>
      <c r="I4" s="294" t="s">
        <v>57</v>
      </c>
      <c r="J4" s="296">
        <v>7</v>
      </c>
      <c r="K4" s="296">
        <v>3</v>
      </c>
      <c r="L4" s="297">
        <v>45658</v>
      </c>
      <c r="M4" s="298">
        <f t="shared" si="0"/>
        <v>19440000</v>
      </c>
      <c r="N4" s="297">
        <v>45658</v>
      </c>
      <c r="O4" s="294" t="s">
        <v>43</v>
      </c>
      <c r="P4" s="299">
        <v>45658</v>
      </c>
      <c r="Q4" s="294">
        <v>4</v>
      </c>
      <c r="R4" s="291">
        <v>220401</v>
      </c>
      <c r="S4" s="300">
        <f t="shared" ref="S4:S14" si="3">M4</f>
        <v>19440000</v>
      </c>
      <c r="T4" s="297">
        <v>45658</v>
      </c>
      <c r="U4" s="301" t="s">
        <v>58</v>
      </c>
      <c r="V4" s="297">
        <v>45292</v>
      </c>
      <c r="W4" s="302">
        <v>45716</v>
      </c>
      <c r="Z4" s="303">
        <f t="shared" si="1"/>
        <v>9720000</v>
      </c>
      <c r="AF4" s="291" t="s">
        <v>59</v>
      </c>
      <c r="AG4" s="291">
        <v>3152166805</v>
      </c>
      <c r="AH4" s="307" t="s">
        <v>60</v>
      </c>
    </row>
    <row r="5" spans="1:39" ht="17.25" customHeight="1">
      <c r="A5" s="293">
        <v>4</v>
      </c>
      <c r="B5" s="291" t="s">
        <v>47</v>
      </c>
      <c r="C5" s="291" t="s">
        <v>48</v>
      </c>
      <c r="D5" s="306" t="s">
        <v>61</v>
      </c>
      <c r="E5" s="294" t="s">
        <v>40</v>
      </c>
      <c r="F5" s="369">
        <v>7200000</v>
      </c>
      <c r="G5" s="291" t="s">
        <v>62</v>
      </c>
      <c r="H5" s="295">
        <v>1104706658</v>
      </c>
      <c r="I5" s="294" t="s">
        <v>63</v>
      </c>
      <c r="J5" s="296">
        <v>5</v>
      </c>
      <c r="K5" s="296">
        <v>4</v>
      </c>
      <c r="L5" s="297">
        <v>45658</v>
      </c>
      <c r="M5" s="298">
        <f t="shared" si="0"/>
        <v>7200000</v>
      </c>
      <c r="N5" s="297">
        <v>45658</v>
      </c>
      <c r="O5" s="294" t="s">
        <v>43</v>
      </c>
      <c r="P5" s="299">
        <v>45658</v>
      </c>
      <c r="Q5" s="294">
        <v>5</v>
      </c>
      <c r="R5" s="291">
        <v>220401</v>
      </c>
      <c r="S5" s="300">
        <f t="shared" si="3"/>
        <v>7200000</v>
      </c>
      <c r="T5" s="297">
        <v>45658</v>
      </c>
      <c r="U5" s="301" t="s">
        <v>64</v>
      </c>
      <c r="V5" s="297">
        <v>45658</v>
      </c>
      <c r="W5" s="302">
        <v>45716</v>
      </c>
      <c r="Z5" s="303">
        <f t="shared" si="1"/>
        <v>3600000</v>
      </c>
      <c r="AF5" s="291" t="s">
        <v>65</v>
      </c>
      <c r="AG5" s="291">
        <v>3042092595</v>
      </c>
      <c r="AH5" s="307" t="s">
        <v>66</v>
      </c>
    </row>
    <row r="6" spans="1:39" ht="17.25" customHeight="1">
      <c r="A6" s="293">
        <v>5</v>
      </c>
      <c r="B6" s="291" t="s">
        <v>47</v>
      </c>
      <c r="C6" s="291" t="s">
        <v>48</v>
      </c>
      <c r="D6" s="306" t="s">
        <v>67</v>
      </c>
      <c r="E6" s="294" t="s">
        <v>40</v>
      </c>
      <c r="F6" s="369">
        <v>19440000</v>
      </c>
      <c r="G6" s="291" t="s">
        <v>68</v>
      </c>
      <c r="H6" s="295">
        <v>1053785704</v>
      </c>
      <c r="I6" s="294" t="s">
        <v>69</v>
      </c>
      <c r="J6" s="296">
        <v>9</v>
      </c>
      <c r="K6" s="296">
        <v>2</v>
      </c>
      <c r="L6" s="297">
        <v>45658</v>
      </c>
      <c r="M6" s="298">
        <f t="shared" si="0"/>
        <v>19440000</v>
      </c>
      <c r="N6" s="297">
        <v>45658</v>
      </c>
      <c r="O6" s="294" t="s">
        <v>43</v>
      </c>
      <c r="P6" s="299">
        <v>45658</v>
      </c>
      <c r="Q6" s="294">
        <v>7</v>
      </c>
      <c r="R6" s="291">
        <v>220401</v>
      </c>
      <c r="S6" s="300">
        <f t="shared" si="3"/>
        <v>19440000</v>
      </c>
      <c r="T6" s="297">
        <v>45658</v>
      </c>
      <c r="U6" s="301" t="s">
        <v>70</v>
      </c>
      <c r="V6" s="297">
        <v>45658</v>
      </c>
      <c r="W6" s="302">
        <v>45716</v>
      </c>
      <c r="Z6" s="303">
        <f t="shared" si="1"/>
        <v>9720000</v>
      </c>
      <c r="AF6" s="291" t="s">
        <v>71</v>
      </c>
      <c r="AG6" s="291">
        <v>3152225118</v>
      </c>
      <c r="AH6" s="307" t="s">
        <v>72</v>
      </c>
    </row>
    <row r="7" spans="1:39" ht="17.25" customHeight="1">
      <c r="A7" s="293">
        <v>6</v>
      </c>
      <c r="B7" s="291" t="s">
        <v>47</v>
      </c>
      <c r="C7" s="291" t="s">
        <v>73</v>
      </c>
      <c r="D7" s="306" t="s">
        <v>74</v>
      </c>
      <c r="E7" s="294" t="s">
        <v>40</v>
      </c>
      <c r="F7" s="369">
        <v>8600000</v>
      </c>
      <c r="G7" s="291" t="s">
        <v>75</v>
      </c>
      <c r="H7" s="295">
        <v>1094284231</v>
      </c>
      <c r="I7" s="294" t="s">
        <v>76</v>
      </c>
      <c r="J7" s="296">
        <v>6</v>
      </c>
      <c r="K7" s="296">
        <v>13</v>
      </c>
      <c r="L7" s="297">
        <v>45658</v>
      </c>
      <c r="M7" s="298">
        <f t="shared" si="0"/>
        <v>8600000</v>
      </c>
      <c r="N7" s="297">
        <v>45658</v>
      </c>
      <c r="O7" s="294" t="s">
        <v>43</v>
      </c>
      <c r="P7" s="299">
        <v>45658</v>
      </c>
      <c r="Q7" s="294">
        <v>6</v>
      </c>
      <c r="R7" s="291">
        <v>220401</v>
      </c>
      <c r="S7" s="300">
        <f t="shared" si="3"/>
        <v>8600000</v>
      </c>
      <c r="T7" s="297">
        <v>45658</v>
      </c>
      <c r="U7" s="301" t="s">
        <v>77</v>
      </c>
      <c r="V7" s="297">
        <v>45658</v>
      </c>
      <c r="W7" s="302">
        <v>45716</v>
      </c>
      <c r="Z7" s="303">
        <f t="shared" si="1"/>
        <v>4300000</v>
      </c>
      <c r="AF7" s="291" t="s">
        <v>78</v>
      </c>
      <c r="AG7" s="291">
        <v>3166259682</v>
      </c>
      <c r="AH7" s="307" t="s">
        <v>79</v>
      </c>
    </row>
    <row r="8" spans="1:39" ht="17.25" customHeight="1">
      <c r="A8" s="293">
        <v>7</v>
      </c>
      <c r="B8" s="291" t="s">
        <v>47</v>
      </c>
      <c r="C8" s="291" t="s">
        <v>73</v>
      </c>
      <c r="D8" s="306" t="s">
        <v>74</v>
      </c>
      <c r="E8" s="294" t="s">
        <v>80</v>
      </c>
      <c r="F8" s="369">
        <v>8600000</v>
      </c>
      <c r="G8" s="291" t="s">
        <v>81</v>
      </c>
      <c r="H8" s="295">
        <v>65738804</v>
      </c>
      <c r="I8" s="294" t="s">
        <v>42</v>
      </c>
      <c r="J8" s="296">
        <v>1</v>
      </c>
      <c r="K8" s="296">
        <v>12</v>
      </c>
      <c r="L8" s="297">
        <v>45658</v>
      </c>
      <c r="M8" s="298">
        <f t="shared" si="0"/>
        <v>8600000</v>
      </c>
      <c r="N8" s="297">
        <v>45658</v>
      </c>
      <c r="O8" s="294" t="s">
        <v>43</v>
      </c>
      <c r="P8" s="299">
        <v>45658</v>
      </c>
      <c r="Q8" s="294">
        <v>8</v>
      </c>
      <c r="R8" s="291">
        <v>220401</v>
      </c>
      <c r="S8" s="300">
        <f t="shared" si="3"/>
        <v>8600000</v>
      </c>
      <c r="T8" s="297">
        <v>45658</v>
      </c>
      <c r="U8" s="301" t="s">
        <v>82</v>
      </c>
      <c r="V8" s="297">
        <v>45658</v>
      </c>
      <c r="W8" s="302">
        <v>45716</v>
      </c>
      <c r="Z8" s="303">
        <f t="shared" si="1"/>
        <v>4300000</v>
      </c>
      <c r="AF8" s="291" t="s">
        <v>83</v>
      </c>
      <c r="AG8" s="291">
        <v>3164320712</v>
      </c>
      <c r="AH8" s="307" t="s">
        <v>84</v>
      </c>
    </row>
    <row r="9" spans="1:39" ht="17.25" customHeight="1">
      <c r="A9" s="293">
        <v>8</v>
      </c>
      <c r="B9" s="291" t="s">
        <v>47</v>
      </c>
      <c r="C9" s="291" t="s">
        <v>48</v>
      </c>
      <c r="D9" s="306" t="s">
        <v>85</v>
      </c>
      <c r="E9" s="294" t="s">
        <v>40</v>
      </c>
      <c r="F9" s="369">
        <v>14800128</v>
      </c>
      <c r="G9" s="291" t="s">
        <v>86</v>
      </c>
      <c r="H9" s="295">
        <v>1110587205</v>
      </c>
      <c r="I9" s="294" t="s">
        <v>42</v>
      </c>
      <c r="J9" s="296">
        <v>2</v>
      </c>
      <c r="K9" s="296">
        <v>7</v>
      </c>
      <c r="L9" s="297">
        <v>45658</v>
      </c>
      <c r="M9" s="298">
        <f t="shared" si="0"/>
        <v>14800128</v>
      </c>
      <c r="N9" s="297">
        <v>45658</v>
      </c>
      <c r="O9" s="294" t="s">
        <v>43</v>
      </c>
      <c r="P9" s="299">
        <v>45658</v>
      </c>
      <c r="Q9" s="294">
        <v>9</v>
      </c>
      <c r="R9" s="291">
        <v>220401</v>
      </c>
      <c r="S9" s="300">
        <f t="shared" si="3"/>
        <v>14800128</v>
      </c>
      <c r="T9" s="297">
        <v>45658</v>
      </c>
      <c r="U9" s="301" t="s">
        <v>87</v>
      </c>
      <c r="V9" s="297">
        <v>45658</v>
      </c>
      <c r="W9" s="302">
        <v>45716</v>
      </c>
      <c r="Z9" s="303">
        <f t="shared" ref="Z9" si="4">+F9/2</f>
        <v>7400064</v>
      </c>
      <c r="AF9" s="291" t="s">
        <v>88</v>
      </c>
      <c r="AG9" s="291">
        <v>3184384846</v>
      </c>
      <c r="AH9" s="305" t="s">
        <v>89</v>
      </c>
    </row>
    <row r="10" spans="1:39" ht="17.25" customHeight="1">
      <c r="A10" s="293">
        <v>9</v>
      </c>
      <c r="B10" s="291" t="s">
        <v>47</v>
      </c>
      <c r="C10" s="291" t="s">
        <v>48</v>
      </c>
      <c r="D10" s="306" t="s">
        <v>90</v>
      </c>
      <c r="E10" s="294" t="s">
        <v>40</v>
      </c>
      <c r="F10" s="369">
        <v>7200000</v>
      </c>
      <c r="G10" s="291" t="s">
        <v>91</v>
      </c>
      <c r="H10" s="295">
        <v>1234640609</v>
      </c>
      <c r="I10" s="294" t="s">
        <v>42</v>
      </c>
      <c r="J10" s="296">
        <v>0</v>
      </c>
      <c r="K10" s="296">
        <v>6</v>
      </c>
      <c r="L10" s="297">
        <v>45658</v>
      </c>
      <c r="M10" s="298">
        <f t="shared" si="0"/>
        <v>7200000</v>
      </c>
      <c r="N10" s="297">
        <v>45658</v>
      </c>
      <c r="O10" s="294" t="s">
        <v>43</v>
      </c>
      <c r="P10" s="299">
        <v>45658</v>
      </c>
      <c r="Q10" s="294">
        <v>10</v>
      </c>
      <c r="R10" s="291">
        <v>220401</v>
      </c>
      <c r="S10" s="300">
        <f t="shared" si="3"/>
        <v>7200000</v>
      </c>
      <c r="T10" s="297">
        <v>45658</v>
      </c>
      <c r="U10" s="301" t="s">
        <v>92</v>
      </c>
      <c r="V10" s="297">
        <v>45658</v>
      </c>
      <c r="W10" s="302">
        <v>38411</v>
      </c>
      <c r="Z10" s="303">
        <f t="shared" ref="Z10:Z18" si="5">+F10/2</f>
        <v>3600000</v>
      </c>
      <c r="AF10" s="291" t="s">
        <v>93</v>
      </c>
      <c r="AG10" s="291">
        <v>3164353954</v>
      </c>
      <c r="AH10" s="307" t="s">
        <v>94</v>
      </c>
    </row>
    <row r="11" spans="1:39" ht="17.25" customHeight="1">
      <c r="A11" s="293">
        <v>10</v>
      </c>
      <c r="B11" s="291" t="s">
        <v>47</v>
      </c>
      <c r="C11" s="291" t="s">
        <v>48</v>
      </c>
      <c r="D11" s="306" t="s">
        <v>95</v>
      </c>
      <c r="E11" s="294" t="s">
        <v>40</v>
      </c>
      <c r="F11" s="369">
        <v>7200000</v>
      </c>
      <c r="G11" s="291" t="s">
        <v>96</v>
      </c>
      <c r="H11" s="295">
        <v>1053849833</v>
      </c>
      <c r="I11" s="294" t="s">
        <v>69</v>
      </c>
      <c r="J11" s="296">
        <v>7</v>
      </c>
      <c r="K11" s="296">
        <v>5</v>
      </c>
      <c r="L11" s="297">
        <v>45658</v>
      </c>
      <c r="M11" s="298">
        <f t="shared" si="0"/>
        <v>7200000</v>
      </c>
      <c r="N11" s="297">
        <v>45658</v>
      </c>
      <c r="O11" s="294" t="s">
        <v>43</v>
      </c>
      <c r="P11" s="299">
        <v>45658</v>
      </c>
      <c r="Q11" s="294">
        <v>11</v>
      </c>
      <c r="R11" s="291">
        <v>220401</v>
      </c>
      <c r="S11" s="300">
        <f t="shared" si="3"/>
        <v>7200000</v>
      </c>
      <c r="T11" s="297">
        <v>45658</v>
      </c>
      <c r="U11" s="301" t="s">
        <v>97</v>
      </c>
      <c r="V11" s="297">
        <v>45658</v>
      </c>
      <c r="W11" s="302">
        <v>45716</v>
      </c>
      <c r="Z11" s="303">
        <f t="shared" si="5"/>
        <v>3600000</v>
      </c>
      <c r="AF11" s="291" t="s">
        <v>98</v>
      </c>
      <c r="AG11" s="291">
        <v>3186189305</v>
      </c>
      <c r="AH11" s="307" t="s">
        <v>99</v>
      </c>
    </row>
    <row r="12" spans="1:39" ht="17.25" customHeight="1">
      <c r="A12" s="293">
        <v>11</v>
      </c>
      <c r="B12" s="291" t="s">
        <v>47</v>
      </c>
      <c r="C12" s="291" t="s">
        <v>100</v>
      </c>
      <c r="D12" s="306" t="s">
        <v>101</v>
      </c>
      <c r="E12" s="294" t="s">
        <v>40</v>
      </c>
      <c r="F12" s="369">
        <v>16200000</v>
      </c>
      <c r="G12" s="291" t="s">
        <v>102</v>
      </c>
      <c r="H12" s="295">
        <v>1110501425</v>
      </c>
      <c r="I12" s="294" t="s">
        <v>42</v>
      </c>
      <c r="J12" s="296">
        <v>7</v>
      </c>
      <c r="K12" s="296">
        <v>10</v>
      </c>
      <c r="L12" s="297">
        <v>45658</v>
      </c>
      <c r="M12" s="298">
        <f t="shared" si="0"/>
        <v>16200000</v>
      </c>
      <c r="N12" s="297">
        <v>45658</v>
      </c>
      <c r="O12" s="294" t="s">
        <v>43</v>
      </c>
      <c r="P12" s="299">
        <v>45658</v>
      </c>
      <c r="Q12" s="294">
        <v>12</v>
      </c>
      <c r="R12" s="291">
        <v>220401</v>
      </c>
      <c r="S12" s="300">
        <f t="shared" si="3"/>
        <v>16200000</v>
      </c>
      <c r="T12" s="297">
        <v>45658</v>
      </c>
      <c r="U12" s="301" t="s">
        <v>103</v>
      </c>
      <c r="V12" s="297">
        <v>45658</v>
      </c>
      <c r="W12" s="302">
        <v>45716</v>
      </c>
      <c r="Z12" s="303">
        <f t="shared" si="5"/>
        <v>8100000</v>
      </c>
      <c r="AF12" s="291" t="s">
        <v>104</v>
      </c>
      <c r="AG12" s="291">
        <v>3004980074</v>
      </c>
      <c r="AH12" s="307" t="s">
        <v>105</v>
      </c>
    </row>
    <row r="13" spans="1:39" ht="17.25" customHeight="1">
      <c r="A13" s="293">
        <v>12</v>
      </c>
      <c r="B13" s="291" t="s">
        <v>47</v>
      </c>
      <c r="C13" s="291" t="s">
        <v>100</v>
      </c>
      <c r="D13" s="306" t="s">
        <v>106</v>
      </c>
      <c r="E13" s="294" t="s">
        <v>40</v>
      </c>
      <c r="F13" s="369">
        <v>9720000</v>
      </c>
      <c r="G13" s="291" t="s">
        <v>107</v>
      </c>
      <c r="H13" s="295">
        <v>28980289</v>
      </c>
      <c r="I13" s="294" t="s">
        <v>108</v>
      </c>
      <c r="J13" s="296">
        <v>7</v>
      </c>
      <c r="K13" s="296">
        <v>9</v>
      </c>
      <c r="L13" s="297">
        <v>45658</v>
      </c>
      <c r="M13" s="298">
        <f t="shared" si="0"/>
        <v>9720000</v>
      </c>
      <c r="N13" s="297">
        <v>45658</v>
      </c>
      <c r="O13" s="294" t="s">
        <v>109</v>
      </c>
      <c r="P13" s="299">
        <v>45659</v>
      </c>
      <c r="Q13" s="294">
        <v>20</v>
      </c>
      <c r="R13" s="291">
        <v>220401</v>
      </c>
      <c r="S13" s="300">
        <f t="shared" si="3"/>
        <v>9720000</v>
      </c>
      <c r="T13" s="297">
        <v>45659</v>
      </c>
      <c r="U13" s="297" t="s">
        <v>110</v>
      </c>
      <c r="V13" s="297">
        <v>45659</v>
      </c>
      <c r="W13" s="302">
        <v>45716</v>
      </c>
      <c r="Z13" s="303">
        <f t="shared" si="5"/>
        <v>4860000</v>
      </c>
      <c r="AF13" s="291" t="s">
        <v>111</v>
      </c>
      <c r="AG13" s="291">
        <v>3002500256</v>
      </c>
      <c r="AH13" s="307" t="s">
        <v>112</v>
      </c>
    </row>
    <row r="14" spans="1:39" ht="17.25" customHeight="1">
      <c r="A14" s="293">
        <v>13</v>
      </c>
      <c r="B14" s="291" t="s">
        <v>37</v>
      </c>
      <c r="C14" s="291" t="s">
        <v>100</v>
      </c>
      <c r="D14" s="291" t="s">
        <v>113</v>
      </c>
      <c r="E14" s="294" t="s">
        <v>80</v>
      </c>
      <c r="F14" s="369">
        <v>259000000</v>
      </c>
      <c r="G14" s="291" t="s">
        <v>114</v>
      </c>
      <c r="H14" s="295">
        <v>900504144</v>
      </c>
      <c r="I14" s="294" t="s">
        <v>115</v>
      </c>
      <c r="J14" s="296">
        <v>0</v>
      </c>
      <c r="K14" s="296">
        <v>24</v>
      </c>
      <c r="L14" s="297">
        <v>45658</v>
      </c>
      <c r="M14" s="298">
        <f t="shared" si="0"/>
        <v>259000000</v>
      </c>
      <c r="N14" s="297">
        <v>45658</v>
      </c>
      <c r="O14" s="294" t="s">
        <v>43</v>
      </c>
      <c r="P14" s="299">
        <v>45659</v>
      </c>
      <c r="Q14" s="294">
        <v>21</v>
      </c>
      <c r="R14" s="291">
        <v>220101</v>
      </c>
      <c r="S14" s="300">
        <f t="shared" si="3"/>
        <v>259000000</v>
      </c>
      <c r="T14" s="297">
        <v>45659</v>
      </c>
      <c r="U14" s="301" t="s">
        <v>116</v>
      </c>
      <c r="V14" s="297">
        <v>45659</v>
      </c>
      <c r="W14" s="302">
        <v>45716</v>
      </c>
      <c r="Z14" s="303">
        <f t="shared" si="5"/>
        <v>129500000</v>
      </c>
      <c r="AF14" s="291" t="s">
        <v>117</v>
      </c>
      <c r="AG14" s="291">
        <v>3163162117</v>
      </c>
      <c r="AH14" s="305" t="s">
        <v>118</v>
      </c>
    </row>
    <row r="15" spans="1:39" ht="17.25" customHeight="1">
      <c r="A15" s="293">
        <v>14</v>
      </c>
      <c r="B15" s="291" t="s">
        <v>37</v>
      </c>
      <c r="C15" s="291" t="s">
        <v>100</v>
      </c>
      <c r="D15" s="306" t="s">
        <v>119</v>
      </c>
      <c r="E15" s="294" t="s">
        <v>40</v>
      </c>
      <c r="F15" s="369">
        <v>130000000</v>
      </c>
      <c r="G15" s="291" t="s">
        <v>120</v>
      </c>
      <c r="H15" s="295">
        <v>901252497</v>
      </c>
      <c r="I15" s="294" t="s">
        <v>51</v>
      </c>
      <c r="J15" s="296">
        <v>6</v>
      </c>
      <c r="K15" s="296">
        <v>11</v>
      </c>
      <c r="L15" s="297">
        <v>45658</v>
      </c>
      <c r="M15" s="298">
        <f t="shared" si="0"/>
        <v>130000000</v>
      </c>
      <c r="N15" s="297">
        <v>45658</v>
      </c>
      <c r="O15" s="294" t="s">
        <v>43</v>
      </c>
      <c r="P15" s="299">
        <v>45658</v>
      </c>
      <c r="Q15" s="294">
        <v>13</v>
      </c>
      <c r="R15" s="291">
        <v>220202</v>
      </c>
      <c r="S15" s="300">
        <f t="shared" ref="S15:S49" si="6">M15</f>
        <v>130000000</v>
      </c>
      <c r="T15" s="297">
        <v>45658</v>
      </c>
      <c r="U15" s="301" t="s">
        <v>121</v>
      </c>
      <c r="V15" s="297">
        <v>45658</v>
      </c>
      <c r="W15" s="302">
        <v>45716</v>
      </c>
      <c r="Y15" s="308"/>
      <c r="Z15" s="303">
        <f t="shared" si="5"/>
        <v>65000000</v>
      </c>
      <c r="AA15" s="308"/>
      <c r="AF15" s="291" t="s">
        <v>122</v>
      </c>
      <c r="AG15" s="291">
        <v>3114560450</v>
      </c>
      <c r="AH15" s="305" t="s">
        <v>123</v>
      </c>
    </row>
    <row r="16" spans="1:39" ht="17.25" customHeight="1">
      <c r="A16" s="293">
        <v>15</v>
      </c>
      <c r="B16" s="291" t="s">
        <v>37</v>
      </c>
      <c r="C16" s="291" t="s">
        <v>124</v>
      </c>
      <c r="D16" s="306" t="s">
        <v>125</v>
      </c>
      <c r="E16" s="294" t="s">
        <v>40</v>
      </c>
      <c r="F16" s="369">
        <v>4600000</v>
      </c>
      <c r="G16" s="306" t="s">
        <v>126</v>
      </c>
      <c r="H16" s="295">
        <v>1005714392</v>
      </c>
      <c r="I16" s="294" t="s">
        <v>42</v>
      </c>
      <c r="J16" s="296">
        <v>6</v>
      </c>
      <c r="K16" s="296">
        <v>38</v>
      </c>
      <c r="L16" s="297">
        <v>45658</v>
      </c>
      <c r="M16" s="298">
        <f t="shared" si="0"/>
        <v>4600000</v>
      </c>
      <c r="N16" s="297">
        <v>45658</v>
      </c>
      <c r="O16" s="294" t="s">
        <v>43</v>
      </c>
      <c r="P16" s="299">
        <v>45658</v>
      </c>
      <c r="Q16" s="294">
        <v>14</v>
      </c>
      <c r="R16" s="291">
        <v>21030202</v>
      </c>
      <c r="S16" s="300">
        <f t="shared" si="6"/>
        <v>4600000</v>
      </c>
      <c r="T16" s="297">
        <v>45658</v>
      </c>
      <c r="U16" s="301">
        <v>100039813</v>
      </c>
      <c r="V16" s="297">
        <v>45658</v>
      </c>
      <c r="W16" s="302">
        <v>45716</v>
      </c>
      <c r="Z16" s="303">
        <f t="shared" si="5"/>
        <v>2300000</v>
      </c>
      <c r="AF16" s="291" t="s">
        <v>127</v>
      </c>
      <c r="AG16" s="291">
        <v>3118493073</v>
      </c>
      <c r="AH16" s="307" t="s">
        <v>128</v>
      </c>
    </row>
    <row r="17" spans="1:37" ht="17.25" customHeight="1">
      <c r="A17" s="293">
        <v>16</v>
      </c>
      <c r="B17" s="291" t="s">
        <v>37</v>
      </c>
      <c r="C17" s="291" t="s">
        <v>129</v>
      </c>
      <c r="D17" s="291" t="s">
        <v>130</v>
      </c>
      <c r="E17" s="294" t="s">
        <v>40</v>
      </c>
      <c r="F17" s="369">
        <v>11200000</v>
      </c>
      <c r="G17" s="291" t="s">
        <v>131</v>
      </c>
      <c r="H17" s="295">
        <v>52958708</v>
      </c>
      <c r="I17" s="294" t="s">
        <v>42</v>
      </c>
      <c r="J17" s="296">
        <v>7</v>
      </c>
      <c r="K17" s="296">
        <v>14</v>
      </c>
      <c r="L17" s="297">
        <v>45658</v>
      </c>
      <c r="M17" s="298">
        <f t="shared" si="0"/>
        <v>11200000</v>
      </c>
      <c r="N17" s="297">
        <v>45658</v>
      </c>
      <c r="O17" s="294" t="s">
        <v>43</v>
      </c>
      <c r="P17" s="299">
        <v>45658</v>
      </c>
      <c r="Q17" s="294">
        <v>16</v>
      </c>
      <c r="R17" s="291">
        <v>2101010301</v>
      </c>
      <c r="S17" s="300">
        <f t="shared" si="6"/>
        <v>11200000</v>
      </c>
      <c r="T17" s="297">
        <v>45658</v>
      </c>
      <c r="U17" s="301" t="s">
        <v>132</v>
      </c>
      <c r="V17" s="297">
        <v>45664</v>
      </c>
      <c r="W17" s="302">
        <v>45722</v>
      </c>
      <c r="Z17" s="303">
        <f t="shared" si="5"/>
        <v>5600000</v>
      </c>
      <c r="AA17" s="308"/>
      <c r="AF17" s="291" t="s">
        <v>133</v>
      </c>
      <c r="AG17" s="291">
        <v>3183741216</v>
      </c>
      <c r="AH17" s="305" t="s">
        <v>134</v>
      </c>
    </row>
    <row r="18" spans="1:37" ht="17.25" customHeight="1">
      <c r="A18" s="293">
        <v>17</v>
      </c>
      <c r="B18" s="291" t="s">
        <v>37</v>
      </c>
      <c r="C18" s="291" t="s">
        <v>124</v>
      </c>
      <c r="D18" s="291" t="s">
        <v>135</v>
      </c>
      <c r="E18" s="294" t="s">
        <v>40</v>
      </c>
      <c r="F18" s="369">
        <v>13055400</v>
      </c>
      <c r="G18" s="291" t="s">
        <v>136</v>
      </c>
      <c r="H18" s="295">
        <v>901515391</v>
      </c>
      <c r="I18" s="294" t="s">
        <v>137</v>
      </c>
      <c r="J18" s="296">
        <v>4</v>
      </c>
      <c r="K18" s="296">
        <v>40</v>
      </c>
      <c r="L18" s="297">
        <v>45658</v>
      </c>
      <c r="M18" s="298">
        <f t="shared" si="0"/>
        <v>13055400</v>
      </c>
      <c r="N18" s="297">
        <v>45658</v>
      </c>
      <c r="O18" s="294" t="s">
        <v>43</v>
      </c>
      <c r="P18" s="299">
        <v>45658</v>
      </c>
      <c r="Q18" s="294">
        <v>15</v>
      </c>
      <c r="R18" s="291">
        <v>21030202</v>
      </c>
      <c r="S18" s="300">
        <f t="shared" si="6"/>
        <v>13055400</v>
      </c>
      <c r="T18" s="297">
        <v>45658</v>
      </c>
      <c r="U18" s="301">
        <v>100039851</v>
      </c>
      <c r="V18" s="297">
        <v>45292</v>
      </c>
      <c r="W18" s="302">
        <v>45716</v>
      </c>
      <c r="Z18" s="303">
        <f t="shared" si="5"/>
        <v>6527700</v>
      </c>
      <c r="AF18" s="291" t="s">
        <v>138</v>
      </c>
      <c r="AG18" s="291">
        <v>3183308339</v>
      </c>
      <c r="AH18" s="305" t="s">
        <v>139</v>
      </c>
    </row>
    <row r="19" spans="1:37" ht="17.25" customHeight="1">
      <c r="A19" s="293">
        <v>18</v>
      </c>
      <c r="B19" s="291" t="s">
        <v>37</v>
      </c>
      <c r="C19" s="291" t="s">
        <v>140</v>
      </c>
      <c r="D19" s="306" t="s">
        <v>141</v>
      </c>
      <c r="E19" s="294" t="s">
        <v>40</v>
      </c>
      <c r="F19" s="369">
        <v>202182126</v>
      </c>
      <c r="G19" s="291" t="s">
        <v>142</v>
      </c>
      <c r="H19" s="295">
        <v>800185215</v>
      </c>
      <c r="I19" s="294" t="s">
        <v>42</v>
      </c>
      <c r="J19" s="296">
        <v>2</v>
      </c>
      <c r="K19" s="296">
        <v>48</v>
      </c>
      <c r="L19" s="297">
        <v>45658</v>
      </c>
      <c r="M19" s="298">
        <f t="shared" si="0"/>
        <v>202182126</v>
      </c>
      <c r="N19" s="297">
        <v>45658</v>
      </c>
      <c r="O19" s="294" t="s">
        <v>43</v>
      </c>
      <c r="P19" s="299">
        <v>45658</v>
      </c>
      <c r="Q19" s="294">
        <v>19</v>
      </c>
      <c r="R19" s="291">
        <v>2102020210</v>
      </c>
      <c r="S19" s="300">
        <f t="shared" si="6"/>
        <v>202182126</v>
      </c>
      <c r="T19" s="297">
        <v>45658</v>
      </c>
      <c r="U19" s="301" t="s">
        <v>143</v>
      </c>
      <c r="V19" s="297">
        <v>45658</v>
      </c>
      <c r="W19" s="302">
        <v>45703</v>
      </c>
      <c r="Z19" s="303">
        <f t="shared" ref="Z19" si="7">+F19/2</f>
        <v>101091063</v>
      </c>
      <c r="AF19" s="291" t="s">
        <v>144</v>
      </c>
      <c r="AG19" s="291">
        <v>3173744109</v>
      </c>
      <c r="AH19" s="305" t="s">
        <v>145</v>
      </c>
    </row>
    <row r="20" spans="1:37" ht="17.25" customHeight="1">
      <c r="A20" s="293">
        <v>19</v>
      </c>
      <c r="B20" s="291" t="s">
        <v>37</v>
      </c>
      <c r="C20" s="291" t="s">
        <v>146</v>
      </c>
      <c r="D20" s="306" t="s">
        <v>147</v>
      </c>
      <c r="E20" s="294" t="s">
        <v>40</v>
      </c>
      <c r="F20" s="369">
        <v>254674933</v>
      </c>
      <c r="G20" s="306" t="s">
        <v>148</v>
      </c>
      <c r="H20" s="309">
        <v>900789555</v>
      </c>
      <c r="I20" s="294" t="s">
        <v>51</v>
      </c>
      <c r="J20" s="296">
        <v>7</v>
      </c>
      <c r="K20" s="296">
        <v>49</v>
      </c>
      <c r="L20" s="297">
        <v>45658</v>
      </c>
      <c r="M20" s="298">
        <f t="shared" si="0"/>
        <v>254674933</v>
      </c>
      <c r="N20" s="297">
        <v>45658</v>
      </c>
      <c r="O20" s="294" t="s">
        <v>43</v>
      </c>
      <c r="P20" s="299">
        <v>45658</v>
      </c>
      <c r="Q20" s="294">
        <v>17</v>
      </c>
      <c r="R20" s="291">
        <v>2102020211</v>
      </c>
      <c r="S20" s="300">
        <f t="shared" si="6"/>
        <v>254674933</v>
      </c>
      <c r="T20" s="297">
        <v>45659</v>
      </c>
      <c r="U20" s="301" t="s">
        <v>149</v>
      </c>
      <c r="V20" s="297">
        <v>45659</v>
      </c>
      <c r="W20" s="302">
        <v>45702</v>
      </c>
      <c r="Z20" s="303">
        <f>+S20</f>
        <v>254674933</v>
      </c>
      <c r="AF20" s="291" t="s">
        <v>150</v>
      </c>
      <c r="AG20" s="291">
        <v>3176489488</v>
      </c>
      <c r="AH20" s="305" t="s">
        <v>151</v>
      </c>
    </row>
    <row r="21" spans="1:37" ht="17.25" customHeight="1">
      <c r="A21" s="293">
        <v>20</v>
      </c>
      <c r="B21" s="291" t="s">
        <v>37</v>
      </c>
      <c r="C21" s="291" t="s">
        <v>146</v>
      </c>
      <c r="D21" s="291" t="s">
        <v>152</v>
      </c>
      <c r="E21" s="294" t="s">
        <v>40</v>
      </c>
      <c r="F21" s="369">
        <v>10246500</v>
      </c>
      <c r="G21" s="291" t="s">
        <v>153</v>
      </c>
      <c r="H21" s="295">
        <v>14223766</v>
      </c>
      <c r="I21" s="294" t="s">
        <v>115</v>
      </c>
      <c r="J21" s="296">
        <v>1</v>
      </c>
      <c r="K21" s="296">
        <v>47</v>
      </c>
      <c r="L21" s="297">
        <v>45658</v>
      </c>
      <c r="M21" s="298">
        <f t="shared" si="0"/>
        <v>10246500</v>
      </c>
      <c r="N21" s="297">
        <v>45658</v>
      </c>
      <c r="O21" s="294" t="s">
        <v>43</v>
      </c>
      <c r="P21" s="299">
        <v>45658</v>
      </c>
      <c r="Q21" s="294">
        <v>18</v>
      </c>
      <c r="R21" s="291">
        <v>220106</v>
      </c>
      <c r="S21" s="300">
        <f t="shared" si="6"/>
        <v>10246500</v>
      </c>
      <c r="T21" s="297">
        <v>45658</v>
      </c>
      <c r="U21" s="301" t="s">
        <v>154</v>
      </c>
      <c r="V21" s="297">
        <v>45658</v>
      </c>
      <c r="W21" s="302">
        <v>45747</v>
      </c>
      <c r="Z21" s="303">
        <f>+F21/3</f>
        <v>3415500</v>
      </c>
      <c r="AF21" s="291" t="s">
        <v>155</v>
      </c>
      <c r="AG21" s="291">
        <v>3193913362</v>
      </c>
      <c r="AH21" s="305" t="s">
        <v>156</v>
      </c>
    </row>
    <row r="22" spans="1:37" ht="17.25" customHeight="1">
      <c r="A22" s="293">
        <v>21</v>
      </c>
      <c r="B22" s="291" t="s">
        <v>47</v>
      </c>
      <c r="C22" s="291" t="s">
        <v>100</v>
      </c>
      <c r="D22" s="306" t="s">
        <v>157</v>
      </c>
      <c r="E22" s="294" t="s">
        <v>80</v>
      </c>
      <c r="F22" s="369">
        <v>6100000</v>
      </c>
      <c r="G22" s="291" t="s">
        <v>158</v>
      </c>
      <c r="H22" s="295">
        <v>51987188</v>
      </c>
      <c r="I22" s="294" t="s">
        <v>51</v>
      </c>
      <c r="J22" s="296">
        <v>7</v>
      </c>
      <c r="K22" s="296">
        <v>21</v>
      </c>
      <c r="L22" s="297">
        <v>45658</v>
      </c>
      <c r="M22" s="298">
        <f t="shared" si="0"/>
        <v>6100000</v>
      </c>
      <c r="N22" s="297">
        <v>45659</v>
      </c>
      <c r="O22" s="294" t="s">
        <v>43</v>
      </c>
      <c r="P22" s="299">
        <v>45659</v>
      </c>
      <c r="Q22" s="294">
        <v>22</v>
      </c>
      <c r="R22" s="291">
        <v>220401</v>
      </c>
      <c r="S22" s="300">
        <f t="shared" si="6"/>
        <v>6100000</v>
      </c>
      <c r="T22" s="297">
        <v>45659</v>
      </c>
      <c r="U22" s="301" t="s">
        <v>159</v>
      </c>
      <c r="V22" s="297">
        <v>45659</v>
      </c>
      <c r="W22" s="302">
        <v>45716</v>
      </c>
      <c r="Z22" s="303">
        <f t="shared" ref="Z22:Z27" si="8">+F22/2</f>
        <v>3050000</v>
      </c>
      <c r="AF22" s="291" t="s">
        <v>160</v>
      </c>
      <c r="AG22" s="291">
        <v>3108761420</v>
      </c>
      <c r="AH22" s="307" t="s">
        <v>161</v>
      </c>
    </row>
    <row r="23" spans="1:37" ht="17.25" customHeight="1">
      <c r="A23" s="293">
        <v>22</v>
      </c>
      <c r="B23" s="291" t="s">
        <v>47</v>
      </c>
      <c r="C23" s="291" t="s">
        <v>162</v>
      </c>
      <c r="D23" s="291" t="s">
        <v>163</v>
      </c>
      <c r="E23" s="294" t="s">
        <v>40</v>
      </c>
      <c r="F23" s="369">
        <v>10000000</v>
      </c>
      <c r="G23" s="291" t="s">
        <v>164</v>
      </c>
      <c r="H23" s="295">
        <v>28799762</v>
      </c>
      <c r="I23" s="294" t="s">
        <v>165</v>
      </c>
      <c r="J23" s="296">
        <v>5</v>
      </c>
      <c r="K23" s="296">
        <v>35</v>
      </c>
      <c r="L23" s="297">
        <v>45658</v>
      </c>
      <c r="M23" s="298">
        <f t="shared" si="0"/>
        <v>10000000</v>
      </c>
      <c r="N23" s="297">
        <v>45664</v>
      </c>
      <c r="O23" s="294" t="s">
        <v>43</v>
      </c>
      <c r="P23" s="299">
        <v>45664</v>
      </c>
      <c r="Q23" s="294">
        <v>26</v>
      </c>
      <c r="R23" s="291">
        <v>220401</v>
      </c>
      <c r="S23" s="300">
        <f t="shared" si="6"/>
        <v>10000000</v>
      </c>
      <c r="T23" s="297">
        <v>45664</v>
      </c>
      <c r="U23" s="301" t="s">
        <v>166</v>
      </c>
      <c r="V23" s="297">
        <v>45664</v>
      </c>
      <c r="W23" s="302">
        <v>45722</v>
      </c>
      <c r="Z23" s="303">
        <f t="shared" si="8"/>
        <v>5000000</v>
      </c>
      <c r="AF23" s="291" t="s">
        <v>167</v>
      </c>
      <c r="AG23" s="291">
        <v>3182848266</v>
      </c>
      <c r="AH23" s="307" t="s">
        <v>168</v>
      </c>
    </row>
    <row r="24" spans="1:37" ht="17.25" customHeight="1">
      <c r="A24" s="293">
        <v>23</v>
      </c>
      <c r="B24" s="291" t="s">
        <v>47</v>
      </c>
      <c r="C24" s="291" t="s">
        <v>169</v>
      </c>
      <c r="D24" s="291" t="s">
        <v>170</v>
      </c>
      <c r="E24" s="294" t="s">
        <v>40</v>
      </c>
      <c r="F24" s="369">
        <v>5600000</v>
      </c>
      <c r="G24" s="291" t="s">
        <v>171</v>
      </c>
      <c r="H24" s="295">
        <v>11105954753</v>
      </c>
      <c r="I24" s="294" t="s">
        <v>115</v>
      </c>
      <c r="J24" s="296">
        <v>0</v>
      </c>
      <c r="K24" s="296">
        <v>52</v>
      </c>
      <c r="L24" s="297">
        <v>45658</v>
      </c>
      <c r="M24" s="298">
        <f t="shared" si="0"/>
        <v>5600000</v>
      </c>
      <c r="N24" s="297">
        <v>45664</v>
      </c>
      <c r="O24" s="294" t="s">
        <v>43</v>
      </c>
      <c r="P24" s="299">
        <v>45664</v>
      </c>
      <c r="Q24" s="294">
        <v>27</v>
      </c>
      <c r="R24" s="291">
        <v>220402</v>
      </c>
      <c r="S24" s="300">
        <f t="shared" si="6"/>
        <v>5600000</v>
      </c>
      <c r="T24" s="297">
        <v>45664</v>
      </c>
      <c r="U24" s="301">
        <v>100039948</v>
      </c>
      <c r="V24" s="297">
        <v>45664</v>
      </c>
      <c r="W24" s="302">
        <v>45722</v>
      </c>
      <c r="Z24" s="303">
        <f t="shared" si="8"/>
        <v>2800000</v>
      </c>
      <c r="AF24" s="291" t="s">
        <v>172</v>
      </c>
      <c r="AG24" s="291">
        <v>3005345483</v>
      </c>
      <c r="AH24" s="307" t="s">
        <v>173</v>
      </c>
    </row>
    <row r="25" spans="1:37" ht="17.25" customHeight="1">
      <c r="A25" s="293">
        <v>24</v>
      </c>
      <c r="B25" s="291" t="s">
        <v>47</v>
      </c>
      <c r="C25" s="291" t="s">
        <v>48</v>
      </c>
      <c r="D25" s="306" t="s">
        <v>67</v>
      </c>
      <c r="E25" s="294" t="s">
        <v>40</v>
      </c>
      <c r="F25" s="369">
        <v>19440000</v>
      </c>
      <c r="G25" s="291" t="s">
        <v>174</v>
      </c>
      <c r="H25" s="295">
        <v>14243863</v>
      </c>
      <c r="I25" s="294" t="s">
        <v>115</v>
      </c>
      <c r="J25" s="296">
        <v>3</v>
      </c>
      <c r="K25" s="296">
        <v>29</v>
      </c>
      <c r="L25" s="297">
        <v>45658</v>
      </c>
      <c r="M25" s="298">
        <f t="shared" si="0"/>
        <v>19440000</v>
      </c>
      <c r="N25" s="297">
        <v>45664</v>
      </c>
      <c r="O25" s="294" t="s">
        <v>43</v>
      </c>
      <c r="P25" s="299">
        <v>45664</v>
      </c>
      <c r="Q25" s="294">
        <v>28</v>
      </c>
      <c r="R25" s="291">
        <v>220401</v>
      </c>
      <c r="S25" s="300">
        <f t="shared" si="6"/>
        <v>19440000</v>
      </c>
      <c r="T25" s="297">
        <v>45664</v>
      </c>
      <c r="U25" s="301" t="s">
        <v>175</v>
      </c>
      <c r="V25" s="297">
        <v>45664</v>
      </c>
      <c r="W25" s="302">
        <v>45722</v>
      </c>
      <c r="Z25" s="303">
        <f t="shared" si="8"/>
        <v>9720000</v>
      </c>
      <c r="AF25" s="291" t="s">
        <v>176</v>
      </c>
      <c r="AG25" s="291">
        <v>3108140069</v>
      </c>
      <c r="AH25" s="307" t="s">
        <v>177</v>
      </c>
    </row>
    <row r="26" spans="1:37" s="2" customFormat="1" ht="17.25" customHeight="1">
      <c r="A26" s="132">
        <v>25</v>
      </c>
      <c r="B26" s="132" t="s">
        <v>47</v>
      </c>
      <c r="C26" s="132" t="s">
        <v>178</v>
      </c>
      <c r="D26" s="161" t="s">
        <v>179</v>
      </c>
      <c r="E26" s="133" t="s">
        <v>40</v>
      </c>
      <c r="F26" s="134">
        <v>4738000</v>
      </c>
      <c r="G26" s="132" t="s">
        <v>180</v>
      </c>
      <c r="H26" s="135">
        <v>65767290</v>
      </c>
      <c r="I26" s="135" t="s">
        <v>115</v>
      </c>
      <c r="J26" s="136">
        <v>8</v>
      </c>
      <c r="K26" s="136">
        <v>15</v>
      </c>
      <c r="L26" s="152">
        <v>45658</v>
      </c>
      <c r="M26" s="153">
        <f t="shared" si="0"/>
        <v>4738000</v>
      </c>
      <c r="N26" s="152">
        <v>45664</v>
      </c>
      <c r="O26" s="133" t="s">
        <v>181</v>
      </c>
      <c r="P26" s="154">
        <v>45664</v>
      </c>
      <c r="Q26" s="133">
        <v>29</v>
      </c>
      <c r="R26" s="132">
        <v>220402</v>
      </c>
      <c r="S26" s="155">
        <f t="shared" si="6"/>
        <v>4738000</v>
      </c>
      <c r="T26" s="152">
        <v>45664</v>
      </c>
      <c r="U26" s="135">
        <v>100039951</v>
      </c>
      <c r="V26" s="152">
        <v>45665</v>
      </c>
      <c r="W26" s="156">
        <v>45723</v>
      </c>
      <c r="X26" s="152"/>
      <c r="Y26" s="132"/>
      <c r="Z26" s="157">
        <f t="shared" si="8"/>
        <v>2369000</v>
      </c>
      <c r="AA26" s="132"/>
      <c r="AB26" s="158"/>
      <c r="AC26" s="132"/>
      <c r="AD26" s="158"/>
      <c r="AE26" s="132"/>
      <c r="AF26" s="132" t="s">
        <v>182</v>
      </c>
      <c r="AG26" s="132">
        <v>3162252728</v>
      </c>
      <c r="AH26" s="162" t="s">
        <v>183</v>
      </c>
      <c r="AI26" s="132"/>
      <c r="AK26" s="3"/>
    </row>
    <row r="27" spans="1:37" s="2" customFormat="1" ht="17.25" customHeight="1">
      <c r="A27" s="1">
        <v>26</v>
      </c>
      <c r="B27" s="1" t="s">
        <v>47</v>
      </c>
      <c r="C27" s="1" t="s">
        <v>178</v>
      </c>
      <c r="D27" s="24" t="s">
        <v>179</v>
      </c>
      <c r="E27" s="13" t="s">
        <v>40</v>
      </c>
      <c r="F27" s="14">
        <v>4738000</v>
      </c>
      <c r="G27" s="1" t="s">
        <v>184</v>
      </c>
      <c r="H27" s="15">
        <v>1006130203</v>
      </c>
      <c r="I27" s="15" t="s">
        <v>108</v>
      </c>
      <c r="J27" s="16">
        <v>9</v>
      </c>
      <c r="K27" s="16">
        <v>19</v>
      </c>
      <c r="L27" s="17">
        <v>45658</v>
      </c>
      <c r="M27" s="18">
        <f t="shared" si="0"/>
        <v>4738000</v>
      </c>
      <c r="N27" s="17">
        <v>45664</v>
      </c>
      <c r="O27" s="13" t="s">
        <v>181</v>
      </c>
      <c r="P27" s="19">
        <v>45664</v>
      </c>
      <c r="Q27" s="13">
        <v>30</v>
      </c>
      <c r="R27" s="1">
        <v>220402</v>
      </c>
      <c r="S27" s="20">
        <f t="shared" si="6"/>
        <v>4738000</v>
      </c>
      <c r="T27" s="17">
        <v>45665</v>
      </c>
      <c r="U27" s="15">
        <v>100039984</v>
      </c>
      <c r="V27" s="17">
        <v>45665</v>
      </c>
      <c r="W27" s="25">
        <v>45723</v>
      </c>
      <c r="X27" s="17"/>
      <c r="Y27" s="1"/>
      <c r="Z27" s="21">
        <f t="shared" si="8"/>
        <v>2369000</v>
      </c>
      <c r="AA27" s="1"/>
      <c r="AB27" s="22"/>
      <c r="AC27" s="1"/>
      <c r="AD27" s="22"/>
      <c r="AE27" s="1"/>
      <c r="AF27" s="1" t="s">
        <v>185</v>
      </c>
      <c r="AG27" s="1">
        <v>3115707419</v>
      </c>
      <c r="AH27" s="26" t="s">
        <v>186</v>
      </c>
      <c r="AI27" s="1"/>
      <c r="AK27" s="3"/>
    </row>
    <row r="28" spans="1:37" s="2" customFormat="1" ht="17.25" customHeight="1">
      <c r="A28" s="1">
        <v>27</v>
      </c>
      <c r="B28" s="1" t="s">
        <v>47</v>
      </c>
      <c r="C28" s="1" t="s">
        <v>178</v>
      </c>
      <c r="D28" s="24" t="s">
        <v>179</v>
      </c>
      <c r="E28" s="13" t="s">
        <v>40</v>
      </c>
      <c r="F28" s="14">
        <v>4738000</v>
      </c>
      <c r="G28" s="1" t="s">
        <v>187</v>
      </c>
      <c r="H28" s="15">
        <v>1110518316</v>
      </c>
      <c r="I28" s="15" t="s">
        <v>115</v>
      </c>
      <c r="J28" s="16">
        <v>7</v>
      </c>
      <c r="K28" s="16">
        <v>16</v>
      </c>
      <c r="L28" s="17">
        <v>45658</v>
      </c>
      <c r="M28" s="18">
        <f t="shared" si="0"/>
        <v>4738000</v>
      </c>
      <c r="N28" s="17">
        <v>45664</v>
      </c>
      <c r="O28" s="13" t="s">
        <v>181</v>
      </c>
      <c r="P28" s="19">
        <v>45664</v>
      </c>
      <c r="Q28" s="13">
        <v>31</v>
      </c>
      <c r="R28" s="1">
        <v>220402</v>
      </c>
      <c r="S28" s="20">
        <f t="shared" si="6"/>
        <v>4738000</v>
      </c>
      <c r="T28" s="17">
        <v>45664</v>
      </c>
      <c r="U28" s="15">
        <v>100039957</v>
      </c>
      <c r="V28" s="17">
        <v>45665</v>
      </c>
      <c r="W28" s="25">
        <v>45723</v>
      </c>
      <c r="X28" s="17"/>
      <c r="Y28" s="1"/>
      <c r="Z28" s="21">
        <f t="shared" ref="Z28:Z29" si="9">+F28/2</f>
        <v>2369000</v>
      </c>
      <c r="AA28" s="1"/>
      <c r="AB28" s="22"/>
      <c r="AC28" s="1"/>
      <c r="AD28" s="22"/>
      <c r="AE28" s="1"/>
      <c r="AF28" s="1" t="s">
        <v>188</v>
      </c>
      <c r="AG28" s="1">
        <v>3148056693</v>
      </c>
      <c r="AH28" s="26" t="s">
        <v>189</v>
      </c>
      <c r="AI28" s="1"/>
      <c r="AK28" s="3"/>
    </row>
    <row r="29" spans="1:37" s="2" customFormat="1" ht="17.25" customHeight="1">
      <c r="A29" s="1">
        <v>28</v>
      </c>
      <c r="B29" s="1" t="s">
        <v>47</v>
      </c>
      <c r="C29" s="1" t="s">
        <v>190</v>
      </c>
      <c r="D29" s="24" t="s">
        <v>179</v>
      </c>
      <c r="E29" s="13" t="s">
        <v>40</v>
      </c>
      <c r="F29" s="14">
        <v>4738000</v>
      </c>
      <c r="G29" s="1" t="s">
        <v>191</v>
      </c>
      <c r="H29" s="15">
        <v>1109380186</v>
      </c>
      <c r="I29" s="15" t="s">
        <v>165</v>
      </c>
      <c r="J29" s="16">
        <v>7</v>
      </c>
      <c r="K29" s="16">
        <v>17</v>
      </c>
      <c r="L29" s="17">
        <v>45658</v>
      </c>
      <c r="M29" s="18">
        <f t="shared" si="0"/>
        <v>4738000</v>
      </c>
      <c r="N29" s="17">
        <v>45664</v>
      </c>
      <c r="O29" s="13" t="s">
        <v>181</v>
      </c>
      <c r="P29" s="19">
        <v>45664</v>
      </c>
      <c r="Q29" s="13">
        <v>32</v>
      </c>
      <c r="R29" s="1">
        <v>220402</v>
      </c>
      <c r="S29" s="20">
        <f t="shared" si="6"/>
        <v>4738000</v>
      </c>
      <c r="T29" s="17">
        <v>45664</v>
      </c>
      <c r="U29" s="15" t="s">
        <v>192</v>
      </c>
      <c r="V29" s="17">
        <v>45664</v>
      </c>
      <c r="W29" s="25">
        <v>45722</v>
      </c>
      <c r="X29" s="17"/>
      <c r="Y29" s="1"/>
      <c r="Z29" s="21">
        <f t="shared" si="9"/>
        <v>2369000</v>
      </c>
      <c r="AA29" s="1"/>
      <c r="AB29" s="22"/>
      <c r="AC29" s="1"/>
      <c r="AD29" s="22"/>
      <c r="AE29" s="1"/>
      <c r="AF29" s="1" t="s">
        <v>193</v>
      </c>
      <c r="AG29" s="1">
        <v>3163977062</v>
      </c>
      <c r="AH29" s="26" t="s">
        <v>194</v>
      </c>
      <c r="AI29" s="1"/>
      <c r="AK29" s="3"/>
    </row>
    <row r="30" spans="1:37" s="2" customFormat="1" ht="17.25" customHeight="1">
      <c r="A30" s="1">
        <v>29</v>
      </c>
      <c r="B30" s="1" t="s">
        <v>47</v>
      </c>
      <c r="C30" s="1" t="s">
        <v>195</v>
      </c>
      <c r="D30" s="24" t="s">
        <v>196</v>
      </c>
      <c r="E30" s="13" t="s">
        <v>40</v>
      </c>
      <c r="F30" s="14">
        <v>4380000</v>
      </c>
      <c r="G30" s="1" t="s">
        <v>197</v>
      </c>
      <c r="H30" s="15">
        <v>36559111</v>
      </c>
      <c r="I30" s="15" t="s">
        <v>198</v>
      </c>
      <c r="J30" s="16">
        <v>0</v>
      </c>
      <c r="K30" s="16">
        <v>26</v>
      </c>
      <c r="L30" s="17">
        <v>45658</v>
      </c>
      <c r="M30" s="18">
        <f t="shared" si="0"/>
        <v>4380000</v>
      </c>
      <c r="N30" s="17">
        <v>45664</v>
      </c>
      <c r="O30" s="13" t="s">
        <v>181</v>
      </c>
      <c r="P30" s="19">
        <v>45664</v>
      </c>
      <c r="Q30" s="13">
        <v>34</v>
      </c>
      <c r="R30" s="1">
        <v>220401</v>
      </c>
      <c r="S30" s="20">
        <f t="shared" si="6"/>
        <v>4380000</v>
      </c>
      <c r="T30" s="17">
        <v>45664</v>
      </c>
      <c r="U30" s="15">
        <v>100039961</v>
      </c>
      <c r="V30" s="17">
        <v>45664</v>
      </c>
      <c r="W30" s="25">
        <v>45694</v>
      </c>
      <c r="X30" s="17"/>
      <c r="Y30" s="1"/>
      <c r="Z30" s="21">
        <v>4738000</v>
      </c>
      <c r="AA30" s="1"/>
      <c r="AB30" s="22"/>
      <c r="AC30" s="1"/>
      <c r="AD30" s="22"/>
      <c r="AE30" s="1"/>
      <c r="AF30" s="1" t="s">
        <v>199</v>
      </c>
      <c r="AG30" s="1">
        <v>3108045053</v>
      </c>
      <c r="AH30" s="23" t="s">
        <v>200</v>
      </c>
      <c r="AI30" s="1"/>
      <c r="AK30" s="3"/>
    </row>
    <row r="31" spans="1:37" s="2" customFormat="1" ht="17.25" customHeight="1">
      <c r="A31" s="1">
        <v>30</v>
      </c>
      <c r="B31" s="1" t="s">
        <v>47</v>
      </c>
      <c r="C31" s="1" t="s">
        <v>48</v>
      </c>
      <c r="D31" s="24" t="s">
        <v>201</v>
      </c>
      <c r="E31" s="13" t="s">
        <v>40</v>
      </c>
      <c r="F31" s="14">
        <v>7200000</v>
      </c>
      <c r="G31" s="1" t="s">
        <v>202</v>
      </c>
      <c r="H31" s="15">
        <v>1234639</v>
      </c>
      <c r="I31" s="15" t="s">
        <v>115</v>
      </c>
      <c r="J31" s="16">
        <v>3</v>
      </c>
      <c r="K31" s="16">
        <v>31</v>
      </c>
      <c r="L31" s="17">
        <v>45658</v>
      </c>
      <c r="M31" s="18">
        <f t="shared" si="0"/>
        <v>7200000</v>
      </c>
      <c r="N31" s="17">
        <v>45664</v>
      </c>
      <c r="O31" s="13" t="s">
        <v>181</v>
      </c>
      <c r="P31" s="19">
        <v>45664</v>
      </c>
      <c r="Q31" s="13">
        <v>33</v>
      </c>
      <c r="R31" s="1">
        <v>220401</v>
      </c>
      <c r="S31" s="20">
        <f t="shared" si="6"/>
        <v>7200000</v>
      </c>
      <c r="T31" s="17">
        <v>45664</v>
      </c>
      <c r="U31" s="15" t="s">
        <v>203</v>
      </c>
      <c r="V31" s="17">
        <v>45665</v>
      </c>
      <c r="W31" s="25">
        <v>45723</v>
      </c>
      <c r="X31" s="17"/>
      <c r="Y31" s="1"/>
      <c r="Z31" s="21">
        <f>+M31/2</f>
        <v>3600000</v>
      </c>
      <c r="AA31" s="1"/>
      <c r="AB31" s="22"/>
      <c r="AC31" s="1"/>
      <c r="AD31" s="22"/>
      <c r="AE31" s="1"/>
      <c r="AF31" s="1" t="s">
        <v>204</v>
      </c>
      <c r="AG31" s="1">
        <v>3208903753</v>
      </c>
      <c r="AH31" s="26" t="s">
        <v>205</v>
      </c>
      <c r="AI31" s="1"/>
      <c r="AK31" s="3"/>
    </row>
    <row r="32" spans="1:37" s="2" customFormat="1" ht="17.25" customHeight="1">
      <c r="A32" s="1">
        <v>31</v>
      </c>
      <c r="B32" s="1" t="s">
        <v>47</v>
      </c>
      <c r="C32" s="1" t="s">
        <v>48</v>
      </c>
      <c r="D32" s="24" t="s">
        <v>206</v>
      </c>
      <c r="E32" s="13" t="s">
        <v>40</v>
      </c>
      <c r="F32" s="14">
        <v>7200000</v>
      </c>
      <c r="G32" s="1" t="s">
        <v>207</v>
      </c>
      <c r="H32" s="15">
        <v>1005848875</v>
      </c>
      <c r="I32" s="15" t="s">
        <v>208</v>
      </c>
      <c r="J32" s="16">
        <v>7</v>
      </c>
      <c r="K32" s="16">
        <v>30</v>
      </c>
      <c r="L32" s="17">
        <v>45658</v>
      </c>
      <c r="M32" s="18">
        <f t="shared" si="0"/>
        <v>7200000</v>
      </c>
      <c r="N32" s="17">
        <v>45664</v>
      </c>
      <c r="O32" s="13" t="s">
        <v>181</v>
      </c>
      <c r="P32" s="19">
        <v>45664</v>
      </c>
      <c r="Q32" s="13">
        <v>35</v>
      </c>
      <c r="R32" s="1">
        <v>220401</v>
      </c>
      <c r="S32" s="20">
        <f t="shared" si="6"/>
        <v>7200000</v>
      </c>
      <c r="T32" s="17">
        <v>45664</v>
      </c>
      <c r="U32" s="15" t="s">
        <v>209</v>
      </c>
      <c r="V32" s="17">
        <v>45665</v>
      </c>
      <c r="W32" s="25">
        <v>45723</v>
      </c>
      <c r="X32" s="17"/>
      <c r="Y32" s="1"/>
      <c r="Z32" s="21">
        <f t="shared" ref="Z32" si="10">+M32/2</f>
        <v>3600000</v>
      </c>
      <c r="AA32" s="1"/>
      <c r="AB32" s="22"/>
      <c r="AC32" s="1"/>
      <c r="AD32" s="22"/>
      <c r="AE32" s="1"/>
      <c r="AF32" s="1" t="s">
        <v>210</v>
      </c>
      <c r="AG32" s="1">
        <v>3184839621</v>
      </c>
      <c r="AH32" s="26" t="s">
        <v>211</v>
      </c>
      <c r="AI32" s="1"/>
      <c r="AK32" s="3"/>
    </row>
    <row r="33" spans="1:37" s="2" customFormat="1" ht="17.25" customHeight="1">
      <c r="A33" s="1">
        <v>32</v>
      </c>
      <c r="B33" s="1" t="s">
        <v>47</v>
      </c>
      <c r="C33" s="1" t="s">
        <v>48</v>
      </c>
      <c r="D33" s="24" t="s">
        <v>212</v>
      </c>
      <c r="E33" s="13" t="s">
        <v>40</v>
      </c>
      <c r="F33" s="14">
        <v>14800128</v>
      </c>
      <c r="G33" s="1" t="s">
        <v>213</v>
      </c>
      <c r="H33" s="15">
        <v>77182070</v>
      </c>
      <c r="I33" s="15" t="s">
        <v>214</v>
      </c>
      <c r="J33" s="16">
        <v>6</v>
      </c>
      <c r="K33" s="16">
        <v>27</v>
      </c>
      <c r="L33" s="17">
        <v>45658</v>
      </c>
      <c r="M33" s="18">
        <f t="shared" si="0"/>
        <v>14800128</v>
      </c>
      <c r="N33" s="17">
        <v>45664</v>
      </c>
      <c r="O33" s="13" t="s">
        <v>181</v>
      </c>
      <c r="P33" s="19">
        <v>45664</v>
      </c>
      <c r="Q33" s="13">
        <v>36</v>
      </c>
      <c r="R33" s="1">
        <v>220401</v>
      </c>
      <c r="S33" s="20">
        <f t="shared" si="6"/>
        <v>14800128</v>
      </c>
      <c r="T33" s="17">
        <v>45664</v>
      </c>
      <c r="U33" s="15" t="s">
        <v>215</v>
      </c>
      <c r="V33" s="17">
        <v>45665</v>
      </c>
      <c r="W33" s="25">
        <v>45723</v>
      </c>
      <c r="X33" s="17"/>
      <c r="Y33" s="1"/>
      <c r="Z33" s="21">
        <f>+F33/2</f>
        <v>7400064</v>
      </c>
      <c r="AA33" s="1"/>
      <c r="AB33" s="22"/>
      <c r="AC33" s="1"/>
      <c r="AD33" s="22"/>
      <c r="AE33" s="1"/>
      <c r="AF33" s="1" t="s">
        <v>216</v>
      </c>
      <c r="AG33" s="1">
        <v>3164691587</v>
      </c>
      <c r="AH33" s="26" t="s">
        <v>217</v>
      </c>
      <c r="AI33" s="1"/>
      <c r="AK33" s="3"/>
    </row>
    <row r="34" spans="1:37" s="2" customFormat="1" ht="17.25" customHeight="1">
      <c r="A34" s="1">
        <v>33</v>
      </c>
      <c r="B34" s="1" t="s">
        <v>47</v>
      </c>
      <c r="C34" s="1" t="s">
        <v>48</v>
      </c>
      <c r="D34" s="24" t="s">
        <v>212</v>
      </c>
      <c r="E34" s="13" t="s">
        <v>40</v>
      </c>
      <c r="F34" s="14">
        <v>14800128</v>
      </c>
      <c r="G34" s="1" t="s">
        <v>218</v>
      </c>
      <c r="H34" s="15">
        <v>72224422</v>
      </c>
      <c r="I34" s="15" t="s">
        <v>219</v>
      </c>
      <c r="J34" s="16">
        <v>9</v>
      </c>
      <c r="K34" s="16">
        <v>28</v>
      </c>
      <c r="L34" s="17">
        <v>45658</v>
      </c>
      <c r="M34" s="18">
        <f t="shared" si="0"/>
        <v>14800128</v>
      </c>
      <c r="N34" s="17">
        <v>45664</v>
      </c>
      <c r="O34" s="13" t="s">
        <v>181</v>
      </c>
      <c r="P34" s="19">
        <v>45664</v>
      </c>
      <c r="Q34" s="13">
        <v>37</v>
      </c>
      <c r="R34" s="1">
        <v>220401</v>
      </c>
      <c r="S34" s="20">
        <f t="shared" si="6"/>
        <v>14800128</v>
      </c>
      <c r="T34" s="17">
        <v>45664</v>
      </c>
      <c r="U34" s="15" t="s">
        <v>220</v>
      </c>
      <c r="V34" s="17">
        <v>45664</v>
      </c>
      <c r="W34" s="25">
        <v>45722</v>
      </c>
      <c r="X34" s="17"/>
      <c r="Y34" s="1"/>
      <c r="Z34" s="21">
        <f>+F34/2</f>
        <v>7400064</v>
      </c>
      <c r="AA34" s="1"/>
      <c r="AB34" s="22"/>
      <c r="AC34" s="1"/>
      <c r="AD34" s="22"/>
      <c r="AE34" s="1"/>
      <c r="AF34" s="1" t="s">
        <v>221</v>
      </c>
      <c r="AG34" s="1">
        <v>3188335173</v>
      </c>
      <c r="AH34" s="26" t="s">
        <v>222</v>
      </c>
      <c r="AI34" s="1"/>
      <c r="AK34" s="3"/>
    </row>
    <row r="35" spans="1:37" s="2" customFormat="1" ht="17.25" customHeight="1">
      <c r="A35" s="1">
        <v>34</v>
      </c>
      <c r="B35" s="1" t="s">
        <v>47</v>
      </c>
      <c r="C35" s="1" t="s">
        <v>100</v>
      </c>
      <c r="D35" s="24" t="s">
        <v>223</v>
      </c>
      <c r="E35" s="13" t="s">
        <v>40</v>
      </c>
      <c r="F35" s="14">
        <v>9720000</v>
      </c>
      <c r="G35" s="1" t="s">
        <v>224</v>
      </c>
      <c r="H35" s="15">
        <v>38361246</v>
      </c>
      <c r="I35" s="15" t="s">
        <v>115</v>
      </c>
      <c r="J35" s="16">
        <v>1</v>
      </c>
      <c r="K35" s="16">
        <v>22</v>
      </c>
      <c r="L35" s="17">
        <v>45658</v>
      </c>
      <c r="M35" s="18">
        <f t="shared" si="0"/>
        <v>9720000</v>
      </c>
      <c r="N35" s="17">
        <v>45664</v>
      </c>
      <c r="O35" s="13" t="s">
        <v>181</v>
      </c>
      <c r="P35" s="19">
        <v>45664</v>
      </c>
      <c r="Q35" s="13">
        <v>38</v>
      </c>
      <c r="R35" s="1">
        <v>220401</v>
      </c>
      <c r="S35" s="20">
        <f t="shared" si="6"/>
        <v>9720000</v>
      </c>
      <c r="T35" s="17">
        <v>45664</v>
      </c>
      <c r="U35" s="15" t="s">
        <v>225</v>
      </c>
      <c r="V35" s="17">
        <v>45664</v>
      </c>
      <c r="W35" s="25">
        <v>45716</v>
      </c>
      <c r="X35" s="17"/>
      <c r="Y35" s="1"/>
      <c r="Z35" s="21">
        <f t="shared" ref="Z35:Z36" si="11">+F35/2</f>
        <v>4860000</v>
      </c>
      <c r="AA35" s="1"/>
      <c r="AB35" s="22"/>
      <c r="AC35" s="1"/>
      <c r="AD35" s="22"/>
      <c r="AE35" s="1"/>
      <c r="AF35" s="1" t="s">
        <v>226</v>
      </c>
      <c r="AG35" s="1">
        <v>3103054601</v>
      </c>
      <c r="AH35" s="26" t="s">
        <v>227</v>
      </c>
      <c r="AI35" s="1"/>
      <c r="AK35" s="3"/>
    </row>
    <row r="36" spans="1:37" s="2" customFormat="1" ht="17.25" customHeight="1">
      <c r="A36" s="1">
        <v>35</v>
      </c>
      <c r="B36" s="1" t="s">
        <v>47</v>
      </c>
      <c r="C36" s="1" t="s">
        <v>100</v>
      </c>
      <c r="D36" s="24" t="s">
        <v>106</v>
      </c>
      <c r="E36" s="13" t="s">
        <v>40</v>
      </c>
      <c r="F36" s="14">
        <v>9720000</v>
      </c>
      <c r="G36" s="1" t="s">
        <v>228</v>
      </c>
      <c r="H36" s="15">
        <v>1018433119</v>
      </c>
      <c r="I36" s="15" t="s">
        <v>51</v>
      </c>
      <c r="J36" s="16">
        <v>2</v>
      </c>
      <c r="K36" s="16">
        <v>33</v>
      </c>
      <c r="L36" s="17">
        <v>45658</v>
      </c>
      <c r="M36" s="18">
        <f t="shared" si="0"/>
        <v>9720000</v>
      </c>
      <c r="N36" s="17">
        <v>45664</v>
      </c>
      <c r="O36" s="13" t="s">
        <v>181</v>
      </c>
      <c r="P36" s="19">
        <v>45664</v>
      </c>
      <c r="Q36" s="13">
        <v>39</v>
      </c>
      <c r="R36" s="1">
        <v>220401</v>
      </c>
      <c r="S36" s="20">
        <f t="shared" si="6"/>
        <v>9720000</v>
      </c>
      <c r="T36" s="17">
        <v>45664</v>
      </c>
      <c r="U36" s="15" t="s">
        <v>229</v>
      </c>
      <c r="V36" s="17">
        <v>45664</v>
      </c>
      <c r="W36" s="25">
        <v>45716</v>
      </c>
      <c r="X36" s="17"/>
      <c r="Y36" s="1"/>
      <c r="Z36" s="21">
        <f t="shared" si="11"/>
        <v>4860000</v>
      </c>
      <c r="AA36" s="1"/>
      <c r="AB36" s="22"/>
      <c r="AC36" s="1"/>
      <c r="AD36" s="22"/>
      <c r="AE36" s="1"/>
      <c r="AF36" s="1" t="s">
        <v>230</v>
      </c>
      <c r="AG36" s="1">
        <v>3112684478</v>
      </c>
      <c r="AH36" s="26" t="s">
        <v>231</v>
      </c>
      <c r="AI36" s="1"/>
      <c r="AK36" s="3"/>
    </row>
    <row r="37" spans="1:37" s="2" customFormat="1" ht="17.25" customHeight="1">
      <c r="A37" s="1">
        <v>36</v>
      </c>
      <c r="B37" s="1" t="s">
        <v>47</v>
      </c>
      <c r="C37" s="1" t="s">
        <v>100</v>
      </c>
      <c r="D37" s="24" t="s">
        <v>232</v>
      </c>
      <c r="E37" s="13" t="s">
        <v>40</v>
      </c>
      <c r="F37" s="14">
        <v>25920000</v>
      </c>
      <c r="G37" s="1" t="s">
        <v>233</v>
      </c>
      <c r="H37" s="15">
        <v>14138035</v>
      </c>
      <c r="I37" s="15" t="s">
        <v>115</v>
      </c>
      <c r="J37" s="16">
        <v>2</v>
      </c>
      <c r="K37" s="16">
        <v>23</v>
      </c>
      <c r="L37" s="17">
        <v>45658</v>
      </c>
      <c r="M37" s="18">
        <f t="shared" si="0"/>
        <v>25920000</v>
      </c>
      <c r="N37" s="17">
        <v>45664</v>
      </c>
      <c r="O37" s="13" t="s">
        <v>181</v>
      </c>
      <c r="P37" s="19">
        <v>45664</v>
      </c>
      <c r="Q37" s="13">
        <v>40</v>
      </c>
      <c r="R37" s="1">
        <v>220401</v>
      </c>
      <c r="S37" s="20">
        <f t="shared" si="6"/>
        <v>25920000</v>
      </c>
      <c r="T37" s="17">
        <v>45664</v>
      </c>
      <c r="U37" s="15" t="s">
        <v>234</v>
      </c>
      <c r="V37" s="17">
        <v>45664</v>
      </c>
      <c r="W37" s="25">
        <v>45716</v>
      </c>
      <c r="X37" s="17"/>
      <c r="Y37" s="1"/>
      <c r="Z37" s="21">
        <f>+F37/2</f>
        <v>12960000</v>
      </c>
      <c r="AA37" s="1"/>
      <c r="AB37" s="22"/>
      <c r="AC37" s="1"/>
      <c r="AD37" s="22"/>
      <c r="AE37" s="1"/>
      <c r="AF37" s="1" t="s">
        <v>235</v>
      </c>
      <c r="AG37" s="1">
        <v>3007057327</v>
      </c>
      <c r="AH37" s="26" t="s">
        <v>236</v>
      </c>
      <c r="AI37" s="1"/>
      <c r="AK37" s="3"/>
    </row>
    <row r="38" spans="1:37" s="2" customFormat="1" ht="17.25" customHeight="1">
      <c r="A38" s="1">
        <v>37</v>
      </c>
      <c r="B38" s="1" t="s">
        <v>47</v>
      </c>
      <c r="C38" s="1" t="s">
        <v>100</v>
      </c>
      <c r="D38" s="24" t="s">
        <v>237</v>
      </c>
      <c r="E38" s="13" t="s">
        <v>80</v>
      </c>
      <c r="F38" s="14">
        <v>16200000</v>
      </c>
      <c r="G38" s="1" t="s">
        <v>238</v>
      </c>
      <c r="H38" s="15">
        <v>1232391592</v>
      </c>
      <c r="I38" s="15" t="s">
        <v>239</v>
      </c>
      <c r="J38" s="16">
        <v>8</v>
      </c>
      <c r="K38" s="16">
        <v>32</v>
      </c>
      <c r="L38" s="17">
        <v>45658</v>
      </c>
      <c r="M38" s="18">
        <f t="shared" si="0"/>
        <v>16200000</v>
      </c>
      <c r="N38" s="17">
        <v>45664</v>
      </c>
      <c r="O38" s="13" t="s">
        <v>181</v>
      </c>
      <c r="P38" s="19">
        <v>45664</v>
      </c>
      <c r="Q38" s="13">
        <v>41</v>
      </c>
      <c r="R38" s="1">
        <v>220401</v>
      </c>
      <c r="S38" s="20">
        <f t="shared" si="6"/>
        <v>16200000</v>
      </c>
      <c r="T38" s="17">
        <v>45664</v>
      </c>
      <c r="U38" s="15" t="s">
        <v>240</v>
      </c>
      <c r="V38" s="17">
        <v>45664</v>
      </c>
      <c r="W38" s="25">
        <v>45716</v>
      </c>
      <c r="X38" s="17"/>
      <c r="Y38" s="1"/>
      <c r="Z38" s="21">
        <f t="shared" ref="Z38:Z39" si="12">+F38/2</f>
        <v>8100000</v>
      </c>
      <c r="AA38" s="1"/>
      <c r="AB38" s="22"/>
      <c r="AC38" s="1"/>
      <c r="AD38" s="22"/>
      <c r="AE38" s="1"/>
      <c r="AF38" s="1" t="s">
        <v>241</v>
      </c>
      <c r="AG38" s="1">
        <v>3183882555</v>
      </c>
      <c r="AH38" s="26" t="s">
        <v>242</v>
      </c>
      <c r="AI38" s="1"/>
      <c r="AK38" s="3"/>
    </row>
    <row r="39" spans="1:37" s="2" customFormat="1" ht="17.25" customHeight="1">
      <c r="A39" s="1">
        <v>38</v>
      </c>
      <c r="B39" s="1" t="s">
        <v>47</v>
      </c>
      <c r="C39" s="1" t="s">
        <v>100</v>
      </c>
      <c r="D39" s="24" t="s">
        <v>243</v>
      </c>
      <c r="E39" s="13" t="s">
        <v>80</v>
      </c>
      <c r="F39" s="14">
        <v>8000000</v>
      </c>
      <c r="G39" s="1" t="s">
        <v>244</v>
      </c>
      <c r="H39" s="15">
        <v>30398749</v>
      </c>
      <c r="I39" s="15" t="s">
        <v>245</v>
      </c>
      <c r="J39" s="16">
        <v>5</v>
      </c>
      <c r="K39" s="16">
        <v>20</v>
      </c>
      <c r="L39" s="17">
        <v>45658</v>
      </c>
      <c r="M39" s="18">
        <f t="shared" si="0"/>
        <v>8000000</v>
      </c>
      <c r="N39" s="17">
        <v>45664</v>
      </c>
      <c r="O39" s="13" t="s">
        <v>181</v>
      </c>
      <c r="P39" s="19">
        <v>45664</v>
      </c>
      <c r="Q39" s="13">
        <v>42</v>
      </c>
      <c r="R39" s="1">
        <v>220401</v>
      </c>
      <c r="S39" s="20">
        <f t="shared" si="6"/>
        <v>8000000</v>
      </c>
      <c r="T39" s="17">
        <v>45664</v>
      </c>
      <c r="U39" s="15">
        <v>100039963</v>
      </c>
      <c r="V39" s="17">
        <v>45666</v>
      </c>
      <c r="W39" s="25">
        <v>45724</v>
      </c>
      <c r="X39" s="17"/>
      <c r="Y39" s="1"/>
      <c r="Z39" s="21">
        <f t="shared" si="12"/>
        <v>4000000</v>
      </c>
      <c r="AA39" s="1"/>
      <c r="AB39" s="22"/>
      <c r="AC39" s="1"/>
      <c r="AD39" s="22"/>
      <c r="AE39" s="1"/>
      <c r="AF39" s="1" t="s">
        <v>246</v>
      </c>
      <c r="AG39" s="1">
        <v>3146170875</v>
      </c>
      <c r="AH39" s="26" t="s">
        <v>247</v>
      </c>
      <c r="AI39" s="1"/>
      <c r="AK39" s="3"/>
    </row>
    <row r="40" spans="1:37" s="2" customFormat="1" ht="17.25" customHeight="1">
      <c r="A40" s="1">
        <v>39</v>
      </c>
      <c r="B40" s="1" t="s">
        <v>47</v>
      </c>
      <c r="C40" s="1" t="s">
        <v>248</v>
      </c>
      <c r="D40" s="24" t="s">
        <v>249</v>
      </c>
      <c r="E40" s="13" t="s">
        <v>40</v>
      </c>
      <c r="F40" s="14">
        <v>2700000</v>
      </c>
      <c r="G40" s="1" t="s">
        <v>250</v>
      </c>
      <c r="H40" s="15">
        <v>1110480076</v>
      </c>
      <c r="I40" s="15" t="s">
        <v>115</v>
      </c>
      <c r="J40" s="16">
        <v>8</v>
      </c>
      <c r="K40" s="16">
        <v>41</v>
      </c>
      <c r="L40" s="17">
        <v>45658</v>
      </c>
      <c r="M40" s="18">
        <f t="shared" si="0"/>
        <v>2700000</v>
      </c>
      <c r="N40" s="17">
        <v>45664</v>
      </c>
      <c r="O40" s="13" t="s">
        <v>181</v>
      </c>
      <c r="P40" s="19">
        <v>45664</v>
      </c>
      <c r="Q40" s="13">
        <v>43</v>
      </c>
      <c r="R40" s="1">
        <v>220402</v>
      </c>
      <c r="S40" s="20">
        <f t="shared" si="6"/>
        <v>2700000</v>
      </c>
      <c r="T40" s="17">
        <v>45665</v>
      </c>
      <c r="U40" s="15" t="s">
        <v>251</v>
      </c>
      <c r="V40" s="17">
        <v>45665</v>
      </c>
      <c r="W40" s="25">
        <v>45695</v>
      </c>
      <c r="X40" s="17"/>
      <c r="Y40" s="1"/>
      <c r="Z40" s="21">
        <f>+F40</f>
        <v>2700000</v>
      </c>
      <c r="AA40" s="1"/>
      <c r="AB40" s="22"/>
      <c r="AC40" s="1"/>
      <c r="AD40" s="22"/>
      <c r="AE40" s="1"/>
      <c r="AF40" s="1" t="s">
        <v>252</v>
      </c>
      <c r="AG40" s="1">
        <v>3202336859</v>
      </c>
      <c r="AH40" s="26" t="s">
        <v>253</v>
      </c>
      <c r="AI40" s="1"/>
      <c r="AK40" s="3"/>
    </row>
    <row r="41" spans="1:37" s="2" customFormat="1" ht="17.25" customHeight="1">
      <c r="A41" s="1">
        <v>40</v>
      </c>
      <c r="B41" s="1" t="s">
        <v>47</v>
      </c>
      <c r="C41" s="1" t="s">
        <v>248</v>
      </c>
      <c r="D41" s="24" t="s">
        <v>254</v>
      </c>
      <c r="E41" s="13" t="s">
        <v>40</v>
      </c>
      <c r="F41" s="14">
        <v>2700000</v>
      </c>
      <c r="G41" s="1" t="s">
        <v>255</v>
      </c>
      <c r="H41" s="15">
        <v>1110484511</v>
      </c>
      <c r="I41" s="15" t="s">
        <v>115</v>
      </c>
      <c r="J41" s="16">
        <v>9</v>
      </c>
      <c r="K41" s="16">
        <v>42</v>
      </c>
      <c r="L41" s="17">
        <v>45658</v>
      </c>
      <c r="M41" s="18">
        <f t="shared" si="0"/>
        <v>2700000</v>
      </c>
      <c r="N41" s="17">
        <v>45664</v>
      </c>
      <c r="O41" s="13" t="s">
        <v>181</v>
      </c>
      <c r="P41" s="19">
        <v>45664</v>
      </c>
      <c r="Q41" s="13">
        <v>44</v>
      </c>
      <c r="R41" s="1">
        <v>220402</v>
      </c>
      <c r="S41" s="20">
        <f t="shared" si="6"/>
        <v>2700000</v>
      </c>
      <c r="T41" s="17">
        <v>45664</v>
      </c>
      <c r="U41" s="15">
        <v>100039973</v>
      </c>
      <c r="V41" s="17">
        <v>45665</v>
      </c>
      <c r="W41" s="25">
        <v>45695</v>
      </c>
      <c r="X41" s="17"/>
      <c r="Y41" s="1"/>
      <c r="Z41" s="21">
        <f>+F41</f>
        <v>2700000</v>
      </c>
      <c r="AA41" s="1"/>
      <c r="AB41" s="22"/>
      <c r="AC41" s="1"/>
      <c r="AD41" s="22"/>
      <c r="AE41" s="1"/>
      <c r="AF41" s="1" t="s">
        <v>256</v>
      </c>
      <c r="AG41" s="1">
        <v>3166690103</v>
      </c>
      <c r="AH41" s="26" t="s">
        <v>257</v>
      </c>
      <c r="AI41" s="1"/>
      <c r="AK41" s="3"/>
    </row>
    <row r="42" spans="1:37" s="2" customFormat="1" ht="17.25" customHeight="1">
      <c r="A42" s="1">
        <v>41</v>
      </c>
      <c r="B42" s="1" t="s">
        <v>37</v>
      </c>
      <c r="C42" s="1" t="s">
        <v>258</v>
      </c>
      <c r="D42" s="24" t="s">
        <v>259</v>
      </c>
      <c r="E42" s="13" t="s">
        <v>40</v>
      </c>
      <c r="F42" s="14">
        <v>65000000</v>
      </c>
      <c r="G42" s="1" t="s">
        <v>260</v>
      </c>
      <c r="H42" s="15">
        <v>860040094</v>
      </c>
      <c r="I42" s="15" t="s">
        <v>261</v>
      </c>
      <c r="J42" s="16">
        <v>3</v>
      </c>
      <c r="K42" s="16">
        <v>39</v>
      </c>
      <c r="L42" s="17">
        <v>45658</v>
      </c>
      <c r="M42" s="18">
        <f t="shared" si="0"/>
        <v>65000000</v>
      </c>
      <c r="N42" s="17">
        <v>45665</v>
      </c>
      <c r="O42" s="13" t="s">
        <v>181</v>
      </c>
      <c r="P42" s="19">
        <v>45671</v>
      </c>
      <c r="Q42" s="13">
        <v>704</v>
      </c>
      <c r="R42" s="1">
        <v>220102</v>
      </c>
      <c r="S42" s="20">
        <f t="shared" si="6"/>
        <v>65000000</v>
      </c>
      <c r="T42" s="17">
        <v>45685</v>
      </c>
      <c r="U42" s="15" t="s">
        <v>262</v>
      </c>
      <c r="V42" s="17">
        <v>45315</v>
      </c>
      <c r="W42" s="13" t="s">
        <v>263</v>
      </c>
      <c r="X42" s="17"/>
      <c r="Y42" s="1"/>
      <c r="Z42" s="21">
        <f t="shared" ref="Z42" si="13">+F42</f>
        <v>65000000</v>
      </c>
      <c r="AA42" s="1"/>
      <c r="AB42" s="22"/>
      <c r="AC42" s="1"/>
      <c r="AD42" s="22"/>
      <c r="AE42" s="1"/>
      <c r="AF42" s="1" t="s">
        <v>264</v>
      </c>
      <c r="AG42" s="1">
        <v>3202697648</v>
      </c>
      <c r="AH42" s="23" t="s">
        <v>265</v>
      </c>
      <c r="AI42" s="1"/>
      <c r="AK42" s="3"/>
    </row>
    <row r="43" spans="1:37" s="2" customFormat="1" ht="17.25" customHeight="1">
      <c r="A43" s="1">
        <v>42</v>
      </c>
      <c r="B43" s="1" t="s">
        <v>47</v>
      </c>
      <c r="C43" s="1" t="s">
        <v>100</v>
      </c>
      <c r="D43" s="1" t="s">
        <v>266</v>
      </c>
      <c r="E43" s="13" t="s">
        <v>40</v>
      </c>
      <c r="F43" s="14">
        <v>19440000</v>
      </c>
      <c r="G43" s="1" t="s">
        <v>267</v>
      </c>
      <c r="H43" s="15">
        <v>901430318</v>
      </c>
      <c r="I43" s="15" t="s">
        <v>115</v>
      </c>
      <c r="J43" s="16">
        <v>1</v>
      </c>
      <c r="K43" s="16">
        <v>34</v>
      </c>
      <c r="L43" s="17">
        <v>45658</v>
      </c>
      <c r="M43" s="18">
        <f t="shared" si="0"/>
        <v>19440000</v>
      </c>
      <c r="N43" s="17">
        <v>45665</v>
      </c>
      <c r="O43" s="13" t="s">
        <v>181</v>
      </c>
      <c r="P43" s="19">
        <v>45665</v>
      </c>
      <c r="Q43" s="13">
        <v>699</v>
      </c>
      <c r="R43" s="1">
        <v>220401</v>
      </c>
      <c r="S43" s="20">
        <f t="shared" si="6"/>
        <v>19440000</v>
      </c>
      <c r="T43" s="17">
        <v>45665</v>
      </c>
      <c r="U43" s="15" t="s">
        <v>268</v>
      </c>
      <c r="V43" s="17">
        <v>45665</v>
      </c>
      <c r="W43" s="25">
        <v>45716</v>
      </c>
      <c r="X43" s="17"/>
      <c r="Y43" s="1"/>
      <c r="Z43" s="21">
        <f>+F43/2</f>
        <v>9720000</v>
      </c>
      <c r="AA43" s="1"/>
      <c r="AB43" s="22"/>
      <c r="AC43" s="1"/>
      <c r="AD43" s="22"/>
      <c r="AE43" s="1"/>
      <c r="AF43" s="1" t="s">
        <v>269</v>
      </c>
      <c r="AG43" s="1">
        <v>3105517406</v>
      </c>
      <c r="AH43" s="26" t="s">
        <v>270</v>
      </c>
      <c r="AI43" s="1"/>
      <c r="AK43" s="3"/>
    </row>
    <row r="44" spans="1:37" s="2" customFormat="1" ht="17.25" customHeight="1">
      <c r="A44" s="1">
        <v>43</v>
      </c>
      <c r="B44" s="1" t="s">
        <v>47</v>
      </c>
      <c r="C44" s="1" t="s">
        <v>100</v>
      </c>
      <c r="D44" s="24" t="s">
        <v>271</v>
      </c>
      <c r="E44" s="13" t="s">
        <v>40</v>
      </c>
      <c r="F44" s="14">
        <v>19440000</v>
      </c>
      <c r="G44" s="1" t="s">
        <v>272</v>
      </c>
      <c r="H44" s="15">
        <v>14878116</v>
      </c>
      <c r="I44" s="15" t="s">
        <v>273</v>
      </c>
      <c r="J44" s="16">
        <v>5</v>
      </c>
      <c r="K44" s="16">
        <v>55</v>
      </c>
      <c r="L44" s="17">
        <v>45660</v>
      </c>
      <c r="M44" s="18">
        <f t="shared" si="0"/>
        <v>19440000</v>
      </c>
      <c r="N44" s="17">
        <v>45665</v>
      </c>
      <c r="O44" s="13" t="s">
        <v>181</v>
      </c>
      <c r="P44" s="19">
        <v>45665</v>
      </c>
      <c r="Q44" s="13">
        <v>700</v>
      </c>
      <c r="R44" s="1">
        <v>220401</v>
      </c>
      <c r="S44" s="20">
        <f t="shared" si="6"/>
        <v>19440000</v>
      </c>
      <c r="T44" s="17">
        <v>45665</v>
      </c>
      <c r="U44" s="15" t="s">
        <v>274</v>
      </c>
      <c r="V44" s="17">
        <v>45665</v>
      </c>
      <c r="W44" s="25">
        <v>45716</v>
      </c>
      <c r="X44" s="17"/>
      <c r="Y44" s="1"/>
      <c r="Z44" s="21">
        <f t="shared" ref="Z44:Z54" si="14">+F44/2</f>
        <v>9720000</v>
      </c>
      <c r="AA44" s="1"/>
      <c r="AB44" s="22"/>
      <c r="AC44" s="1"/>
      <c r="AD44" s="22"/>
      <c r="AE44" s="1"/>
      <c r="AF44" s="1" t="s">
        <v>275</v>
      </c>
      <c r="AG44" s="1">
        <v>3122950049</v>
      </c>
      <c r="AH44" s="26" t="s">
        <v>276</v>
      </c>
      <c r="AI44" s="1"/>
      <c r="AK44" s="3"/>
    </row>
    <row r="45" spans="1:37" s="2" customFormat="1" ht="17.25" customHeight="1">
      <c r="A45" s="1">
        <v>44</v>
      </c>
      <c r="B45" s="1" t="s">
        <v>47</v>
      </c>
      <c r="C45" s="1" t="s">
        <v>100</v>
      </c>
      <c r="D45" s="1" t="s">
        <v>277</v>
      </c>
      <c r="E45" s="13" t="s">
        <v>40</v>
      </c>
      <c r="F45" s="14">
        <v>19440000</v>
      </c>
      <c r="G45" s="1" t="s">
        <v>278</v>
      </c>
      <c r="H45" s="15">
        <v>14325425</v>
      </c>
      <c r="I45" s="15" t="s">
        <v>279</v>
      </c>
      <c r="J45" s="16">
        <v>3</v>
      </c>
      <c r="K45" s="16">
        <v>54</v>
      </c>
      <c r="L45" s="17">
        <v>45660</v>
      </c>
      <c r="M45" s="18">
        <f t="shared" si="0"/>
        <v>19440000</v>
      </c>
      <c r="N45" s="17">
        <v>45665</v>
      </c>
      <c r="O45" s="13" t="s">
        <v>181</v>
      </c>
      <c r="P45" s="19">
        <v>45665</v>
      </c>
      <c r="Q45" s="13">
        <v>701</v>
      </c>
      <c r="R45" s="1">
        <v>220401</v>
      </c>
      <c r="S45" s="20">
        <f t="shared" si="6"/>
        <v>19440000</v>
      </c>
      <c r="T45" s="17">
        <v>45665</v>
      </c>
      <c r="U45" s="15" t="s">
        <v>280</v>
      </c>
      <c r="V45" s="17">
        <v>45665</v>
      </c>
      <c r="W45" s="25">
        <v>45716</v>
      </c>
      <c r="X45" s="17"/>
      <c r="Y45" s="1"/>
      <c r="Z45" s="21">
        <f t="shared" si="14"/>
        <v>9720000</v>
      </c>
      <c r="AA45" s="1"/>
      <c r="AB45" s="22"/>
      <c r="AC45" s="1"/>
      <c r="AD45" s="22"/>
      <c r="AE45" s="1"/>
      <c r="AF45" s="1" t="s">
        <v>281</v>
      </c>
      <c r="AG45" s="1">
        <v>3132923939</v>
      </c>
      <c r="AH45" s="26" t="s">
        <v>282</v>
      </c>
      <c r="AI45" s="1"/>
      <c r="AK45" s="3"/>
    </row>
    <row r="46" spans="1:37" s="2" customFormat="1" ht="17.25" customHeight="1">
      <c r="A46" s="1">
        <v>45</v>
      </c>
      <c r="B46" s="1" t="s">
        <v>47</v>
      </c>
      <c r="C46" s="1" t="s">
        <v>283</v>
      </c>
      <c r="D46" s="24" t="s">
        <v>284</v>
      </c>
      <c r="E46" s="13" t="s">
        <v>40</v>
      </c>
      <c r="F46" s="14">
        <v>3553300</v>
      </c>
      <c r="G46" s="1" t="s">
        <v>285</v>
      </c>
      <c r="H46" s="15">
        <v>1110498747</v>
      </c>
      <c r="I46" s="15" t="s">
        <v>115</v>
      </c>
      <c r="J46" s="16">
        <v>0</v>
      </c>
      <c r="K46" s="16">
        <v>62</v>
      </c>
      <c r="L46" s="17">
        <v>45664</v>
      </c>
      <c r="M46" s="18">
        <f t="shared" si="0"/>
        <v>3553300</v>
      </c>
      <c r="N46" s="17">
        <v>45672</v>
      </c>
      <c r="O46" s="13" t="s">
        <v>181</v>
      </c>
      <c r="P46" s="19">
        <v>45673</v>
      </c>
      <c r="Q46" s="13">
        <v>706</v>
      </c>
      <c r="R46" s="1">
        <v>220402</v>
      </c>
      <c r="S46" s="20">
        <f t="shared" si="6"/>
        <v>3553300</v>
      </c>
      <c r="T46" s="17">
        <v>45672</v>
      </c>
      <c r="U46" s="15" t="s">
        <v>286</v>
      </c>
      <c r="V46" s="17">
        <v>45673</v>
      </c>
      <c r="W46" s="25">
        <v>45718</v>
      </c>
      <c r="X46" s="17"/>
      <c r="Y46" s="1"/>
      <c r="Z46" s="21">
        <f>+F46/1.5</f>
        <v>2368866.6666666665</v>
      </c>
      <c r="AA46" s="1"/>
      <c r="AB46" s="22"/>
      <c r="AC46" s="1"/>
      <c r="AD46" s="22"/>
      <c r="AE46" s="1"/>
      <c r="AF46" s="1" t="s">
        <v>287</v>
      </c>
      <c r="AG46" s="1">
        <v>3152671179</v>
      </c>
      <c r="AH46" s="26" t="s">
        <v>288</v>
      </c>
      <c r="AI46" s="1"/>
      <c r="AK46" s="3"/>
    </row>
    <row r="47" spans="1:37" s="2" customFormat="1" ht="17.25" customHeight="1">
      <c r="A47" s="46">
        <v>46</v>
      </c>
      <c r="B47" s="46" t="s">
        <v>47</v>
      </c>
      <c r="C47" s="46" t="s">
        <v>283</v>
      </c>
      <c r="D47" s="160" t="s">
        <v>284</v>
      </c>
      <c r="E47" s="49" t="s">
        <v>40</v>
      </c>
      <c r="F47" s="50">
        <v>3553300</v>
      </c>
      <c r="G47" s="46" t="s">
        <v>289</v>
      </c>
      <c r="H47" s="51">
        <v>1111453139</v>
      </c>
      <c r="I47" s="51" t="s">
        <v>290</v>
      </c>
      <c r="J47" s="52">
        <v>2</v>
      </c>
      <c r="K47" s="52">
        <v>66</v>
      </c>
      <c r="L47" s="53">
        <v>45664</v>
      </c>
      <c r="M47" s="54">
        <f t="shared" ref="M47" si="15">F47</f>
        <v>3553300</v>
      </c>
      <c r="N47" s="53">
        <v>45672</v>
      </c>
      <c r="O47" s="49" t="s">
        <v>181</v>
      </c>
      <c r="P47" s="55">
        <v>45674</v>
      </c>
      <c r="Q47" s="49">
        <v>707</v>
      </c>
      <c r="R47" s="46">
        <v>220402</v>
      </c>
      <c r="S47" s="56">
        <f t="shared" ref="S47" si="16">M47</f>
        <v>3553300</v>
      </c>
      <c r="T47" s="53">
        <v>45672</v>
      </c>
      <c r="U47" s="51">
        <v>100040236</v>
      </c>
      <c r="V47" s="53">
        <v>45677</v>
      </c>
      <c r="W47" s="57">
        <v>45722</v>
      </c>
      <c r="X47" s="53"/>
      <c r="Y47" s="46"/>
      <c r="Z47" s="58">
        <f>+F47/1.5</f>
        <v>2368866.6666666665</v>
      </c>
      <c r="AA47" s="46"/>
      <c r="AB47" s="59"/>
      <c r="AC47" s="46"/>
      <c r="AD47" s="59"/>
      <c r="AE47" s="46"/>
      <c r="AF47" s="60" t="s">
        <v>291</v>
      </c>
      <c r="AG47" s="46">
        <v>3213334619</v>
      </c>
      <c r="AH47" s="60" t="s">
        <v>292</v>
      </c>
      <c r="AI47" s="46"/>
      <c r="AK47" s="3"/>
    </row>
    <row r="48" spans="1:37" ht="17.25" customHeight="1">
      <c r="A48" s="293">
        <v>47</v>
      </c>
      <c r="B48" s="291" t="s">
        <v>47</v>
      </c>
      <c r="C48" s="291" t="s">
        <v>293</v>
      </c>
      <c r="D48" s="291" t="s">
        <v>294</v>
      </c>
      <c r="E48" s="294" t="s">
        <v>40</v>
      </c>
      <c r="F48" s="369">
        <v>3553500</v>
      </c>
      <c r="G48" s="291" t="s">
        <v>295</v>
      </c>
      <c r="H48" s="295">
        <v>1110526239</v>
      </c>
      <c r="I48" s="294" t="s">
        <v>115</v>
      </c>
      <c r="J48" s="296">
        <v>1</v>
      </c>
      <c r="K48" s="296">
        <v>67</v>
      </c>
      <c r="L48" s="297">
        <v>45664</v>
      </c>
      <c r="M48" s="298">
        <f>+F48</f>
        <v>3553500</v>
      </c>
      <c r="N48" s="297">
        <v>45672</v>
      </c>
      <c r="O48" s="294" t="s">
        <v>43</v>
      </c>
      <c r="P48" s="299">
        <v>45673</v>
      </c>
      <c r="Q48" s="294">
        <v>708</v>
      </c>
      <c r="R48" s="291">
        <v>220402</v>
      </c>
      <c r="S48" s="300">
        <f t="shared" si="6"/>
        <v>3553500</v>
      </c>
      <c r="T48" s="297">
        <v>45672</v>
      </c>
      <c r="U48" s="301" t="s">
        <v>296</v>
      </c>
      <c r="V48" s="297">
        <v>45673</v>
      </c>
      <c r="W48" s="302">
        <v>45691</v>
      </c>
      <c r="Z48" s="303">
        <f t="shared" si="14"/>
        <v>1776750</v>
      </c>
      <c r="AF48" s="291" t="s">
        <v>297</v>
      </c>
      <c r="AG48" s="291">
        <v>3152082792</v>
      </c>
      <c r="AH48" s="307" t="s">
        <v>298</v>
      </c>
    </row>
    <row r="49" spans="1:37" ht="17.25" customHeight="1">
      <c r="A49" s="293">
        <v>48</v>
      </c>
      <c r="B49" s="291" t="s">
        <v>47</v>
      </c>
      <c r="C49" s="291" t="s">
        <v>293</v>
      </c>
      <c r="D49" s="291" t="s">
        <v>294</v>
      </c>
      <c r="E49" s="294" t="s">
        <v>40</v>
      </c>
      <c r="F49" s="369">
        <v>3553500</v>
      </c>
      <c r="G49" s="291" t="s">
        <v>299</v>
      </c>
      <c r="H49" s="295">
        <v>1110597725</v>
      </c>
      <c r="I49" s="294" t="s">
        <v>115</v>
      </c>
      <c r="J49" s="296">
        <v>3</v>
      </c>
      <c r="K49" s="296">
        <v>63</v>
      </c>
      <c r="L49" s="297">
        <v>45664</v>
      </c>
      <c r="M49" s="298">
        <f>+F49</f>
        <v>3553500</v>
      </c>
      <c r="N49" s="297">
        <v>45672</v>
      </c>
      <c r="O49" s="294" t="s">
        <v>43</v>
      </c>
      <c r="P49" s="299">
        <v>45673</v>
      </c>
      <c r="Q49" s="294">
        <v>709</v>
      </c>
      <c r="R49" s="291">
        <v>220402</v>
      </c>
      <c r="S49" s="300">
        <f t="shared" si="6"/>
        <v>3553500</v>
      </c>
      <c r="T49" s="297">
        <v>45672</v>
      </c>
      <c r="U49" s="299" t="s">
        <v>300</v>
      </c>
      <c r="V49" s="297">
        <v>45673</v>
      </c>
      <c r="W49" s="302">
        <v>45718</v>
      </c>
      <c r="Z49" s="303">
        <f t="shared" si="14"/>
        <v>1776750</v>
      </c>
      <c r="AF49" s="291" t="s">
        <v>301</v>
      </c>
      <c r="AG49" s="291">
        <v>3125730235</v>
      </c>
      <c r="AH49" s="307" t="s">
        <v>302</v>
      </c>
    </row>
    <row r="50" spans="1:37" ht="17.25" customHeight="1">
      <c r="A50" s="293">
        <v>49</v>
      </c>
      <c r="B50" s="291" t="s">
        <v>47</v>
      </c>
      <c r="C50" s="291" t="s">
        <v>293</v>
      </c>
      <c r="D50" s="291" t="s">
        <v>294</v>
      </c>
      <c r="E50" s="294" t="s">
        <v>40</v>
      </c>
      <c r="F50" s="369">
        <v>3553500</v>
      </c>
      <c r="G50" s="291" t="s">
        <v>303</v>
      </c>
      <c r="H50" s="295">
        <v>52741227</v>
      </c>
      <c r="I50" s="294" t="s">
        <v>51</v>
      </c>
      <c r="J50" s="296">
        <v>3</v>
      </c>
      <c r="K50" s="296">
        <v>65</v>
      </c>
      <c r="L50" s="297">
        <v>45664</v>
      </c>
      <c r="M50" s="298">
        <f>+F50</f>
        <v>3553500</v>
      </c>
      <c r="N50" s="297">
        <v>45672</v>
      </c>
      <c r="O50" s="294" t="s">
        <v>43</v>
      </c>
      <c r="P50" s="299">
        <v>45673</v>
      </c>
      <c r="Q50" s="294">
        <v>710</v>
      </c>
      <c r="R50" s="291">
        <v>220402</v>
      </c>
      <c r="S50" s="300">
        <f>+F50</f>
        <v>3553500</v>
      </c>
      <c r="T50" s="297">
        <v>45672</v>
      </c>
      <c r="U50" s="299" t="s">
        <v>304</v>
      </c>
      <c r="V50" s="297">
        <v>45673</v>
      </c>
      <c r="W50" s="302">
        <v>45718</v>
      </c>
      <c r="Z50" s="303">
        <f t="shared" si="14"/>
        <v>1776750</v>
      </c>
      <c r="AF50" s="291" t="s">
        <v>305</v>
      </c>
      <c r="AG50" s="291">
        <v>3504149209</v>
      </c>
      <c r="AH50" s="307" t="s">
        <v>306</v>
      </c>
    </row>
    <row r="51" spans="1:37" ht="17.25" customHeight="1">
      <c r="A51" s="293">
        <v>50</v>
      </c>
      <c r="B51" s="291" t="s">
        <v>47</v>
      </c>
      <c r="C51" s="291" t="s">
        <v>293</v>
      </c>
      <c r="D51" s="291" t="s">
        <v>294</v>
      </c>
      <c r="E51" s="294" t="s">
        <v>40</v>
      </c>
      <c r="F51" s="369">
        <v>3553500</v>
      </c>
      <c r="G51" s="291" t="s">
        <v>307</v>
      </c>
      <c r="H51" s="295">
        <v>1110507022</v>
      </c>
      <c r="I51" s="294" t="s">
        <v>115</v>
      </c>
      <c r="J51" s="296">
        <v>1</v>
      </c>
      <c r="K51" s="296">
        <v>64</v>
      </c>
      <c r="L51" s="297">
        <v>45664</v>
      </c>
      <c r="M51" s="298">
        <f>+F51</f>
        <v>3553500</v>
      </c>
      <c r="N51" s="297">
        <v>45672</v>
      </c>
      <c r="O51" s="294" t="s">
        <v>43</v>
      </c>
      <c r="P51" s="299">
        <v>45664</v>
      </c>
      <c r="Q51" s="294">
        <v>717</v>
      </c>
      <c r="R51" s="291">
        <v>220402</v>
      </c>
      <c r="S51" s="300">
        <f>+F51</f>
        <v>3553500</v>
      </c>
      <c r="T51" s="297">
        <v>45672</v>
      </c>
      <c r="U51" s="299" t="s">
        <v>308</v>
      </c>
      <c r="V51" s="297">
        <v>45673</v>
      </c>
      <c r="W51" s="302">
        <v>45718</v>
      </c>
      <c r="Z51" s="303">
        <f t="shared" si="14"/>
        <v>1776750</v>
      </c>
      <c r="AF51" s="291" t="s">
        <v>309</v>
      </c>
      <c r="AG51" s="291">
        <v>3157874087</v>
      </c>
      <c r="AH51" s="307" t="s">
        <v>310</v>
      </c>
    </row>
    <row r="52" spans="1:37" s="2" customFormat="1" ht="17.25" customHeight="1">
      <c r="A52" s="197">
        <v>51</v>
      </c>
      <c r="B52" s="197" t="s">
        <v>47</v>
      </c>
      <c r="C52" s="197" t="s">
        <v>311</v>
      </c>
      <c r="D52" s="197" t="s">
        <v>312</v>
      </c>
      <c r="E52" s="198" t="s">
        <v>40</v>
      </c>
      <c r="F52" s="199">
        <v>10600000</v>
      </c>
      <c r="G52" s="197" t="s">
        <v>313</v>
      </c>
      <c r="H52" s="200">
        <v>84047569</v>
      </c>
      <c r="I52" s="200" t="s">
        <v>314</v>
      </c>
      <c r="J52" s="201">
        <v>7</v>
      </c>
      <c r="K52" s="201">
        <v>60</v>
      </c>
      <c r="L52" s="202">
        <v>45664</v>
      </c>
      <c r="M52" s="203">
        <f t="shared" ref="M52" si="17">F52</f>
        <v>10600000</v>
      </c>
      <c r="N52" s="202">
        <v>45672</v>
      </c>
      <c r="O52" s="198" t="s">
        <v>181</v>
      </c>
      <c r="P52" s="204">
        <v>45674</v>
      </c>
      <c r="Q52" s="198">
        <v>718</v>
      </c>
      <c r="R52" s="197">
        <v>220401</v>
      </c>
      <c r="S52" s="205">
        <f t="shared" ref="S52" si="18">M52</f>
        <v>10600000</v>
      </c>
      <c r="T52" s="202">
        <v>45677</v>
      </c>
      <c r="U52" s="200">
        <v>100040412</v>
      </c>
      <c r="V52" s="202">
        <v>45677</v>
      </c>
      <c r="W52" s="206">
        <v>45735</v>
      </c>
      <c r="X52" s="202"/>
      <c r="Y52" s="197"/>
      <c r="Z52" s="207">
        <f t="shared" si="14"/>
        <v>5300000</v>
      </c>
      <c r="AA52" s="208"/>
      <c r="AB52" s="209"/>
      <c r="AC52" s="197"/>
      <c r="AD52" s="209"/>
      <c r="AE52" s="197"/>
      <c r="AF52" s="197" t="s">
        <v>315</v>
      </c>
      <c r="AG52" s="197">
        <v>3005558304</v>
      </c>
      <c r="AH52" s="210" t="s">
        <v>316</v>
      </c>
      <c r="AI52" s="197"/>
      <c r="AK52" s="3"/>
    </row>
    <row r="53" spans="1:37" ht="17.25" customHeight="1">
      <c r="A53" s="293">
        <v>52</v>
      </c>
      <c r="B53" s="291" t="s">
        <v>47</v>
      </c>
      <c r="C53" s="291" t="s">
        <v>293</v>
      </c>
      <c r="D53" s="291" t="s">
        <v>317</v>
      </c>
      <c r="E53" s="294" t="s">
        <v>40</v>
      </c>
      <c r="F53" s="369">
        <v>9000000</v>
      </c>
      <c r="G53" s="291" t="s">
        <v>318</v>
      </c>
      <c r="H53" s="295">
        <v>1110536440</v>
      </c>
      <c r="I53" s="294" t="s">
        <v>115</v>
      </c>
      <c r="J53" s="296">
        <v>9</v>
      </c>
      <c r="K53" s="296">
        <v>61</v>
      </c>
      <c r="L53" s="297">
        <v>46759</v>
      </c>
      <c r="M53" s="298">
        <f>+F53</f>
        <v>9000000</v>
      </c>
      <c r="N53" s="297">
        <v>45672</v>
      </c>
      <c r="O53" s="294" t="s">
        <v>43</v>
      </c>
      <c r="P53" s="299">
        <v>45674</v>
      </c>
      <c r="Q53" s="294">
        <v>719</v>
      </c>
      <c r="R53" s="291">
        <v>220401</v>
      </c>
      <c r="S53" s="300">
        <f>+F53</f>
        <v>9000000</v>
      </c>
      <c r="T53" s="297">
        <v>45674</v>
      </c>
      <c r="U53" s="301">
        <v>100008334</v>
      </c>
      <c r="V53" s="297">
        <v>45674</v>
      </c>
      <c r="W53" s="302">
        <v>45719</v>
      </c>
      <c r="Z53" s="303">
        <f t="shared" si="14"/>
        <v>4500000</v>
      </c>
      <c r="AF53" s="291" t="s">
        <v>319</v>
      </c>
      <c r="AG53" s="291">
        <v>3013043838</v>
      </c>
      <c r="AH53" s="307" t="s">
        <v>320</v>
      </c>
    </row>
    <row r="54" spans="1:37" ht="17.25" customHeight="1">
      <c r="A54" s="293">
        <v>53</v>
      </c>
      <c r="B54" s="291" t="s">
        <v>47</v>
      </c>
      <c r="C54" s="291" t="s">
        <v>100</v>
      </c>
      <c r="D54" s="291" t="s">
        <v>321</v>
      </c>
      <c r="E54" s="294" t="s">
        <v>40</v>
      </c>
      <c r="F54" s="369">
        <v>17000000</v>
      </c>
      <c r="G54" s="291" t="s">
        <v>322</v>
      </c>
      <c r="H54" s="295">
        <v>93394691</v>
      </c>
      <c r="I54" s="294" t="s">
        <v>115</v>
      </c>
      <c r="J54" s="296">
        <v>8</v>
      </c>
      <c r="K54" s="296">
        <v>68</v>
      </c>
      <c r="L54" s="297">
        <v>46759</v>
      </c>
      <c r="M54" s="298">
        <f t="shared" ref="M54" si="19">+F54</f>
        <v>17000000</v>
      </c>
      <c r="N54" s="297">
        <v>45672</v>
      </c>
      <c r="O54" s="294" t="s">
        <v>43</v>
      </c>
      <c r="P54" s="299">
        <v>45672</v>
      </c>
      <c r="Q54" s="294">
        <v>705</v>
      </c>
      <c r="R54" s="291">
        <v>220401</v>
      </c>
      <c r="S54" s="300">
        <f>+F54</f>
        <v>17000000</v>
      </c>
      <c r="T54" s="297">
        <v>45672</v>
      </c>
      <c r="U54" s="301" t="s">
        <v>323</v>
      </c>
      <c r="V54" s="297">
        <v>45672</v>
      </c>
      <c r="W54" s="302">
        <v>45761</v>
      </c>
      <c r="Z54" s="303">
        <f t="shared" si="14"/>
        <v>8500000</v>
      </c>
      <c r="AF54" s="291" t="s">
        <v>324</v>
      </c>
      <c r="AG54" s="291">
        <v>3102519518</v>
      </c>
      <c r="AH54" s="307" t="s">
        <v>325</v>
      </c>
    </row>
    <row r="55" spans="1:37" ht="17.25" customHeight="1">
      <c r="A55" s="293">
        <v>54</v>
      </c>
      <c r="B55" s="291" t="s">
        <v>47</v>
      </c>
      <c r="C55" s="291" t="s">
        <v>311</v>
      </c>
      <c r="D55" s="306" t="s">
        <v>326</v>
      </c>
      <c r="E55" s="294" t="s">
        <v>40</v>
      </c>
      <c r="F55" s="369">
        <v>5670000</v>
      </c>
      <c r="G55" s="291" t="s">
        <v>327</v>
      </c>
      <c r="H55" s="295">
        <v>65755709</v>
      </c>
      <c r="I55" s="294" t="s">
        <v>115</v>
      </c>
      <c r="J55" s="296">
        <v>1</v>
      </c>
      <c r="K55" s="296">
        <v>59</v>
      </c>
      <c r="L55" s="297">
        <v>45664</v>
      </c>
      <c r="M55" s="298">
        <f t="shared" ref="M55:M60" si="20">F55</f>
        <v>5670000</v>
      </c>
      <c r="N55" s="297">
        <v>45678</v>
      </c>
      <c r="O55" s="294" t="s">
        <v>43</v>
      </c>
      <c r="P55" s="299">
        <v>45678</v>
      </c>
      <c r="Q55" s="294">
        <v>726</v>
      </c>
      <c r="R55" s="291">
        <v>220401</v>
      </c>
      <c r="S55" s="300">
        <f t="shared" ref="S55:S60" si="21">M55</f>
        <v>5670000</v>
      </c>
      <c r="T55" s="297">
        <v>45678</v>
      </c>
      <c r="U55" s="301">
        <v>100040449</v>
      </c>
      <c r="V55" s="297">
        <v>45678</v>
      </c>
      <c r="W55" s="302">
        <v>45723</v>
      </c>
      <c r="Z55" s="303">
        <f>+S55/1.5</f>
        <v>3780000</v>
      </c>
      <c r="AA55" s="308"/>
      <c r="AF55" s="291" t="s">
        <v>328</v>
      </c>
      <c r="AG55" s="291">
        <v>3176367754</v>
      </c>
      <c r="AH55" s="307" t="s">
        <v>329</v>
      </c>
    </row>
    <row r="56" spans="1:37" ht="17.25" customHeight="1">
      <c r="A56" s="293">
        <v>55</v>
      </c>
      <c r="B56" s="291" t="s">
        <v>47</v>
      </c>
      <c r="C56" s="291" t="s">
        <v>330</v>
      </c>
      <c r="D56" s="306" t="s">
        <v>331</v>
      </c>
      <c r="E56" s="294" t="s">
        <v>40</v>
      </c>
      <c r="F56" s="369">
        <v>10000000</v>
      </c>
      <c r="G56" s="291" t="s">
        <v>332</v>
      </c>
      <c r="H56" s="295">
        <v>1110591276</v>
      </c>
      <c r="I56" s="294" t="s">
        <v>115</v>
      </c>
      <c r="J56" s="296">
        <v>0</v>
      </c>
      <c r="K56" s="296">
        <v>43</v>
      </c>
      <c r="L56" s="297">
        <v>45658</v>
      </c>
      <c r="M56" s="298">
        <f t="shared" si="20"/>
        <v>10000000</v>
      </c>
      <c r="N56" s="297">
        <v>45678</v>
      </c>
      <c r="O56" s="294" t="s">
        <v>109</v>
      </c>
      <c r="P56" s="299">
        <v>45678</v>
      </c>
      <c r="Q56" s="294">
        <v>727</v>
      </c>
      <c r="R56" s="291">
        <v>220401</v>
      </c>
      <c r="S56" s="300">
        <f t="shared" si="21"/>
        <v>10000000</v>
      </c>
      <c r="T56" s="297">
        <v>45678</v>
      </c>
      <c r="U56" s="301" t="s">
        <v>333</v>
      </c>
      <c r="V56" s="297">
        <v>45678</v>
      </c>
      <c r="W56" s="302">
        <v>45736</v>
      </c>
      <c r="Z56" s="303">
        <f>+S56/1</f>
        <v>10000000</v>
      </c>
      <c r="AF56" s="291" t="s">
        <v>334</v>
      </c>
      <c r="AG56" s="291">
        <v>3103163489</v>
      </c>
      <c r="AH56" s="307" t="s">
        <v>335</v>
      </c>
    </row>
    <row r="57" spans="1:37" ht="17.25" customHeight="1">
      <c r="A57" s="293">
        <v>56</v>
      </c>
      <c r="B57" s="291" t="s">
        <v>47</v>
      </c>
      <c r="C57" s="291" t="s">
        <v>336</v>
      </c>
      <c r="D57" s="291" t="s">
        <v>337</v>
      </c>
      <c r="E57" s="294" t="s">
        <v>40</v>
      </c>
      <c r="F57" s="369">
        <v>2469000</v>
      </c>
      <c r="G57" s="291" t="s">
        <v>338</v>
      </c>
      <c r="H57" s="295">
        <v>1005754502</v>
      </c>
      <c r="I57" s="294" t="s">
        <v>51</v>
      </c>
      <c r="J57" s="296">
        <v>0</v>
      </c>
      <c r="K57" s="296">
        <v>36</v>
      </c>
      <c r="L57" s="297">
        <v>45658</v>
      </c>
      <c r="M57" s="298">
        <f t="shared" si="20"/>
        <v>2469000</v>
      </c>
      <c r="N57" s="297">
        <v>45678</v>
      </c>
      <c r="O57" s="294" t="s">
        <v>43</v>
      </c>
      <c r="P57" s="299">
        <v>45678</v>
      </c>
      <c r="Q57" s="294">
        <v>728</v>
      </c>
      <c r="R57" s="291">
        <v>220402</v>
      </c>
      <c r="S57" s="300">
        <f t="shared" si="21"/>
        <v>2469000</v>
      </c>
      <c r="T57" s="297">
        <v>45678</v>
      </c>
      <c r="U57" s="301">
        <v>100040445</v>
      </c>
      <c r="V57" s="297">
        <v>45679</v>
      </c>
      <c r="W57" s="302">
        <v>45709</v>
      </c>
      <c r="Z57" s="303">
        <f>+S57/1</f>
        <v>2469000</v>
      </c>
      <c r="AF57" s="291" t="s">
        <v>339</v>
      </c>
      <c r="AG57" s="291">
        <v>3158390335</v>
      </c>
      <c r="AH57" s="307" t="s">
        <v>340</v>
      </c>
    </row>
    <row r="58" spans="1:37" ht="17.25" customHeight="1">
      <c r="A58" s="293">
        <v>57</v>
      </c>
      <c r="B58" s="291" t="s">
        <v>37</v>
      </c>
      <c r="C58" s="291" t="s">
        <v>140</v>
      </c>
      <c r="D58" s="310" t="s">
        <v>341</v>
      </c>
      <c r="E58" s="294" t="s">
        <v>40</v>
      </c>
      <c r="F58" s="369">
        <v>56815640</v>
      </c>
      <c r="G58" s="291" t="s">
        <v>342</v>
      </c>
      <c r="H58" s="295">
        <v>5972300</v>
      </c>
      <c r="I58" s="294" t="s">
        <v>343</v>
      </c>
      <c r="J58" s="296">
        <v>3</v>
      </c>
      <c r="K58" s="296">
        <v>725</v>
      </c>
      <c r="L58" s="297">
        <v>45667</v>
      </c>
      <c r="M58" s="298">
        <f t="shared" si="20"/>
        <v>56815640</v>
      </c>
      <c r="N58" s="297">
        <v>45679</v>
      </c>
      <c r="O58" s="294" t="s">
        <v>43</v>
      </c>
      <c r="P58" s="299">
        <v>45679</v>
      </c>
      <c r="Q58" s="294">
        <v>729</v>
      </c>
      <c r="R58" s="291">
        <v>2101010301</v>
      </c>
      <c r="S58" s="300">
        <f t="shared" si="21"/>
        <v>56815640</v>
      </c>
      <c r="T58" s="297">
        <v>45680</v>
      </c>
      <c r="U58" s="301" t="s">
        <v>344</v>
      </c>
      <c r="V58" s="297">
        <v>45680</v>
      </c>
      <c r="W58" s="302">
        <v>46022</v>
      </c>
      <c r="Z58" s="303">
        <f>+F58/1</f>
        <v>56815640</v>
      </c>
      <c r="AF58" s="291" t="s">
        <v>345</v>
      </c>
      <c r="AG58" s="291">
        <v>3208414183</v>
      </c>
      <c r="AH58" s="291" t="s">
        <v>346</v>
      </c>
    </row>
    <row r="59" spans="1:37" ht="17.25" customHeight="1">
      <c r="A59" s="293">
        <v>58</v>
      </c>
      <c r="B59" s="291" t="s">
        <v>47</v>
      </c>
      <c r="C59" s="291" t="s">
        <v>347</v>
      </c>
      <c r="D59" s="291" t="s">
        <v>348</v>
      </c>
      <c r="E59" s="294" t="s">
        <v>40</v>
      </c>
      <c r="F59" s="369">
        <v>4515000</v>
      </c>
      <c r="G59" s="291" t="s">
        <v>349</v>
      </c>
      <c r="H59" s="295">
        <v>38140837</v>
      </c>
      <c r="I59" s="294" t="s">
        <v>42</v>
      </c>
      <c r="J59" s="296">
        <v>6</v>
      </c>
      <c r="K59" s="296">
        <v>44</v>
      </c>
      <c r="L59" s="297">
        <v>45658</v>
      </c>
      <c r="M59" s="298">
        <f t="shared" si="20"/>
        <v>4515000</v>
      </c>
      <c r="N59" s="297">
        <v>45679</v>
      </c>
      <c r="O59" s="294" t="s">
        <v>43</v>
      </c>
      <c r="P59" s="299">
        <v>45679</v>
      </c>
      <c r="Q59" s="294">
        <v>730</v>
      </c>
      <c r="R59" s="291">
        <v>220401</v>
      </c>
      <c r="S59" s="300">
        <f t="shared" si="21"/>
        <v>4515000</v>
      </c>
      <c r="T59" s="297">
        <v>45680</v>
      </c>
      <c r="U59" s="301" t="s">
        <v>350</v>
      </c>
      <c r="V59" s="297">
        <v>45680</v>
      </c>
      <c r="W59" s="302">
        <v>45710</v>
      </c>
      <c r="Z59" s="303">
        <f>+F59/1</f>
        <v>4515000</v>
      </c>
      <c r="AF59" s="291" t="s">
        <v>351</v>
      </c>
      <c r="AG59" s="291">
        <v>3132753229</v>
      </c>
      <c r="AH59" s="305" t="s">
        <v>352</v>
      </c>
    </row>
    <row r="60" spans="1:37" ht="17.25" customHeight="1">
      <c r="A60" s="293">
        <v>59</v>
      </c>
      <c r="B60" s="291" t="s">
        <v>47</v>
      </c>
      <c r="C60" s="291" t="s">
        <v>353</v>
      </c>
      <c r="D60" s="291" t="s">
        <v>354</v>
      </c>
      <c r="E60" s="294" t="s">
        <v>40</v>
      </c>
      <c r="F60" s="369">
        <v>4938000</v>
      </c>
      <c r="G60" s="291" t="s">
        <v>355</v>
      </c>
      <c r="H60" s="295">
        <v>5823967</v>
      </c>
      <c r="I60" s="294" t="s">
        <v>115</v>
      </c>
      <c r="J60" s="296">
        <v>7</v>
      </c>
      <c r="K60" s="296">
        <v>50</v>
      </c>
      <c r="L60" s="297">
        <v>45658</v>
      </c>
      <c r="M60" s="298">
        <f t="shared" si="20"/>
        <v>4938000</v>
      </c>
      <c r="N60" s="297">
        <v>45679</v>
      </c>
      <c r="O60" s="294" t="s">
        <v>43</v>
      </c>
      <c r="P60" s="299">
        <v>45679</v>
      </c>
      <c r="Q60" s="294">
        <v>731</v>
      </c>
      <c r="R60" s="291">
        <v>220401</v>
      </c>
      <c r="S60" s="300">
        <f t="shared" si="21"/>
        <v>4938000</v>
      </c>
      <c r="T60" s="297">
        <v>45680</v>
      </c>
      <c r="U60" s="301">
        <v>100040535</v>
      </c>
      <c r="V60" s="297">
        <v>45681</v>
      </c>
      <c r="W60" s="302">
        <v>45739</v>
      </c>
      <c r="Z60" s="303">
        <f>+F60/2</f>
        <v>2469000</v>
      </c>
      <c r="AF60" s="291" t="s">
        <v>356</v>
      </c>
      <c r="AG60" s="291">
        <v>3132826784</v>
      </c>
      <c r="AH60" s="307" t="s">
        <v>357</v>
      </c>
    </row>
    <row r="61" spans="1:37" ht="17.25" customHeight="1">
      <c r="A61" s="293">
        <v>60</v>
      </c>
      <c r="B61" s="291" t="s">
        <v>47</v>
      </c>
      <c r="C61" s="291" t="s">
        <v>353</v>
      </c>
      <c r="D61" s="291" t="s">
        <v>354</v>
      </c>
      <c r="E61" s="294" t="s">
        <v>40</v>
      </c>
      <c r="F61" s="369">
        <v>4738000</v>
      </c>
      <c r="G61" s="291" t="s">
        <v>358</v>
      </c>
      <c r="H61" s="295">
        <v>1110472317</v>
      </c>
      <c r="I61" s="294" t="s">
        <v>115</v>
      </c>
      <c r="J61" s="296">
        <v>4</v>
      </c>
      <c r="K61" s="296">
        <v>51</v>
      </c>
      <c r="L61" s="297">
        <v>45658</v>
      </c>
      <c r="M61" s="298">
        <f t="shared" ref="M61:M62" si="22">F61</f>
        <v>4738000</v>
      </c>
      <c r="N61" s="297">
        <v>45679</v>
      </c>
      <c r="O61" s="294" t="s">
        <v>43</v>
      </c>
      <c r="P61" s="299">
        <v>45679</v>
      </c>
      <c r="Q61" s="294">
        <v>732</v>
      </c>
      <c r="R61" s="291">
        <v>220401</v>
      </c>
      <c r="S61" s="300">
        <f t="shared" ref="S61:S66" si="23">M61</f>
        <v>4738000</v>
      </c>
      <c r="T61" s="297">
        <v>45679</v>
      </c>
      <c r="U61" s="301">
        <v>100040522</v>
      </c>
      <c r="V61" s="297">
        <v>45680</v>
      </c>
      <c r="W61" s="302">
        <v>45738</v>
      </c>
      <c r="Z61" s="303">
        <f>+F61/2</f>
        <v>2369000</v>
      </c>
      <c r="AF61" s="291" t="s">
        <v>359</v>
      </c>
      <c r="AG61" s="291">
        <v>3125522320</v>
      </c>
      <c r="AH61" s="307" t="s">
        <v>360</v>
      </c>
    </row>
    <row r="62" spans="1:37" ht="17.25" customHeight="1">
      <c r="A62" s="293">
        <v>61</v>
      </c>
      <c r="B62" s="291" t="s">
        <v>37</v>
      </c>
      <c r="C62" s="291" t="s">
        <v>146</v>
      </c>
      <c r="D62" s="291" t="s">
        <v>361</v>
      </c>
      <c r="E62" s="294" t="s">
        <v>40</v>
      </c>
      <c r="F62" s="369">
        <v>36834680</v>
      </c>
      <c r="G62" s="291" t="s">
        <v>362</v>
      </c>
      <c r="H62" s="295">
        <v>901370428</v>
      </c>
      <c r="I62" s="294" t="s">
        <v>115</v>
      </c>
      <c r="J62" s="296">
        <v>3</v>
      </c>
      <c r="K62" s="296">
        <v>743</v>
      </c>
      <c r="L62" s="297">
        <v>45680</v>
      </c>
      <c r="M62" s="298">
        <f t="shared" si="22"/>
        <v>36834680</v>
      </c>
      <c r="N62" s="297">
        <v>45681</v>
      </c>
      <c r="O62" s="294" t="s">
        <v>43</v>
      </c>
      <c r="P62" s="299">
        <v>45684</v>
      </c>
      <c r="Q62" s="294">
        <v>742</v>
      </c>
      <c r="R62" s="291">
        <v>220106</v>
      </c>
      <c r="S62" s="300">
        <f t="shared" si="23"/>
        <v>36834680</v>
      </c>
      <c r="T62" s="297">
        <v>45684</v>
      </c>
      <c r="U62" s="301">
        <v>100040636</v>
      </c>
      <c r="V62" s="297">
        <v>45685</v>
      </c>
      <c r="W62" s="302">
        <v>45774</v>
      </c>
      <c r="Z62" s="303">
        <f>+F62/11</f>
        <v>3348607.2727272729</v>
      </c>
      <c r="AA62" s="308"/>
      <c r="AF62" s="291" t="s">
        <v>363</v>
      </c>
      <c r="AG62" s="291">
        <v>6085152404</v>
      </c>
      <c r="AH62" s="305" t="s">
        <v>364</v>
      </c>
    </row>
    <row r="63" spans="1:37" ht="17.25" customHeight="1">
      <c r="A63" s="293">
        <v>62</v>
      </c>
      <c r="B63" s="291" t="s">
        <v>37</v>
      </c>
      <c r="C63" s="291" t="s">
        <v>248</v>
      </c>
      <c r="D63" s="306" t="s">
        <v>365</v>
      </c>
      <c r="E63" s="294" t="s">
        <v>40</v>
      </c>
      <c r="F63" s="369">
        <v>65000000</v>
      </c>
      <c r="G63" s="291" t="s">
        <v>366</v>
      </c>
      <c r="H63" s="295">
        <v>900568774</v>
      </c>
      <c r="I63" s="294" t="s">
        <v>367</v>
      </c>
      <c r="J63" s="296">
        <v>5</v>
      </c>
      <c r="K63" s="296">
        <v>742</v>
      </c>
      <c r="L63" s="297">
        <v>45680</v>
      </c>
      <c r="M63" s="298">
        <v>65000000</v>
      </c>
      <c r="N63" s="297">
        <v>45681</v>
      </c>
      <c r="O63" s="294" t="s">
        <v>43</v>
      </c>
      <c r="P63" s="299">
        <v>45681</v>
      </c>
      <c r="Q63" s="294">
        <v>737</v>
      </c>
      <c r="R63" s="291">
        <v>2102020102</v>
      </c>
      <c r="S63" s="300">
        <f t="shared" si="23"/>
        <v>65000000</v>
      </c>
      <c r="T63" s="297">
        <v>45684</v>
      </c>
      <c r="U63" s="301" t="s">
        <v>368</v>
      </c>
      <c r="V63" s="297">
        <v>45686</v>
      </c>
      <c r="W63" s="302">
        <v>46022</v>
      </c>
      <c r="Z63" s="303">
        <f>+F63/11</f>
        <v>5909090.9090909092</v>
      </c>
      <c r="AF63" s="291" t="s">
        <v>369</v>
      </c>
      <c r="AG63" s="291">
        <v>3228507960</v>
      </c>
      <c r="AH63" s="305" t="s">
        <v>370</v>
      </c>
    </row>
    <row r="64" spans="1:37" ht="17.25" customHeight="1">
      <c r="A64" s="293">
        <v>63</v>
      </c>
      <c r="B64" s="291" t="s">
        <v>37</v>
      </c>
      <c r="C64" s="291" t="s">
        <v>283</v>
      </c>
      <c r="D64" s="291" t="s">
        <v>371</v>
      </c>
      <c r="E64" s="294" t="s">
        <v>40</v>
      </c>
      <c r="F64" s="369">
        <v>77993274</v>
      </c>
      <c r="G64" s="291" t="s">
        <v>372</v>
      </c>
      <c r="H64" s="295">
        <v>890702326</v>
      </c>
      <c r="I64" s="294" t="s">
        <v>373</v>
      </c>
      <c r="J64" s="296">
        <v>8</v>
      </c>
      <c r="K64" s="296">
        <v>749</v>
      </c>
      <c r="L64" s="297">
        <v>45681</v>
      </c>
      <c r="M64" s="298">
        <f t="shared" ref="M64:M66" si="24">F64</f>
        <v>77993274</v>
      </c>
      <c r="N64" s="297">
        <v>45685</v>
      </c>
      <c r="O64" s="294" t="s">
        <v>43</v>
      </c>
      <c r="P64" s="299">
        <v>45685</v>
      </c>
      <c r="Q64" s="294">
        <v>746</v>
      </c>
      <c r="R64" s="291">
        <v>220203</v>
      </c>
      <c r="S64" s="300">
        <f t="shared" si="23"/>
        <v>77993274</v>
      </c>
      <c r="T64" s="297">
        <v>45685</v>
      </c>
      <c r="U64" s="301">
        <v>100040662</v>
      </c>
      <c r="V64" s="297">
        <v>45685</v>
      </c>
      <c r="W64" s="302">
        <v>46022</v>
      </c>
      <c r="Z64" s="303">
        <f>+F64/11</f>
        <v>7090297.6363636367</v>
      </c>
      <c r="AA64" s="308"/>
      <c r="AF64" s="291" t="s">
        <v>374</v>
      </c>
      <c r="AG64" s="291">
        <v>6082554051</v>
      </c>
      <c r="AH64" s="307" t="s">
        <v>375</v>
      </c>
    </row>
    <row r="65" spans="1:34" ht="17.25" customHeight="1">
      <c r="A65" s="293">
        <v>64</v>
      </c>
      <c r="B65" s="291" t="s">
        <v>37</v>
      </c>
      <c r="C65" s="291" t="s">
        <v>146</v>
      </c>
      <c r="D65" s="291" t="s">
        <v>376</v>
      </c>
      <c r="E65" s="294" t="s">
        <v>40</v>
      </c>
      <c r="F65" s="369">
        <v>17724375</v>
      </c>
      <c r="G65" s="291" t="s">
        <v>377</v>
      </c>
      <c r="H65" s="295">
        <v>52332938</v>
      </c>
      <c r="I65" s="294" t="s">
        <v>261</v>
      </c>
      <c r="J65" s="296">
        <v>7</v>
      </c>
      <c r="K65" s="296">
        <v>748</v>
      </c>
      <c r="L65" s="297">
        <v>45681</v>
      </c>
      <c r="M65" s="298">
        <f t="shared" si="24"/>
        <v>17724375</v>
      </c>
      <c r="N65" s="297">
        <v>45685</v>
      </c>
      <c r="O65" s="294" t="s">
        <v>43</v>
      </c>
      <c r="P65" s="299">
        <v>45685</v>
      </c>
      <c r="Q65" s="294">
        <v>747</v>
      </c>
      <c r="R65" s="291">
        <v>2102020211</v>
      </c>
      <c r="S65" s="300">
        <f t="shared" si="23"/>
        <v>17724375</v>
      </c>
      <c r="T65" s="297">
        <v>45685</v>
      </c>
      <c r="U65" s="301">
        <v>100040667</v>
      </c>
      <c r="V65" s="297">
        <v>45688</v>
      </c>
      <c r="W65" s="302">
        <v>45747</v>
      </c>
      <c r="Z65" s="303">
        <f>+F65/3</f>
        <v>5908125</v>
      </c>
      <c r="AF65" s="291" t="s">
        <v>378</v>
      </c>
      <c r="AG65" s="291">
        <v>3152589227</v>
      </c>
      <c r="AH65" s="307" t="s">
        <v>379</v>
      </c>
    </row>
    <row r="66" spans="1:34" ht="17.25" customHeight="1">
      <c r="A66" s="293">
        <v>65</v>
      </c>
      <c r="B66" s="291" t="s">
        <v>37</v>
      </c>
      <c r="C66" s="291" t="s">
        <v>330</v>
      </c>
      <c r="D66" s="291" t="s">
        <v>380</v>
      </c>
      <c r="E66" s="294" t="s">
        <v>40</v>
      </c>
      <c r="F66" s="369">
        <v>10300000</v>
      </c>
      <c r="G66" s="291" t="s">
        <v>381</v>
      </c>
      <c r="H66" s="295">
        <v>1110505317</v>
      </c>
      <c r="I66" s="294" t="s">
        <v>115</v>
      </c>
      <c r="J66" s="296">
        <v>8</v>
      </c>
      <c r="K66" s="296">
        <v>741</v>
      </c>
      <c r="L66" s="297">
        <v>45679</v>
      </c>
      <c r="M66" s="298">
        <f t="shared" si="24"/>
        <v>10300000</v>
      </c>
      <c r="N66" s="297">
        <v>45685</v>
      </c>
      <c r="O66" s="294" t="s">
        <v>43</v>
      </c>
      <c r="P66" s="299">
        <v>45685</v>
      </c>
      <c r="Q66" s="294">
        <v>748</v>
      </c>
      <c r="R66" s="291">
        <v>2101010301</v>
      </c>
      <c r="S66" s="300">
        <f t="shared" si="23"/>
        <v>10300000</v>
      </c>
      <c r="T66" s="297">
        <v>45685</v>
      </c>
      <c r="U66" s="301">
        <v>2544101198000</v>
      </c>
      <c r="V66" s="297">
        <v>45686</v>
      </c>
      <c r="W66" s="302">
        <v>45744</v>
      </c>
      <c r="Z66" s="303">
        <v>5150000</v>
      </c>
      <c r="AF66" s="291" t="s">
        <v>382</v>
      </c>
      <c r="AG66" s="291">
        <v>3004088878</v>
      </c>
      <c r="AH66" s="307" t="s">
        <v>383</v>
      </c>
    </row>
    <row r="67" spans="1:34" ht="17.25" customHeight="1">
      <c r="A67" s="293">
        <v>66</v>
      </c>
      <c r="B67" s="291" t="s">
        <v>37</v>
      </c>
      <c r="C67" s="291" t="s">
        <v>384</v>
      </c>
      <c r="D67" s="306" t="s">
        <v>385</v>
      </c>
      <c r="E67" s="294" t="s">
        <v>40</v>
      </c>
      <c r="F67" s="369">
        <v>114240000</v>
      </c>
      <c r="G67" s="291" t="s">
        <v>386</v>
      </c>
      <c r="H67" s="295">
        <v>65744802</v>
      </c>
      <c r="I67" s="294" t="s">
        <v>115</v>
      </c>
      <c r="J67" s="296">
        <v>9</v>
      </c>
      <c r="K67" s="296">
        <v>740</v>
      </c>
      <c r="L67" s="297">
        <v>45679</v>
      </c>
      <c r="M67" s="298">
        <v>114240000</v>
      </c>
      <c r="N67" s="297">
        <v>45686</v>
      </c>
      <c r="O67" s="294" t="s">
        <v>43</v>
      </c>
      <c r="P67" s="299">
        <v>45687</v>
      </c>
      <c r="Q67" s="294">
        <v>749</v>
      </c>
      <c r="R67" s="291">
        <v>2101010301</v>
      </c>
      <c r="S67" s="300">
        <v>114240000</v>
      </c>
      <c r="T67" s="297">
        <v>45687</v>
      </c>
      <c r="U67" s="301" t="s">
        <v>387</v>
      </c>
      <c r="V67" s="297">
        <v>45688</v>
      </c>
      <c r="W67" s="302">
        <v>45807</v>
      </c>
      <c r="Z67" s="303">
        <f>+S67/4</f>
        <v>28560000</v>
      </c>
      <c r="AF67" s="291" t="s">
        <v>388</v>
      </c>
      <c r="AG67" s="291">
        <v>3182529456</v>
      </c>
      <c r="AH67" s="307" t="s">
        <v>389</v>
      </c>
    </row>
    <row r="68" spans="1:34" ht="17.25" customHeight="1">
      <c r="A68" s="293">
        <v>67</v>
      </c>
      <c r="B68" s="291" t="s">
        <v>47</v>
      </c>
      <c r="C68" s="291" t="s">
        <v>390</v>
      </c>
      <c r="D68" s="291" t="s">
        <v>391</v>
      </c>
      <c r="E68" s="294" t="s">
        <v>40</v>
      </c>
      <c r="F68" s="369">
        <v>3554000</v>
      </c>
      <c r="G68" s="291" t="s">
        <v>392</v>
      </c>
      <c r="H68" s="295">
        <v>33994070</v>
      </c>
      <c r="I68" s="294" t="s">
        <v>393</v>
      </c>
      <c r="J68" s="296">
        <v>0</v>
      </c>
      <c r="K68" s="296">
        <v>760</v>
      </c>
      <c r="L68" s="297">
        <v>45685</v>
      </c>
      <c r="M68" s="298">
        <f>+F68</f>
        <v>3554000</v>
      </c>
      <c r="N68" s="297">
        <v>45691</v>
      </c>
      <c r="O68" s="294" t="s">
        <v>43</v>
      </c>
      <c r="P68" s="299">
        <v>45691</v>
      </c>
      <c r="Q68" s="294">
        <v>754</v>
      </c>
      <c r="R68" s="291">
        <v>220402</v>
      </c>
      <c r="S68" s="300">
        <f>+M68</f>
        <v>3554000</v>
      </c>
      <c r="T68" s="297">
        <v>45691</v>
      </c>
      <c r="U68" s="301" t="s">
        <v>394</v>
      </c>
      <c r="V68" s="297">
        <v>45691</v>
      </c>
      <c r="W68" s="302">
        <v>45734</v>
      </c>
      <c r="Z68" s="303">
        <f>+F68/1.5</f>
        <v>2369333.3333333335</v>
      </c>
      <c r="AF68" s="291" t="s">
        <v>395</v>
      </c>
      <c r="AG68" s="291">
        <v>3102666173</v>
      </c>
      <c r="AH68" s="307" t="s">
        <v>396</v>
      </c>
    </row>
    <row r="69" spans="1:34" ht="17.25" customHeight="1">
      <c r="A69" s="293">
        <v>68</v>
      </c>
      <c r="B69" s="291" t="s">
        <v>47</v>
      </c>
      <c r="C69" s="291" t="s">
        <v>390</v>
      </c>
      <c r="D69" s="291" t="s">
        <v>391</v>
      </c>
      <c r="E69" s="294" t="s">
        <v>40</v>
      </c>
      <c r="F69" s="369">
        <v>3554000</v>
      </c>
      <c r="G69" s="291" t="s">
        <v>397</v>
      </c>
      <c r="H69" s="295">
        <v>1234643097</v>
      </c>
      <c r="I69" s="294" t="s">
        <v>115</v>
      </c>
      <c r="J69" s="296">
        <v>3</v>
      </c>
      <c r="K69" s="296">
        <v>764</v>
      </c>
      <c r="L69" s="297">
        <v>45685</v>
      </c>
      <c r="M69" s="298">
        <f t="shared" ref="M69:M73" si="25">+F69</f>
        <v>3554000</v>
      </c>
      <c r="N69" s="297">
        <v>45691</v>
      </c>
      <c r="O69" s="294" t="s">
        <v>43</v>
      </c>
      <c r="P69" s="299">
        <v>45692</v>
      </c>
      <c r="Q69" s="294">
        <v>755</v>
      </c>
      <c r="R69" s="291">
        <v>220402</v>
      </c>
      <c r="S69" s="300">
        <f>+M69</f>
        <v>3554000</v>
      </c>
      <c r="T69" s="297">
        <v>45691</v>
      </c>
      <c r="U69" s="301" t="s">
        <v>398</v>
      </c>
      <c r="V69" s="297">
        <v>45692</v>
      </c>
      <c r="W69" s="302">
        <v>45735</v>
      </c>
      <c r="Z69" s="303">
        <f>+F69/1.5</f>
        <v>2369333.3333333335</v>
      </c>
      <c r="AF69" s="291" t="s">
        <v>399</v>
      </c>
      <c r="AG69" s="291">
        <v>3227733251</v>
      </c>
      <c r="AH69" s="307" t="s">
        <v>400</v>
      </c>
    </row>
    <row r="70" spans="1:34" ht="17.25" customHeight="1">
      <c r="A70" s="293">
        <v>69</v>
      </c>
      <c r="B70" s="291" t="s">
        <v>47</v>
      </c>
      <c r="C70" s="291" t="s">
        <v>390</v>
      </c>
      <c r="D70" s="291" t="s">
        <v>391</v>
      </c>
      <c r="E70" s="294" t="s">
        <v>40</v>
      </c>
      <c r="F70" s="369">
        <v>3554000</v>
      </c>
      <c r="G70" s="291" t="s">
        <v>401</v>
      </c>
      <c r="H70" s="295">
        <v>1110453084</v>
      </c>
      <c r="I70" s="294" t="s">
        <v>115</v>
      </c>
      <c r="J70" s="296">
        <v>2</v>
      </c>
      <c r="K70" s="296">
        <v>762</v>
      </c>
      <c r="L70" s="297">
        <v>45685</v>
      </c>
      <c r="M70" s="298">
        <f t="shared" si="25"/>
        <v>3554000</v>
      </c>
      <c r="N70" s="297">
        <v>45691</v>
      </c>
      <c r="O70" s="294" t="s">
        <v>43</v>
      </c>
      <c r="P70" s="299">
        <v>45692</v>
      </c>
      <c r="Q70" s="294">
        <v>756</v>
      </c>
      <c r="R70" s="291">
        <v>220402</v>
      </c>
      <c r="S70" s="300">
        <f>+M70</f>
        <v>3554000</v>
      </c>
      <c r="T70" s="297">
        <v>45691</v>
      </c>
      <c r="U70" s="301">
        <v>100040939</v>
      </c>
      <c r="V70" s="297">
        <v>45692</v>
      </c>
      <c r="W70" s="302">
        <v>45735</v>
      </c>
      <c r="Z70" s="303">
        <f>+F70/1.5</f>
        <v>2369333.3333333335</v>
      </c>
      <c r="AF70" s="291" t="s">
        <v>402</v>
      </c>
      <c r="AG70" s="291">
        <v>3244436255</v>
      </c>
      <c r="AH70" s="307" t="s">
        <v>403</v>
      </c>
    </row>
    <row r="71" spans="1:34" ht="17.25" customHeight="1">
      <c r="A71" s="293">
        <v>70</v>
      </c>
      <c r="B71" s="291" t="s">
        <v>47</v>
      </c>
      <c r="C71" s="291" t="s">
        <v>390</v>
      </c>
      <c r="D71" s="291" t="s">
        <v>391</v>
      </c>
      <c r="E71" s="294" t="s">
        <v>40</v>
      </c>
      <c r="F71" s="369">
        <v>3554000</v>
      </c>
      <c r="G71" s="291" t="s">
        <v>404</v>
      </c>
      <c r="H71" s="295">
        <v>1088308527</v>
      </c>
      <c r="I71" s="294" t="s">
        <v>405</v>
      </c>
      <c r="J71" s="296">
        <v>4</v>
      </c>
      <c r="K71" s="296">
        <v>761</v>
      </c>
      <c r="L71" s="297">
        <v>45685</v>
      </c>
      <c r="M71" s="298">
        <f t="shared" si="25"/>
        <v>3554000</v>
      </c>
      <c r="N71" s="297">
        <v>45691</v>
      </c>
      <c r="O71" s="294" t="s">
        <v>43</v>
      </c>
      <c r="P71" s="299">
        <v>45692</v>
      </c>
      <c r="Q71" s="294">
        <v>757</v>
      </c>
      <c r="R71" s="291">
        <v>220402</v>
      </c>
      <c r="S71" s="300">
        <f t="shared" ref="S71:S73" si="26">+M71</f>
        <v>3554000</v>
      </c>
      <c r="T71" s="297">
        <v>45691</v>
      </c>
      <c r="U71" s="301">
        <v>100040931</v>
      </c>
      <c r="V71" s="297">
        <v>45691</v>
      </c>
      <c r="W71" s="302">
        <v>45734</v>
      </c>
      <c r="Z71" s="303">
        <f>+F71/1.5</f>
        <v>2369333.3333333335</v>
      </c>
      <c r="AF71" s="291" t="s">
        <v>406</v>
      </c>
      <c r="AG71" s="291">
        <v>3112554563</v>
      </c>
      <c r="AH71" s="307" t="s">
        <v>407</v>
      </c>
    </row>
    <row r="72" spans="1:34" ht="17.25" customHeight="1">
      <c r="A72" s="293">
        <v>71</v>
      </c>
      <c r="B72" s="291" t="s">
        <v>47</v>
      </c>
      <c r="C72" s="291" t="s">
        <v>390</v>
      </c>
      <c r="D72" s="291" t="s">
        <v>408</v>
      </c>
      <c r="E72" s="294" t="s">
        <v>40</v>
      </c>
      <c r="F72" s="369">
        <v>3554000</v>
      </c>
      <c r="G72" s="291" t="s">
        <v>409</v>
      </c>
      <c r="H72" s="295">
        <v>1005827296</v>
      </c>
      <c r="I72" s="294" t="s">
        <v>108</v>
      </c>
      <c r="J72" s="296">
        <v>2</v>
      </c>
      <c r="K72" s="296">
        <v>759</v>
      </c>
      <c r="L72" s="297">
        <v>45685</v>
      </c>
      <c r="M72" s="298">
        <f t="shared" si="25"/>
        <v>3554000</v>
      </c>
      <c r="N72" s="297">
        <v>45691</v>
      </c>
      <c r="O72" s="294" t="s">
        <v>43</v>
      </c>
      <c r="P72" s="299">
        <v>45692</v>
      </c>
      <c r="Q72" s="294">
        <v>758</v>
      </c>
      <c r="R72" s="291">
        <v>220402</v>
      </c>
      <c r="S72" s="300">
        <f t="shared" si="26"/>
        <v>3554000</v>
      </c>
      <c r="T72" s="297">
        <v>45691</v>
      </c>
      <c r="U72" s="301" t="s">
        <v>410</v>
      </c>
      <c r="V72" s="297">
        <v>45693</v>
      </c>
      <c r="W72" s="302">
        <v>45736</v>
      </c>
      <c r="Z72" s="303">
        <f>+F72/1.5</f>
        <v>2369333.3333333335</v>
      </c>
      <c r="AF72" s="291" t="s">
        <v>411</v>
      </c>
      <c r="AG72" s="291">
        <v>3173154033</v>
      </c>
      <c r="AH72" s="307" t="s">
        <v>412</v>
      </c>
    </row>
    <row r="73" spans="1:34" ht="17.25" customHeight="1">
      <c r="A73" s="293">
        <v>72</v>
      </c>
      <c r="B73" s="291" t="s">
        <v>47</v>
      </c>
      <c r="C73" s="291" t="s">
        <v>390</v>
      </c>
      <c r="D73" s="306" t="s">
        <v>413</v>
      </c>
      <c r="E73" s="294" t="s">
        <v>40</v>
      </c>
      <c r="F73" s="369">
        <v>3554000</v>
      </c>
      <c r="G73" s="291" t="s">
        <v>414</v>
      </c>
      <c r="H73" s="295">
        <v>1007884109</v>
      </c>
      <c r="I73" s="294" t="s">
        <v>42</v>
      </c>
      <c r="J73" s="296">
        <v>3</v>
      </c>
      <c r="K73" s="296">
        <v>765</v>
      </c>
      <c r="L73" s="297">
        <v>45685</v>
      </c>
      <c r="M73" s="298">
        <f t="shared" si="25"/>
        <v>3554000</v>
      </c>
      <c r="N73" s="297">
        <v>45691</v>
      </c>
      <c r="O73" s="294" t="s">
        <v>43</v>
      </c>
      <c r="P73" s="311"/>
      <c r="Q73" s="312"/>
      <c r="R73" s="291">
        <v>220402</v>
      </c>
      <c r="S73" s="300">
        <f t="shared" si="26"/>
        <v>3554000</v>
      </c>
      <c r="U73" s="313" t="s">
        <v>415</v>
      </c>
      <c r="W73" s="302" t="s">
        <v>416</v>
      </c>
      <c r="Z73" s="303">
        <v>2369000</v>
      </c>
      <c r="AF73" s="291" t="s">
        <v>417</v>
      </c>
      <c r="AG73" s="291">
        <v>3165541868</v>
      </c>
      <c r="AH73" s="305" t="s">
        <v>418</v>
      </c>
    </row>
    <row r="74" spans="1:34" ht="17.25" customHeight="1">
      <c r="A74" s="293">
        <v>73</v>
      </c>
      <c r="B74" s="291" t="s">
        <v>47</v>
      </c>
      <c r="C74" s="291" t="s">
        <v>390</v>
      </c>
      <c r="D74" s="291" t="s">
        <v>391</v>
      </c>
      <c r="E74" s="294" t="s">
        <v>40</v>
      </c>
      <c r="F74" s="369">
        <v>3554000</v>
      </c>
      <c r="G74" s="291" t="s">
        <v>419</v>
      </c>
      <c r="H74" s="295">
        <v>52049254</v>
      </c>
      <c r="I74" s="294" t="s">
        <v>261</v>
      </c>
      <c r="J74" s="296">
        <v>5</v>
      </c>
      <c r="K74" s="296">
        <v>757</v>
      </c>
      <c r="L74" s="297">
        <v>45685</v>
      </c>
      <c r="M74" s="298">
        <v>3554000</v>
      </c>
      <c r="N74" s="297">
        <v>45691</v>
      </c>
      <c r="O74" s="294" t="s">
        <v>43</v>
      </c>
      <c r="P74" s="299">
        <v>45692</v>
      </c>
      <c r="Q74" s="294">
        <v>759</v>
      </c>
      <c r="R74" s="291">
        <v>220402</v>
      </c>
      <c r="S74" s="300">
        <v>3554000</v>
      </c>
      <c r="T74" s="297">
        <v>45692</v>
      </c>
      <c r="U74" s="301" t="s">
        <v>420</v>
      </c>
      <c r="V74" s="297">
        <v>45692</v>
      </c>
      <c r="W74" s="302">
        <v>45735</v>
      </c>
      <c r="Z74" s="303">
        <v>2369000</v>
      </c>
      <c r="AF74" s="291" t="s">
        <v>421</v>
      </c>
      <c r="AG74" s="291">
        <v>6156465133</v>
      </c>
      <c r="AH74" s="307" t="s">
        <v>422</v>
      </c>
    </row>
    <row r="75" spans="1:34" ht="17.25" customHeight="1">
      <c r="A75" s="293">
        <v>74</v>
      </c>
      <c r="B75" s="291" t="s">
        <v>47</v>
      </c>
      <c r="C75" s="291" t="s">
        <v>390</v>
      </c>
      <c r="D75" s="291" t="s">
        <v>423</v>
      </c>
      <c r="E75" s="294" t="s">
        <v>40</v>
      </c>
      <c r="F75" s="369">
        <v>5400000</v>
      </c>
      <c r="G75" s="291" t="s">
        <v>424</v>
      </c>
      <c r="H75" s="295">
        <v>16070364</v>
      </c>
      <c r="I75" s="294" t="s">
        <v>69</v>
      </c>
      <c r="J75" s="296">
        <v>3</v>
      </c>
      <c r="K75" s="296">
        <v>767</v>
      </c>
      <c r="L75" s="299">
        <v>45685</v>
      </c>
      <c r="M75" s="298">
        <f t="shared" ref="M75" si="27">F75</f>
        <v>5400000</v>
      </c>
      <c r="N75" s="297">
        <v>45691</v>
      </c>
      <c r="O75" s="294" t="s">
        <v>43</v>
      </c>
      <c r="P75" s="299">
        <v>45692</v>
      </c>
      <c r="Q75" s="294">
        <v>760</v>
      </c>
      <c r="R75" s="291">
        <v>220401</v>
      </c>
      <c r="S75" s="300">
        <f t="shared" ref="S75" si="28">M75</f>
        <v>5400000</v>
      </c>
      <c r="T75" s="297">
        <v>45692</v>
      </c>
      <c r="U75" s="301">
        <v>100040966</v>
      </c>
      <c r="V75" s="297">
        <v>45692</v>
      </c>
      <c r="W75" s="302">
        <v>45735</v>
      </c>
      <c r="Z75" s="303">
        <f>+S75/1.5</f>
        <v>3600000</v>
      </c>
      <c r="AF75" s="291" t="s">
        <v>425</v>
      </c>
      <c r="AG75" s="291">
        <v>3166175825</v>
      </c>
      <c r="AH75" s="307" t="s">
        <v>426</v>
      </c>
    </row>
    <row r="76" spans="1:34" ht="17.25" customHeight="1">
      <c r="A76" s="293">
        <v>75</v>
      </c>
      <c r="B76" s="291" t="s">
        <v>47</v>
      </c>
      <c r="C76" s="291" t="s">
        <v>390</v>
      </c>
      <c r="D76" s="291" t="s">
        <v>391</v>
      </c>
      <c r="E76" s="294" t="s">
        <v>40</v>
      </c>
      <c r="F76" s="369">
        <v>3554000</v>
      </c>
      <c r="G76" s="291" t="s">
        <v>427</v>
      </c>
      <c r="H76" s="295">
        <v>1110060962</v>
      </c>
      <c r="I76" s="294" t="s">
        <v>428</v>
      </c>
      <c r="J76" s="296">
        <v>7</v>
      </c>
      <c r="K76" s="296">
        <v>763</v>
      </c>
      <c r="L76" s="297">
        <v>45685</v>
      </c>
      <c r="M76" s="298">
        <v>3554000</v>
      </c>
      <c r="N76" s="297">
        <v>45691</v>
      </c>
      <c r="O76" s="294" t="s">
        <v>43</v>
      </c>
      <c r="P76" s="299">
        <v>45692</v>
      </c>
      <c r="Q76" s="294">
        <v>761</v>
      </c>
      <c r="R76" s="291">
        <v>220402</v>
      </c>
      <c r="S76" s="300">
        <v>3554000</v>
      </c>
      <c r="T76" s="297">
        <v>45692</v>
      </c>
      <c r="U76" s="301" t="s">
        <v>429</v>
      </c>
      <c r="V76" s="297">
        <v>45692</v>
      </c>
      <c r="W76" s="302">
        <v>45735</v>
      </c>
      <c r="Z76" s="303">
        <v>2369000</v>
      </c>
      <c r="AF76" s="291" t="s">
        <v>430</v>
      </c>
      <c r="AG76" s="291">
        <v>3208528104</v>
      </c>
      <c r="AH76" s="307" t="s">
        <v>431</v>
      </c>
    </row>
    <row r="77" spans="1:34" ht="17.25" customHeight="1">
      <c r="A77" s="293">
        <v>76</v>
      </c>
      <c r="B77" s="291" t="s">
        <v>47</v>
      </c>
      <c r="C77" s="291" t="s">
        <v>390</v>
      </c>
      <c r="D77" s="291" t="s">
        <v>391</v>
      </c>
      <c r="E77" s="294" t="s">
        <v>40</v>
      </c>
      <c r="F77" s="369">
        <v>3554000</v>
      </c>
      <c r="G77" s="291" t="s">
        <v>432</v>
      </c>
      <c r="H77" s="295">
        <v>1110552026</v>
      </c>
      <c r="I77" s="294" t="s">
        <v>115</v>
      </c>
      <c r="J77" s="296">
        <v>1</v>
      </c>
      <c r="K77" s="296">
        <v>758</v>
      </c>
      <c r="L77" s="297">
        <v>45685</v>
      </c>
      <c r="M77" s="298">
        <v>3554000</v>
      </c>
      <c r="N77" s="297">
        <v>45691</v>
      </c>
      <c r="O77" s="294" t="s">
        <v>43</v>
      </c>
      <c r="P77" s="299">
        <v>45692</v>
      </c>
      <c r="Q77" s="294">
        <v>762</v>
      </c>
      <c r="R77" s="291">
        <v>220402</v>
      </c>
      <c r="S77" s="300">
        <v>3554000</v>
      </c>
      <c r="T77" s="297">
        <v>45692</v>
      </c>
      <c r="U77" s="301" t="s">
        <v>433</v>
      </c>
      <c r="V77" s="297">
        <v>45693</v>
      </c>
      <c r="W77" s="302">
        <v>45736</v>
      </c>
      <c r="Z77" s="303">
        <v>2369000</v>
      </c>
      <c r="AF77" s="291" t="s">
        <v>434</v>
      </c>
      <c r="AG77" s="291">
        <v>3115359347</v>
      </c>
      <c r="AH77" s="307" t="s">
        <v>435</v>
      </c>
    </row>
    <row r="78" spans="1:34" ht="17.25" customHeight="1">
      <c r="A78" s="293">
        <v>77</v>
      </c>
      <c r="B78" s="291" t="s">
        <v>37</v>
      </c>
      <c r="C78" s="291" t="s">
        <v>146</v>
      </c>
      <c r="D78" s="291" t="s">
        <v>436</v>
      </c>
      <c r="E78" s="294" t="s">
        <v>40</v>
      </c>
      <c r="F78" s="369">
        <v>85087300</v>
      </c>
      <c r="G78" s="291" t="s">
        <v>437</v>
      </c>
      <c r="H78" s="295">
        <v>900448985</v>
      </c>
      <c r="I78" s="294" t="s">
        <v>438</v>
      </c>
      <c r="J78" s="296">
        <v>8</v>
      </c>
      <c r="K78" s="296">
        <v>766</v>
      </c>
      <c r="L78" s="297">
        <v>45716</v>
      </c>
      <c r="M78" s="298">
        <f t="shared" ref="M78" si="29">F78</f>
        <v>85087300</v>
      </c>
      <c r="N78" s="297">
        <v>45691</v>
      </c>
      <c r="O78" s="294" t="s">
        <v>43</v>
      </c>
      <c r="P78" s="299">
        <v>45694</v>
      </c>
      <c r="Q78" s="294">
        <v>770</v>
      </c>
      <c r="R78" s="291">
        <v>2102020212</v>
      </c>
      <c r="S78" s="300">
        <f t="shared" ref="S78" si="30">M78</f>
        <v>85087300</v>
      </c>
      <c r="T78" s="297">
        <v>45694</v>
      </c>
      <c r="U78" s="301" t="s">
        <v>439</v>
      </c>
      <c r="V78" s="297">
        <v>45698</v>
      </c>
      <c r="W78" s="302">
        <v>46022</v>
      </c>
      <c r="Z78" s="303">
        <f>+F78/11</f>
        <v>7735209.0909090908</v>
      </c>
      <c r="AF78" s="291" t="s">
        <v>440</v>
      </c>
      <c r="AG78" s="291">
        <v>3158630690</v>
      </c>
      <c r="AH78" s="305" t="s">
        <v>441</v>
      </c>
    </row>
    <row r="79" spans="1:34" ht="17.25" customHeight="1">
      <c r="A79" s="293">
        <v>78</v>
      </c>
      <c r="B79" s="291" t="s">
        <v>47</v>
      </c>
      <c r="C79" s="291" t="s">
        <v>390</v>
      </c>
      <c r="D79" s="291" t="s">
        <v>442</v>
      </c>
      <c r="E79" s="294" t="s">
        <v>40</v>
      </c>
      <c r="F79" s="369">
        <v>3554000</v>
      </c>
      <c r="G79" s="291" t="s">
        <v>443</v>
      </c>
      <c r="H79" s="295">
        <v>65777854</v>
      </c>
      <c r="I79" s="294" t="s">
        <v>115</v>
      </c>
      <c r="J79" s="296">
        <v>4</v>
      </c>
      <c r="K79" s="296">
        <v>774</v>
      </c>
      <c r="L79" s="297">
        <v>45686</v>
      </c>
      <c r="M79" s="298">
        <f t="shared" ref="M79" si="31">+F79</f>
        <v>3554000</v>
      </c>
      <c r="N79" s="297">
        <v>45692</v>
      </c>
      <c r="O79" s="294" t="s">
        <v>43</v>
      </c>
      <c r="P79" s="299">
        <v>45692</v>
      </c>
      <c r="Q79" s="294">
        <v>763</v>
      </c>
      <c r="R79" s="291">
        <v>220402</v>
      </c>
      <c r="S79" s="300">
        <f>+M79</f>
        <v>3554000</v>
      </c>
      <c r="T79" s="297">
        <v>45692</v>
      </c>
      <c r="U79" s="301" t="s">
        <v>444</v>
      </c>
      <c r="V79" s="297">
        <v>45692</v>
      </c>
      <c r="W79" s="302">
        <v>45735</v>
      </c>
      <c r="Z79" s="303">
        <f>+S79/1.5</f>
        <v>2369333.3333333335</v>
      </c>
      <c r="AF79" s="291" t="s">
        <v>445</v>
      </c>
      <c r="AG79" s="291">
        <v>3113546367</v>
      </c>
      <c r="AH79" s="307" t="s">
        <v>446</v>
      </c>
    </row>
    <row r="80" spans="1:34" ht="17.25" customHeight="1">
      <c r="A80" s="293">
        <v>79</v>
      </c>
      <c r="B80" s="291" t="s">
        <v>47</v>
      </c>
      <c r="C80" s="291" t="s">
        <v>390</v>
      </c>
      <c r="D80" s="291" t="s">
        <v>442</v>
      </c>
      <c r="E80" s="294" t="s">
        <v>40</v>
      </c>
      <c r="F80" s="369">
        <v>3554000</v>
      </c>
      <c r="G80" s="291" t="s">
        <v>447</v>
      </c>
      <c r="H80" s="295">
        <v>1234640999</v>
      </c>
      <c r="I80" s="294" t="s">
        <v>115</v>
      </c>
      <c r="J80" s="296">
        <v>8</v>
      </c>
      <c r="K80" s="296">
        <v>785</v>
      </c>
      <c r="L80" s="297">
        <v>45686</v>
      </c>
      <c r="M80" s="298">
        <f t="shared" ref="M80:M81" si="32">+F80</f>
        <v>3554000</v>
      </c>
      <c r="N80" s="297">
        <v>45692</v>
      </c>
      <c r="O80" s="294" t="s">
        <v>43</v>
      </c>
      <c r="P80" s="299">
        <v>45692</v>
      </c>
      <c r="Q80" s="294">
        <v>764</v>
      </c>
      <c r="R80" s="291">
        <v>220402</v>
      </c>
      <c r="S80" s="300">
        <f>+M80</f>
        <v>3554000</v>
      </c>
      <c r="T80" s="297">
        <v>45692</v>
      </c>
      <c r="U80" s="301" t="s">
        <v>448</v>
      </c>
      <c r="V80" s="297">
        <v>45692</v>
      </c>
      <c r="W80" s="302">
        <v>45735</v>
      </c>
      <c r="Z80" s="303">
        <f>+S80/1.5</f>
        <v>2369333.3333333335</v>
      </c>
      <c r="AF80" s="291" t="s">
        <v>449</v>
      </c>
      <c r="AG80" s="291">
        <v>3045297138</v>
      </c>
      <c r="AH80" s="307" t="s">
        <v>450</v>
      </c>
    </row>
    <row r="81" spans="1:34" ht="17.25" customHeight="1">
      <c r="A81" s="293">
        <v>80</v>
      </c>
      <c r="B81" s="291" t="s">
        <v>47</v>
      </c>
      <c r="C81" s="291" t="s">
        <v>390</v>
      </c>
      <c r="D81" s="291" t="s">
        <v>442</v>
      </c>
      <c r="E81" s="294" t="s">
        <v>40</v>
      </c>
      <c r="F81" s="369">
        <v>3554000</v>
      </c>
      <c r="G81" s="291" t="s">
        <v>451</v>
      </c>
      <c r="H81" s="295">
        <v>28914677</v>
      </c>
      <c r="I81" s="294" t="s">
        <v>452</v>
      </c>
      <c r="J81" s="296">
        <v>0</v>
      </c>
      <c r="K81" s="296">
        <v>773</v>
      </c>
      <c r="L81" s="297">
        <v>45686</v>
      </c>
      <c r="M81" s="298">
        <f t="shared" si="32"/>
        <v>3554000</v>
      </c>
      <c r="N81" s="297">
        <v>45692</v>
      </c>
      <c r="O81" s="294" t="s">
        <v>43</v>
      </c>
      <c r="P81" s="299">
        <v>45692</v>
      </c>
      <c r="Q81" s="294">
        <v>765</v>
      </c>
      <c r="R81" s="291">
        <v>220402</v>
      </c>
      <c r="S81" s="300">
        <f>+M81</f>
        <v>3554000</v>
      </c>
      <c r="T81" s="297">
        <v>45692</v>
      </c>
      <c r="U81" s="301">
        <v>100040981</v>
      </c>
      <c r="V81" s="297">
        <v>45692</v>
      </c>
      <c r="W81" s="302">
        <v>45735</v>
      </c>
      <c r="Z81" s="303">
        <f>+S81/1.5</f>
        <v>2369333.3333333335</v>
      </c>
      <c r="AF81" s="291" t="s">
        <v>453</v>
      </c>
      <c r="AG81" s="291">
        <v>3118384325</v>
      </c>
      <c r="AH81" s="307" t="s">
        <v>454</v>
      </c>
    </row>
    <row r="82" spans="1:34" ht="17.25" customHeight="1">
      <c r="A82" s="293">
        <v>81</v>
      </c>
      <c r="B82" s="291" t="s">
        <v>47</v>
      </c>
      <c r="C82" s="291" t="s">
        <v>390</v>
      </c>
      <c r="D82" s="291" t="s">
        <v>442</v>
      </c>
      <c r="E82" s="294" t="s">
        <v>40</v>
      </c>
      <c r="F82" s="369">
        <v>3554000</v>
      </c>
      <c r="G82" s="291" t="s">
        <v>455</v>
      </c>
      <c r="H82" s="295">
        <v>28551456</v>
      </c>
      <c r="I82" s="294" t="s">
        <v>456</v>
      </c>
      <c r="J82" s="296">
        <v>0</v>
      </c>
      <c r="K82" s="296">
        <v>771</v>
      </c>
      <c r="L82" s="297">
        <v>45686</v>
      </c>
      <c r="M82" s="298">
        <f t="shared" ref="M82" si="33">+F82</f>
        <v>3554000</v>
      </c>
      <c r="N82" s="297">
        <v>45692</v>
      </c>
      <c r="O82" s="294" t="s">
        <v>43</v>
      </c>
      <c r="P82" s="299">
        <v>45693</v>
      </c>
      <c r="Q82" s="294">
        <v>769</v>
      </c>
      <c r="R82" s="291">
        <v>220402</v>
      </c>
      <c r="S82" s="300">
        <f>+M82</f>
        <v>3554000</v>
      </c>
      <c r="T82" s="297">
        <v>45694</v>
      </c>
      <c r="U82" s="301" t="s">
        <v>457</v>
      </c>
      <c r="V82" s="297">
        <v>45694</v>
      </c>
      <c r="W82" s="302">
        <v>45736</v>
      </c>
      <c r="Z82" s="303">
        <f>+S82/1.5</f>
        <v>2369333.3333333335</v>
      </c>
      <c r="AF82" s="291" t="s">
        <v>458</v>
      </c>
      <c r="AG82" s="291">
        <v>3212818800</v>
      </c>
      <c r="AH82" s="307" t="s">
        <v>459</v>
      </c>
    </row>
    <row r="83" spans="1:34" ht="17.25" customHeight="1">
      <c r="A83" s="293">
        <v>82</v>
      </c>
      <c r="B83" s="291" t="s">
        <v>47</v>
      </c>
      <c r="C83" s="291" t="s">
        <v>390</v>
      </c>
      <c r="D83" s="291" t="s">
        <v>442</v>
      </c>
      <c r="E83" s="294" t="s">
        <v>40</v>
      </c>
      <c r="F83" s="369">
        <v>3554000</v>
      </c>
      <c r="G83" s="291" t="s">
        <v>460</v>
      </c>
      <c r="H83" s="295">
        <v>1110536322</v>
      </c>
      <c r="I83" s="294" t="s">
        <v>456</v>
      </c>
      <c r="J83" s="296">
        <v>8</v>
      </c>
      <c r="K83" s="296">
        <v>775</v>
      </c>
      <c r="L83" s="297">
        <v>45686</v>
      </c>
      <c r="M83" s="298">
        <f t="shared" ref="M83" si="34">+F83</f>
        <v>3554000</v>
      </c>
      <c r="N83" s="297">
        <v>45692</v>
      </c>
      <c r="O83" s="294" t="s">
        <v>43</v>
      </c>
      <c r="P83" s="299">
        <v>45692</v>
      </c>
      <c r="Q83" s="294">
        <v>766</v>
      </c>
      <c r="R83" s="291">
        <v>220402</v>
      </c>
      <c r="S83" s="300">
        <f>+M83</f>
        <v>3554000</v>
      </c>
      <c r="T83" s="297">
        <v>45692</v>
      </c>
      <c r="U83" s="301" t="s">
        <v>461</v>
      </c>
      <c r="V83" s="297">
        <v>45693</v>
      </c>
      <c r="W83" s="302">
        <v>45735</v>
      </c>
      <c r="Z83" s="303">
        <f>+S83/1.5</f>
        <v>2369333.3333333335</v>
      </c>
      <c r="AF83" s="291" t="s">
        <v>462</v>
      </c>
      <c r="AG83" s="291">
        <v>3133554207</v>
      </c>
      <c r="AH83" s="307" t="s">
        <v>463</v>
      </c>
    </row>
    <row r="84" spans="1:34" ht="17.25" customHeight="1">
      <c r="A84" s="293">
        <v>83</v>
      </c>
      <c r="B84" s="291" t="s">
        <v>37</v>
      </c>
      <c r="C84" s="291" t="s">
        <v>146</v>
      </c>
      <c r="D84" s="291" t="s">
        <v>464</v>
      </c>
      <c r="E84" s="294" t="s">
        <v>40</v>
      </c>
      <c r="F84" s="369">
        <v>26666666</v>
      </c>
      <c r="G84" s="291" t="s">
        <v>465</v>
      </c>
      <c r="H84" s="295">
        <v>17339066</v>
      </c>
      <c r="I84" s="294" t="s">
        <v>367</v>
      </c>
      <c r="J84" s="296">
        <v>4</v>
      </c>
      <c r="K84" s="296">
        <v>784</v>
      </c>
      <c r="L84" s="297">
        <v>45688</v>
      </c>
      <c r="M84" s="298">
        <f t="shared" ref="M84:M87" si="35">F84</f>
        <v>26666666</v>
      </c>
      <c r="N84" s="297">
        <v>45693</v>
      </c>
      <c r="O84" s="294" t="s">
        <v>43</v>
      </c>
      <c r="P84" s="299">
        <v>45694</v>
      </c>
      <c r="Q84" s="294">
        <v>771</v>
      </c>
      <c r="R84" s="291">
        <v>21030202</v>
      </c>
      <c r="S84" s="300">
        <f t="shared" ref="S84:S87" si="36">M84</f>
        <v>26666666</v>
      </c>
      <c r="T84" s="297">
        <v>45694</v>
      </c>
      <c r="U84" s="301">
        <v>100041082</v>
      </c>
      <c r="V84" s="297">
        <v>45694</v>
      </c>
      <c r="W84" s="302">
        <v>45752</v>
      </c>
      <c r="Z84" s="303">
        <f>+F84/2</f>
        <v>13333333</v>
      </c>
      <c r="AF84" s="291" t="s">
        <v>466</v>
      </c>
      <c r="AG84" s="291">
        <v>3132171088</v>
      </c>
      <c r="AH84" s="305" t="s">
        <v>467</v>
      </c>
    </row>
    <row r="85" spans="1:34" ht="17.25" customHeight="1">
      <c r="A85" s="293">
        <v>84</v>
      </c>
      <c r="B85" s="291" t="s">
        <v>37</v>
      </c>
      <c r="C85" s="291" t="s">
        <v>468</v>
      </c>
      <c r="D85" s="291" t="s">
        <v>469</v>
      </c>
      <c r="E85" s="294" t="s">
        <v>40</v>
      </c>
      <c r="F85" s="369">
        <v>43413601</v>
      </c>
      <c r="G85" s="291" t="s">
        <v>470</v>
      </c>
      <c r="H85" s="295">
        <v>65764100</v>
      </c>
      <c r="I85" s="294" t="s">
        <v>42</v>
      </c>
      <c r="J85" s="296">
        <v>3</v>
      </c>
      <c r="K85" s="296">
        <v>783</v>
      </c>
      <c r="L85" s="297">
        <v>45688</v>
      </c>
      <c r="M85" s="298">
        <f t="shared" si="35"/>
        <v>43413601</v>
      </c>
      <c r="N85" s="297">
        <v>45693</v>
      </c>
      <c r="O85" s="294" t="s">
        <v>43</v>
      </c>
      <c r="P85" s="299">
        <v>45694</v>
      </c>
      <c r="Q85" s="294">
        <v>772</v>
      </c>
      <c r="R85" s="291">
        <v>2101020301</v>
      </c>
      <c r="S85" s="300">
        <f t="shared" si="36"/>
        <v>43413601</v>
      </c>
      <c r="T85" s="297">
        <v>45693</v>
      </c>
      <c r="U85" s="301" t="s">
        <v>471</v>
      </c>
      <c r="V85" s="297">
        <v>45694</v>
      </c>
      <c r="W85" s="302">
        <v>46022</v>
      </c>
      <c r="Z85" s="303">
        <f>+F85/11</f>
        <v>3946691</v>
      </c>
      <c r="AF85" s="291" t="s">
        <v>472</v>
      </c>
      <c r="AG85" s="291">
        <v>3143308961</v>
      </c>
      <c r="AH85" s="305" t="s">
        <v>473</v>
      </c>
    </row>
    <row r="86" spans="1:34" ht="17.25" customHeight="1">
      <c r="A86" s="293">
        <v>85</v>
      </c>
      <c r="B86" s="291" t="s">
        <v>37</v>
      </c>
      <c r="C86" s="291" t="s">
        <v>146</v>
      </c>
      <c r="D86" s="291" t="s">
        <v>474</v>
      </c>
      <c r="E86" s="294" t="s">
        <v>40</v>
      </c>
      <c r="F86" s="369">
        <v>19429344</v>
      </c>
      <c r="G86" s="291" t="s">
        <v>475</v>
      </c>
      <c r="H86" s="295">
        <v>809006780</v>
      </c>
      <c r="I86" s="294" t="s">
        <v>42</v>
      </c>
      <c r="J86" s="296">
        <v>9</v>
      </c>
      <c r="K86" s="296">
        <v>781</v>
      </c>
      <c r="L86" s="297">
        <v>45687</v>
      </c>
      <c r="M86" s="298">
        <f t="shared" si="35"/>
        <v>19429344</v>
      </c>
      <c r="N86" s="297">
        <v>45693</v>
      </c>
      <c r="O86" s="294" t="s">
        <v>43</v>
      </c>
      <c r="P86" s="299">
        <v>45695</v>
      </c>
      <c r="Q86" s="294">
        <v>780</v>
      </c>
      <c r="R86" s="291">
        <v>21030202</v>
      </c>
      <c r="S86" s="300">
        <f t="shared" si="36"/>
        <v>19429344</v>
      </c>
      <c r="T86" s="297">
        <v>45694</v>
      </c>
      <c r="U86" s="301" t="s">
        <v>476</v>
      </c>
      <c r="V86" s="297">
        <v>45698</v>
      </c>
      <c r="W86" s="302">
        <v>45786</v>
      </c>
      <c r="Z86" s="303">
        <f>+F86/3</f>
        <v>6476448</v>
      </c>
      <c r="AF86" s="291" t="s">
        <v>477</v>
      </c>
      <c r="AG86" s="291">
        <v>3158362042</v>
      </c>
      <c r="AH86" s="305" t="s">
        <v>478</v>
      </c>
    </row>
    <row r="87" spans="1:34" ht="17.25" customHeight="1">
      <c r="A87" s="293">
        <v>86</v>
      </c>
      <c r="B87" s="291" t="s">
        <v>47</v>
      </c>
      <c r="C87" s="291" t="s">
        <v>390</v>
      </c>
      <c r="D87" s="306" t="s">
        <v>479</v>
      </c>
      <c r="E87" s="294" t="s">
        <v>40</v>
      </c>
      <c r="F87" s="369">
        <v>3554000</v>
      </c>
      <c r="G87" s="291" t="s">
        <v>480</v>
      </c>
      <c r="H87" s="295">
        <v>1110597882</v>
      </c>
      <c r="I87" s="294" t="s">
        <v>42</v>
      </c>
      <c r="J87" s="296">
        <v>1</v>
      </c>
      <c r="K87" s="296">
        <v>772</v>
      </c>
      <c r="L87" s="297">
        <v>45686</v>
      </c>
      <c r="M87" s="298">
        <f t="shared" si="35"/>
        <v>3554000</v>
      </c>
      <c r="N87" s="297">
        <v>45693</v>
      </c>
      <c r="O87" s="294" t="s">
        <v>43</v>
      </c>
      <c r="P87" s="299">
        <v>45694</v>
      </c>
      <c r="Q87" s="294">
        <v>773</v>
      </c>
      <c r="R87" s="291">
        <v>220402</v>
      </c>
      <c r="S87" s="300">
        <f t="shared" si="36"/>
        <v>3554000</v>
      </c>
      <c r="T87" s="297">
        <v>45694</v>
      </c>
      <c r="U87" s="301">
        <v>100041066</v>
      </c>
      <c r="V87" s="297">
        <v>45694</v>
      </c>
      <c r="W87" s="302">
        <v>45736</v>
      </c>
      <c r="Z87" s="303">
        <f>+F87/1.5</f>
        <v>2369333.3333333335</v>
      </c>
      <c r="AF87" s="291" t="s">
        <v>481</v>
      </c>
      <c r="AG87" s="291">
        <v>3125718179</v>
      </c>
      <c r="AH87" s="305" t="s">
        <v>482</v>
      </c>
    </row>
    <row r="88" spans="1:34" ht="17.25" customHeight="1">
      <c r="A88" s="293">
        <v>87</v>
      </c>
      <c r="B88" s="291" t="s">
        <v>47</v>
      </c>
      <c r="C88" s="291" t="s">
        <v>283</v>
      </c>
      <c r="D88" s="291" t="s">
        <v>483</v>
      </c>
      <c r="E88" s="294" t="s">
        <v>40</v>
      </c>
      <c r="F88" s="369">
        <v>4050000</v>
      </c>
      <c r="G88" s="291" t="s">
        <v>484</v>
      </c>
      <c r="H88" s="295">
        <v>1110489791</v>
      </c>
      <c r="I88" s="294" t="s">
        <v>115</v>
      </c>
      <c r="J88" s="296">
        <v>7</v>
      </c>
      <c r="K88" s="296">
        <v>769</v>
      </c>
      <c r="L88" s="297">
        <v>45686</v>
      </c>
      <c r="M88" s="298">
        <v>4050000</v>
      </c>
      <c r="N88" s="297">
        <v>45693</v>
      </c>
      <c r="O88" s="294" t="s">
        <v>43</v>
      </c>
      <c r="P88" s="299">
        <v>45694</v>
      </c>
      <c r="Q88" s="294">
        <v>774</v>
      </c>
      <c r="R88" s="291">
        <v>220402</v>
      </c>
      <c r="S88" s="300">
        <v>4050000</v>
      </c>
      <c r="T88" s="297">
        <v>45694</v>
      </c>
      <c r="U88" s="301" t="s">
        <v>485</v>
      </c>
      <c r="V88" s="297">
        <v>45694</v>
      </c>
      <c r="W88" s="302">
        <v>45736</v>
      </c>
      <c r="Z88" s="303">
        <f t="shared" ref="Z88:Z89" si="37">+F88/1.5</f>
        <v>2700000</v>
      </c>
      <c r="AF88" s="291" t="s">
        <v>486</v>
      </c>
      <c r="AG88" s="291">
        <v>3163699200</v>
      </c>
      <c r="AH88" s="307" t="s">
        <v>487</v>
      </c>
    </row>
    <row r="89" spans="1:34" ht="17.25" customHeight="1">
      <c r="A89" s="293">
        <v>88</v>
      </c>
      <c r="B89" s="291" t="s">
        <v>47</v>
      </c>
      <c r="C89" s="291" t="s">
        <v>283</v>
      </c>
      <c r="D89" s="291" t="s">
        <v>483</v>
      </c>
      <c r="E89" s="294" t="s">
        <v>40</v>
      </c>
      <c r="F89" s="369">
        <v>4050000</v>
      </c>
      <c r="G89" s="291" t="s">
        <v>488</v>
      </c>
      <c r="H89" s="295">
        <v>1003820148</v>
      </c>
      <c r="I89" s="294" t="s">
        <v>115</v>
      </c>
      <c r="J89" s="296">
        <v>1</v>
      </c>
      <c r="K89" s="296">
        <v>770</v>
      </c>
      <c r="L89" s="297">
        <v>45686</v>
      </c>
      <c r="M89" s="298">
        <v>4050000</v>
      </c>
      <c r="N89" s="297">
        <v>45693</v>
      </c>
      <c r="O89" s="294" t="s">
        <v>43</v>
      </c>
      <c r="P89" s="299">
        <v>45694</v>
      </c>
      <c r="Q89" s="294">
        <v>775</v>
      </c>
      <c r="R89" s="291">
        <v>220402</v>
      </c>
      <c r="S89" s="300">
        <v>4050000</v>
      </c>
      <c r="T89" s="297" t="s">
        <v>489</v>
      </c>
      <c r="U89" s="301" t="s">
        <v>490</v>
      </c>
      <c r="V89" s="297">
        <v>45694</v>
      </c>
      <c r="W89" s="302">
        <v>45736</v>
      </c>
      <c r="Z89" s="303">
        <f t="shared" si="37"/>
        <v>2700000</v>
      </c>
      <c r="AF89" s="291" t="s">
        <v>491</v>
      </c>
      <c r="AG89" s="291">
        <v>3113394413</v>
      </c>
      <c r="AH89" s="307" t="s">
        <v>492</v>
      </c>
    </row>
    <row r="90" spans="1:34" ht="17.25" customHeight="1">
      <c r="A90" s="293">
        <v>89</v>
      </c>
      <c r="B90" s="291" t="s">
        <v>37</v>
      </c>
      <c r="C90" s="291" t="s">
        <v>146</v>
      </c>
      <c r="D90" s="291" t="s">
        <v>493</v>
      </c>
      <c r="E90" s="294" t="s">
        <v>40</v>
      </c>
      <c r="F90" s="369">
        <v>11193525</v>
      </c>
      <c r="G90" s="291" t="s">
        <v>494</v>
      </c>
      <c r="H90" s="295">
        <v>5824170</v>
      </c>
      <c r="I90" s="294" t="s">
        <v>115</v>
      </c>
      <c r="J90" s="296">
        <v>9</v>
      </c>
      <c r="K90" s="296">
        <v>779</v>
      </c>
      <c r="L90" s="297">
        <v>45686</v>
      </c>
      <c r="M90" s="298">
        <f t="shared" ref="M90" si="38">F90</f>
        <v>11193525</v>
      </c>
      <c r="N90" s="297">
        <v>45448</v>
      </c>
      <c r="O90" s="294" t="s">
        <v>43</v>
      </c>
      <c r="P90" s="299">
        <v>45695</v>
      </c>
      <c r="Q90" s="294">
        <v>781</v>
      </c>
      <c r="R90" s="291">
        <v>21030202</v>
      </c>
      <c r="S90" s="300">
        <f t="shared" ref="S90" si="39">M90</f>
        <v>11193525</v>
      </c>
      <c r="T90" s="297">
        <v>45694</v>
      </c>
      <c r="U90" s="301">
        <v>100041088</v>
      </c>
      <c r="V90" s="297">
        <v>45695</v>
      </c>
      <c r="W90" s="302">
        <v>45783</v>
      </c>
      <c r="Z90" s="303">
        <f>+F90/3</f>
        <v>3731175</v>
      </c>
      <c r="AF90" s="291" t="s">
        <v>495</v>
      </c>
      <c r="AG90" s="291">
        <v>3187392682</v>
      </c>
      <c r="AH90" s="307" t="s">
        <v>496</v>
      </c>
    </row>
    <row r="91" spans="1:34" ht="17.25" customHeight="1">
      <c r="A91" s="293">
        <v>90</v>
      </c>
      <c r="B91" s="291" t="s">
        <v>37</v>
      </c>
      <c r="C91" s="291" t="s">
        <v>146</v>
      </c>
      <c r="D91" s="291" t="s">
        <v>493</v>
      </c>
      <c r="E91" s="294" t="s">
        <v>40</v>
      </c>
      <c r="F91" s="369">
        <v>11193525</v>
      </c>
      <c r="G91" s="291" t="s">
        <v>497</v>
      </c>
      <c r="H91" s="295">
        <v>1110563718</v>
      </c>
      <c r="I91" s="294" t="s">
        <v>115</v>
      </c>
      <c r="J91" s="296">
        <v>5</v>
      </c>
      <c r="K91" s="296">
        <v>776</v>
      </c>
      <c r="L91" s="297">
        <v>45686</v>
      </c>
      <c r="M91" s="298">
        <f t="shared" ref="M91" si="40">F91</f>
        <v>11193525</v>
      </c>
      <c r="N91" s="297">
        <v>45448</v>
      </c>
      <c r="O91" s="294" t="s">
        <v>43</v>
      </c>
      <c r="P91" s="299">
        <v>45694</v>
      </c>
      <c r="Q91" s="294">
        <v>776</v>
      </c>
      <c r="R91" s="291">
        <v>21030202</v>
      </c>
      <c r="S91" s="300">
        <f t="shared" ref="S91" si="41">M91</f>
        <v>11193525</v>
      </c>
      <c r="T91" s="297">
        <v>45694</v>
      </c>
      <c r="U91" s="301">
        <v>100041072</v>
      </c>
      <c r="V91" s="297">
        <v>45695</v>
      </c>
      <c r="W91" s="302">
        <v>45783</v>
      </c>
      <c r="Z91" s="303">
        <f>+F91/3</f>
        <v>3731175</v>
      </c>
      <c r="AF91" s="291" t="s">
        <v>498</v>
      </c>
      <c r="AG91" s="291">
        <v>3163047782</v>
      </c>
      <c r="AH91" s="307" t="s">
        <v>499</v>
      </c>
    </row>
    <row r="92" spans="1:34" ht="17.25" customHeight="1">
      <c r="A92" s="293">
        <v>91</v>
      </c>
      <c r="B92" s="291" t="s">
        <v>37</v>
      </c>
      <c r="C92" s="291" t="s">
        <v>146</v>
      </c>
      <c r="D92" s="291" t="s">
        <v>493</v>
      </c>
      <c r="E92" s="294" t="s">
        <v>40</v>
      </c>
      <c r="F92" s="369">
        <v>11193525</v>
      </c>
      <c r="G92" s="291" t="s">
        <v>500</v>
      </c>
      <c r="H92" s="295">
        <v>1110579160</v>
      </c>
      <c r="I92" s="294" t="s">
        <v>115</v>
      </c>
      <c r="J92" s="296">
        <v>6</v>
      </c>
      <c r="K92" s="296">
        <v>777</v>
      </c>
      <c r="L92" s="297">
        <v>45686</v>
      </c>
      <c r="M92" s="298">
        <f t="shared" ref="M92" si="42">F92</f>
        <v>11193525</v>
      </c>
      <c r="N92" s="297">
        <v>45448</v>
      </c>
      <c r="O92" s="294" t="s">
        <v>43</v>
      </c>
      <c r="P92" s="299">
        <v>45694</v>
      </c>
      <c r="Q92" s="294">
        <v>777</v>
      </c>
      <c r="R92" s="291">
        <v>21030202</v>
      </c>
      <c r="S92" s="300">
        <f t="shared" ref="S92" si="43">M92</f>
        <v>11193525</v>
      </c>
      <c r="T92" s="297">
        <v>45694</v>
      </c>
      <c r="U92" s="301">
        <v>100041059</v>
      </c>
      <c r="V92" s="297">
        <v>45695</v>
      </c>
      <c r="W92" s="302">
        <v>45783</v>
      </c>
      <c r="Z92" s="303">
        <f>+F92/3</f>
        <v>3731175</v>
      </c>
      <c r="AF92" s="291" t="s">
        <v>501</v>
      </c>
      <c r="AG92" s="291">
        <v>320874957</v>
      </c>
      <c r="AH92" s="307" t="s">
        <v>502</v>
      </c>
    </row>
    <row r="93" spans="1:34" ht="17.25" customHeight="1">
      <c r="A93" s="293">
        <v>92</v>
      </c>
      <c r="B93" s="291" t="s">
        <v>37</v>
      </c>
      <c r="C93" s="291" t="s">
        <v>146</v>
      </c>
      <c r="D93" s="291" t="s">
        <v>493</v>
      </c>
      <c r="E93" s="294" t="s">
        <v>40</v>
      </c>
      <c r="F93" s="369">
        <v>11193525</v>
      </c>
      <c r="G93" s="291" t="s">
        <v>503</v>
      </c>
      <c r="H93" s="295">
        <v>1017208625</v>
      </c>
      <c r="I93" s="294" t="s">
        <v>504</v>
      </c>
      <c r="J93" s="296">
        <v>0</v>
      </c>
      <c r="K93" s="296">
        <v>778</v>
      </c>
      <c r="L93" s="297">
        <v>45686</v>
      </c>
      <c r="M93" s="298">
        <f t="shared" ref="M93:M95" si="44">F93</f>
        <v>11193525</v>
      </c>
      <c r="N93" s="297">
        <v>45448</v>
      </c>
      <c r="O93" s="294" t="s">
        <v>43</v>
      </c>
      <c r="P93" s="299">
        <v>45694</v>
      </c>
      <c r="Q93" s="294">
        <v>778</v>
      </c>
      <c r="R93" s="291">
        <v>21030202</v>
      </c>
      <c r="S93" s="300">
        <f t="shared" ref="S93:S95" si="45">M93</f>
        <v>11193525</v>
      </c>
      <c r="T93" s="297">
        <v>45694</v>
      </c>
      <c r="U93" s="301" t="s">
        <v>505</v>
      </c>
      <c r="V93" s="297">
        <v>45695</v>
      </c>
      <c r="W93" s="302">
        <v>45783</v>
      </c>
      <c r="Z93" s="303">
        <f>+F93/3</f>
        <v>3731175</v>
      </c>
      <c r="AF93" s="291" t="s">
        <v>506</v>
      </c>
      <c r="AG93" s="291">
        <v>3187941898</v>
      </c>
      <c r="AH93" s="307" t="s">
        <v>507</v>
      </c>
    </row>
    <row r="94" spans="1:34" ht="17.25" customHeight="1">
      <c r="A94" s="293">
        <v>93</v>
      </c>
      <c r="B94" s="291" t="s">
        <v>47</v>
      </c>
      <c r="C94" s="291" t="s">
        <v>390</v>
      </c>
      <c r="D94" s="306" t="s">
        <v>479</v>
      </c>
      <c r="E94" s="294" t="s">
        <v>40</v>
      </c>
      <c r="F94" s="369">
        <v>3554000</v>
      </c>
      <c r="G94" s="291" t="s">
        <v>508</v>
      </c>
      <c r="H94" s="295">
        <v>1234645968</v>
      </c>
      <c r="I94" s="294" t="s">
        <v>42</v>
      </c>
      <c r="J94" s="296">
        <v>2</v>
      </c>
      <c r="K94" s="296">
        <v>780</v>
      </c>
      <c r="L94" s="297">
        <v>45687</v>
      </c>
      <c r="M94" s="298">
        <f t="shared" si="44"/>
        <v>3554000</v>
      </c>
      <c r="N94" s="297">
        <v>45694</v>
      </c>
      <c r="O94" s="294" t="s">
        <v>43</v>
      </c>
      <c r="P94" s="299">
        <v>45694</v>
      </c>
      <c r="Q94" s="294">
        <v>779</v>
      </c>
      <c r="R94" s="291">
        <v>220402</v>
      </c>
      <c r="S94" s="300">
        <f t="shared" si="45"/>
        <v>3554000</v>
      </c>
      <c r="T94" s="297">
        <v>45694</v>
      </c>
      <c r="U94" s="301" t="s">
        <v>509</v>
      </c>
      <c r="V94" s="297">
        <v>45695</v>
      </c>
      <c r="W94" s="302">
        <v>45737</v>
      </c>
      <c r="Z94" s="303">
        <f>+F94/1.5</f>
        <v>2369333.3333333335</v>
      </c>
      <c r="AF94" s="291" t="s">
        <v>510</v>
      </c>
      <c r="AG94" s="291">
        <v>3153561957</v>
      </c>
      <c r="AH94" s="305" t="s">
        <v>511</v>
      </c>
    </row>
    <row r="95" spans="1:34" ht="17.25" customHeight="1">
      <c r="A95" s="293">
        <v>94</v>
      </c>
      <c r="B95" s="291" t="s">
        <v>47</v>
      </c>
      <c r="C95" s="291" t="s">
        <v>195</v>
      </c>
      <c r="D95" s="306" t="s">
        <v>512</v>
      </c>
      <c r="E95" s="294" t="s">
        <v>40</v>
      </c>
      <c r="F95" s="369">
        <v>15068490</v>
      </c>
      <c r="G95" s="291" t="s">
        <v>197</v>
      </c>
      <c r="H95" s="295">
        <v>36559111</v>
      </c>
      <c r="I95" s="294" t="s">
        <v>198</v>
      </c>
      <c r="J95" s="296">
        <v>0</v>
      </c>
      <c r="K95" s="296">
        <v>787</v>
      </c>
      <c r="L95" s="297">
        <v>45688</v>
      </c>
      <c r="M95" s="298">
        <f t="shared" si="44"/>
        <v>15068490</v>
      </c>
      <c r="N95" s="297">
        <v>45695</v>
      </c>
      <c r="O95" s="294" t="s">
        <v>43</v>
      </c>
      <c r="P95" s="299">
        <v>45695</v>
      </c>
      <c r="Q95" s="294">
        <v>782</v>
      </c>
      <c r="R95" s="291">
        <v>220401</v>
      </c>
      <c r="S95" s="300">
        <f t="shared" si="45"/>
        <v>15068490</v>
      </c>
      <c r="T95" s="297">
        <v>45695</v>
      </c>
      <c r="U95" s="301">
        <v>100041121</v>
      </c>
      <c r="V95" s="297">
        <v>45695</v>
      </c>
      <c r="W95" s="302">
        <v>45783</v>
      </c>
      <c r="Z95" s="303">
        <v>4738000</v>
      </c>
      <c r="AF95" s="291" t="s">
        <v>199</v>
      </c>
      <c r="AG95" s="291">
        <v>3108045053</v>
      </c>
      <c r="AH95" s="305" t="s">
        <v>200</v>
      </c>
    </row>
    <row r="96" spans="1:34" ht="17.25" customHeight="1">
      <c r="A96" s="293">
        <v>95</v>
      </c>
      <c r="B96" s="291" t="s">
        <v>47</v>
      </c>
      <c r="C96" s="291" t="s">
        <v>384</v>
      </c>
      <c r="D96" s="291" t="s">
        <v>513</v>
      </c>
      <c r="E96" s="294" t="s">
        <v>40</v>
      </c>
      <c r="F96" s="369">
        <v>10500000</v>
      </c>
      <c r="G96" s="291" t="s">
        <v>514</v>
      </c>
      <c r="H96" s="295">
        <v>1083911</v>
      </c>
      <c r="I96" s="294" t="s">
        <v>515</v>
      </c>
      <c r="J96" s="296">
        <v>6</v>
      </c>
      <c r="K96" s="296">
        <v>25</v>
      </c>
      <c r="L96" s="297">
        <v>45658</v>
      </c>
      <c r="M96" s="298">
        <v>10500000</v>
      </c>
      <c r="N96" s="297">
        <v>45695</v>
      </c>
      <c r="O96" s="294" t="s">
        <v>43</v>
      </c>
      <c r="P96" s="299">
        <v>45698</v>
      </c>
      <c r="Q96" s="294">
        <v>789</v>
      </c>
      <c r="R96" s="291">
        <v>220401</v>
      </c>
      <c r="S96" s="300">
        <v>10500000</v>
      </c>
      <c r="T96" s="297">
        <v>45698</v>
      </c>
      <c r="U96" s="301" t="s">
        <v>516</v>
      </c>
      <c r="V96" s="297">
        <v>45699</v>
      </c>
      <c r="W96" s="302">
        <v>45757</v>
      </c>
      <c r="Z96" s="303">
        <f>+S96/2</f>
        <v>5250000</v>
      </c>
      <c r="AF96" s="291" t="s">
        <v>517</v>
      </c>
      <c r="AG96" s="291">
        <v>3176356864</v>
      </c>
      <c r="AH96" s="307" t="s">
        <v>518</v>
      </c>
    </row>
    <row r="97" spans="1:34" ht="17.25" customHeight="1">
      <c r="A97" s="293">
        <v>96</v>
      </c>
      <c r="B97" s="291" t="s">
        <v>37</v>
      </c>
      <c r="C97" s="291" t="s">
        <v>73</v>
      </c>
      <c r="D97" s="291" t="s">
        <v>519</v>
      </c>
      <c r="E97" s="294" t="s">
        <v>40</v>
      </c>
      <c r="F97" s="369">
        <v>210000000</v>
      </c>
      <c r="G97" s="291" t="s">
        <v>520</v>
      </c>
      <c r="H97" s="295">
        <v>800250023</v>
      </c>
      <c r="I97" s="294" t="s">
        <v>42</v>
      </c>
      <c r="J97" s="296">
        <v>3</v>
      </c>
      <c r="K97" s="296">
        <v>783</v>
      </c>
      <c r="L97" s="297">
        <v>45694</v>
      </c>
      <c r="M97" s="298">
        <v>210000000</v>
      </c>
      <c r="N97" s="297">
        <v>45695</v>
      </c>
      <c r="O97" s="294" t="s">
        <v>43</v>
      </c>
      <c r="P97" s="299">
        <v>45695</v>
      </c>
      <c r="Q97" s="294">
        <v>783</v>
      </c>
      <c r="R97" s="291">
        <v>220105</v>
      </c>
      <c r="S97" s="300">
        <v>210000000</v>
      </c>
      <c r="T97" s="297">
        <v>45840</v>
      </c>
      <c r="U97" s="301">
        <v>100041140</v>
      </c>
      <c r="V97" s="297">
        <v>45695</v>
      </c>
      <c r="W97" s="302">
        <v>45722</v>
      </c>
      <c r="Z97" s="303">
        <f>+S97</f>
        <v>210000000</v>
      </c>
      <c r="AF97" s="291" t="s">
        <v>521</v>
      </c>
      <c r="AG97" s="291" t="s">
        <v>522</v>
      </c>
      <c r="AH97" s="305" t="s">
        <v>523</v>
      </c>
    </row>
    <row r="98" spans="1:34" ht="17.25" customHeight="1">
      <c r="A98" s="293">
        <v>97</v>
      </c>
      <c r="B98" s="291" t="s">
        <v>37</v>
      </c>
      <c r="C98" s="291" t="s">
        <v>146</v>
      </c>
      <c r="D98" s="291" t="s">
        <v>524</v>
      </c>
      <c r="E98" s="294" t="s">
        <v>40</v>
      </c>
      <c r="F98" s="369">
        <v>90000000</v>
      </c>
      <c r="G98" s="291" t="s">
        <v>525</v>
      </c>
      <c r="H98" s="295">
        <v>1108828717</v>
      </c>
      <c r="I98" s="294" t="s">
        <v>526</v>
      </c>
      <c r="J98" s="296">
        <v>1</v>
      </c>
      <c r="K98" s="296">
        <v>793</v>
      </c>
      <c r="L98" s="297">
        <v>45694</v>
      </c>
      <c r="M98" s="298">
        <v>90000000</v>
      </c>
      <c r="N98" s="297">
        <v>45698</v>
      </c>
      <c r="O98" s="294" t="s">
        <v>43</v>
      </c>
      <c r="P98" s="299">
        <v>45699</v>
      </c>
      <c r="Q98" s="294">
        <v>792</v>
      </c>
      <c r="R98" s="291">
        <v>21030202</v>
      </c>
      <c r="S98" s="300">
        <v>90000000</v>
      </c>
      <c r="T98" s="297">
        <v>45699</v>
      </c>
      <c r="U98" s="301">
        <v>100041205</v>
      </c>
      <c r="V98" s="297">
        <v>45700</v>
      </c>
      <c r="W98" s="302">
        <v>45880</v>
      </c>
      <c r="Z98" s="303">
        <f>+S98/6</f>
        <v>15000000</v>
      </c>
      <c r="AF98" s="291" t="s">
        <v>527</v>
      </c>
      <c r="AG98" s="291">
        <v>3138511406</v>
      </c>
      <c r="AH98" s="307" t="s">
        <v>528</v>
      </c>
    </row>
    <row r="99" spans="1:34" ht="17.25" customHeight="1">
      <c r="A99" s="293">
        <v>98</v>
      </c>
      <c r="B99" s="291" t="s">
        <v>47</v>
      </c>
      <c r="C99" s="291" t="s">
        <v>140</v>
      </c>
      <c r="D99" s="314" t="s">
        <v>529</v>
      </c>
      <c r="E99" s="294" t="s">
        <v>40</v>
      </c>
      <c r="F99" s="369">
        <v>20600000</v>
      </c>
      <c r="G99" s="291" t="s">
        <v>530</v>
      </c>
      <c r="H99" s="295">
        <v>14236617</v>
      </c>
      <c r="I99" s="294" t="s">
        <v>42</v>
      </c>
      <c r="J99" s="296">
        <v>9</v>
      </c>
      <c r="K99" s="296">
        <v>799</v>
      </c>
      <c r="L99" s="297">
        <v>45695</v>
      </c>
      <c r="M99" s="298">
        <v>20600000</v>
      </c>
      <c r="N99" s="297">
        <v>45699</v>
      </c>
      <c r="O99" s="294" t="s">
        <v>43</v>
      </c>
      <c r="P99" s="299">
        <v>45700</v>
      </c>
      <c r="Q99" s="294">
        <v>800</v>
      </c>
      <c r="R99" s="291">
        <v>220401</v>
      </c>
      <c r="S99" s="300">
        <v>20600000</v>
      </c>
      <c r="T99" s="297">
        <v>45700</v>
      </c>
      <c r="U99" s="301">
        <v>100041252</v>
      </c>
      <c r="V99" s="297">
        <v>45700</v>
      </c>
      <c r="W99" s="302">
        <v>45788</v>
      </c>
      <c r="Z99" s="303">
        <f>+S99/4</f>
        <v>5150000</v>
      </c>
      <c r="AF99" s="291" t="s">
        <v>531</v>
      </c>
      <c r="AG99" s="291">
        <v>3115918005</v>
      </c>
      <c r="AH99" s="307" t="s">
        <v>532</v>
      </c>
    </row>
    <row r="100" spans="1:34" ht="17.25" customHeight="1">
      <c r="A100" s="293">
        <v>99</v>
      </c>
      <c r="B100" s="291" t="s">
        <v>47</v>
      </c>
      <c r="C100" s="291" t="s">
        <v>248</v>
      </c>
      <c r="D100" s="306" t="s">
        <v>249</v>
      </c>
      <c r="E100" s="294" t="s">
        <v>40</v>
      </c>
      <c r="F100" s="369">
        <v>8100000</v>
      </c>
      <c r="G100" s="291" t="s">
        <v>533</v>
      </c>
      <c r="H100" s="295">
        <v>1007441654</v>
      </c>
      <c r="I100" s="294" t="s">
        <v>42</v>
      </c>
      <c r="J100" s="296">
        <v>5</v>
      </c>
      <c r="K100" s="296">
        <v>802</v>
      </c>
      <c r="L100" s="297">
        <v>45695</v>
      </c>
      <c r="M100" s="298">
        <f t="shared" ref="M100:M103" si="46">F100</f>
        <v>8100000</v>
      </c>
      <c r="N100" s="297">
        <v>45700</v>
      </c>
      <c r="O100" s="294" t="s">
        <v>43</v>
      </c>
      <c r="P100" s="299">
        <v>45700</v>
      </c>
      <c r="Q100" s="294">
        <v>801</v>
      </c>
      <c r="R100" s="291">
        <v>220402</v>
      </c>
      <c r="S100" s="300">
        <f t="shared" ref="S100:S103" si="47">M100</f>
        <v>8100000</v>
      </c>
      <c r="T100" s="297">
        <v>45700</v>
      </c>
      <c r="U100" s="301">
        <v>100041263</v>
      </c>
      <c r="V100" s="297">
        <v>45700</v>
      </c>
      <c r="W100" s="302">
        <v>45788</v>
      </c>
      <c r="Z100" s="303">
        <f>+F100/3</f>
        <v>2700000</v>
      </c>
      <c r="AF100" s="291" t="s">
        <v>534</v>
      </c>
      <c r="AG100" s="291">
        <v>3144568792</v>
      </c>
      <c r="AH100" s="307" t="s">
        <v>535</v>
      </c>
    </row>
    <row r="101" spans="1:34" ht="17.25" customHeight="1">
      <c r="A101" s="293">
        <v>100</v>
      </c>
      <c r="B101" s="291" t="s">
        <v>47</v>
      </c>
      <c r="C101" s="291" t="s">
        <v>248</v>
      </c>
      <c r="D101" s="306" t="s">
        <v>254</v>
      </c>
      <c r="E101" s="294" t="s">
        <v>40</v>
      </c>
      <c r="F101" s="369">
        <v>8100000</v>
      </c>
      <c r="G101" s="291" t="s">
        <v>255</v>
      </c>
      <c r="H101" s="295">
        <v>1110484511</v>
      </c>
      <c r="I101" s="294" t="s">
        <v>42</v>
      </c>
      <c r="J101" s="296">
        <v>9</v>
      </c>
      <c r="K101" s="296">
        <v>803</v>
      </c>
      <c r="L101" s="297">
        <v>45695</v>
      </c>
      <c r="M101" s="298">
        <f t="shared" si="46"/>
        <v>8100000</v>
      </c>
      <c r="N101" s="297">
        <v>45700</v>
      </c>
      <c r="O101" s="294" t="s">
        <v>43</v>
      </c>
      <c r="P101" s="299">
        <v>45700</v>
      </c>
      <c r="Q101" s="294">
        <v>802</v>
      </c>
      <c r="R101" s="291">
        <v>220402</v>
      </c>
      <c r="S101" s="300">
        <f t="shared" si="47"/>
        <v>8100000</v>
      </c>
      <c r="T101" s="297">
        <v>45700</v>
      </c>
      <c r="U101" s="301">
        <v>100041246</v>
      </c>
      <c r="V101" s="297">
        <v>45700</v>
      </c>
      <c r="W101" s="302">
        <v>45788</v>
      </c>
      <c r="Z101" s="303">
        <f>+F101/3</f>
        <v>2700000</v>
      </c>
      <c r="AF101" s="291" t="s">
        <v>536</v>
      </c>
      <c r="AG101" s="291">
        <v>3166690103</v>
      </c>
      <c r="AH101" s="307" t="s">
        <v>537</v>
      </c>
    </row>
    <row r="102" spans="1:34" ht="17.25" customHeight="1">
      <c r="A102" s="293">
        <v>101</v>
      </c>
      <c r="B102" s="291" t="s">
        <v>47</v>
      </c>
      <c r="C102" s="291" t="s">
        <v>248</v>
      </c>
      <c r="D102" s="306" t="s">
        <v>249</v>
      </c>
      <c r="E102" s="294" t="s">
        <v>40</v>
      </c>
      <c r="F102" s="369">
        <v>8100000</v>
      </c>
      <c r="G102" s="291" t="s">
        <v>250</v>
      </c>
      <c r="H102" s="295">
        <v>1110480076</v>
      </c>
      <c r="I102" s="294" t="s">
        <v>115</v>
      </c>
      <c r="J102" s="296">
        <v>8</v>
      </c>
      <c r="K102" s="296">
        <v>800</v>
      </c>
      <c r="L102" s="297">
        <v>45695</v>
      </c>
      <c r="M102" s="298">
        <f t="shared" si="46"/>
        <v>8100000</v>
      </c>
      <c r="N102" s="297">
        <v>45700</v>
      </c>
      <c r="O102" s="294" t="s">
        <v>43</v>
      </c>
      <c r="P102" s="299">
        <v>45700</v>
      </c>
      <c r="Q102" s="294">
        <v>803</v>
      </c>
      <c r="R102" s="291">
        <v>220402</v>
      </c>
      <c r="S102" s="300">
        <f t="shared" si="47"/>
        <v>8100000</v>
      </c>
      <c r="T102" s="297">
        <v>45700</v>
      </c>
      <c r="U102" s="301">
        <v>100041256</v>
      </c>
      <c r="V102" s="297">
        <v>45700</v>
      </c>
      <c r="W102" s="302">
        <v>45788</v>
      </c>
      <c r="Z102" s="303">
        <f>+F102/3</f>
        <v>2700000</v>
      </c>
      <c r="AF102" s="291" t="s">
        <v>252</v>
      </c>
      <c r="AG102" s="291">
        <v>3202336859</v>
      </c>
      <c r="AH102" s="307" t="s">
        <v>253</v>
      </c>
    </row>
    <row r="103" spans="1:34" ht="17.25" customHeight="1">
      <c r="A103" s="293">
        <v>102</v>
      </c>
      <c r="B103" s="291" t="s">
        <v>47</v>
      </c>
      <c r="C103" s="291" t="s">
        <v>248</v>
      </c>
      <c r="D103" s="306" t="s">
        <v>249</v>
      </c>
      <c r="E103" s="294" t="s">
        <v>40</v>
      </c>
      <c r="F103" s="369">
        <v>8100000</v>
      </c>
      <c r="G103" s="291" t="s">
        <v>538</v>
      </c>
      <c r="H103" s="295">
        <v>28879473</v>
      </c>
      <c r="I103" s="294" t="s">
        <v>539</v>
      </c>
      <c r="J103" s="296">
        <v>5</v>
      </c>
      <c r="K103" s="296">
        <v>801</v>
      </c>
      <c r="L103" s="297">
        <v>45695</v>
      </c>
      <c r="M103" s="298">
        <f t="shared" si="46"/>
        <v>8100000</v>
      </c>
      <c r="N103" s="297">
        <v>45700</v>
      </c>
      <c r="O103" s="294" t="s">
        <v>43</v>
      </c>
      <c r="P103" s="299">
        <v>45700</v>
      </c>
      <c r="Q103" s="294">
        <v>804</v>
      </c>
      <c r="R103" s="291">
        <v>220402</v>
      </c>
      <c r="S103" s="300">
        <f t="shared" si="47"/>
        <v>8100000</v>
      </c>
      <c r="T103" s="297">
        <v>45700</v>
      </c>
      <c r="U103" s="301" t="s">
        <v>540</v>
      </c>
      <c r="V103" s="297">
        <v>45700</v>
      </c>
      <c r="W103" s="302">
        <v>45788</v>
      </c>
      <c r="Z103" s="303">
        <v>2700000</v>
      </c>
      <c r="AF103" s="291" t="s">
        <v>541</v>
      </c>
      <c r="AG103" s="291">
        <v>3112851101</v>
      </c>
      <c r="AH103" s="307" t="s">
        <v>542</v>
      </c>
    </row>
    <row r="104" spans="1:34" ht="17.25" customHeight="1">
      <c r="A104" s="293">
        <v>103</v>
      </c>
      <c r="B104" s="291" t="s">
        <v>47</v>
      </c>
      <c r="C104" s="291" t="s">
        <v>390</v>
      </c>
      <c r="D104" s="306" t="s">
        <v>479</v>
      </c>
      <c r="E104" s="294" t="s">
        <v>40</v>
      </c>
      <c r="F104" s="369">
        <v>3554000</v>
      </c>
      <c r="G104" s="291" t="s">
        <v>543</v>
      </c>
      <c r="H104" s="295">
        <v>1007812013</v>
      </c>
      <c r="I104" s="294" t="s">
        <v>42</v>
      </c>
      <c r="J104" s="296">
        <v>7</v>
      </c>
      <c r="K104" s="296">
        <v>794</v>
      </c>
      <c r="L104" s="297">
        <v>45695</v>
      </c>
      <c r="M104" s="298">
        <v>3554000</v>
      </c>
      <c r="N104" s="297">
        <v>45700</v>
      </c>
      <c r="O104" s="294" t="s">
        <v>43</v>
      </c>
      <c r="P104" s="299">
        <v>45700</v>
      </c>
      <c r="Q104" s="294">
        <v>805</v>
      </c>
      <c r="R104" s="291">
        <v>220402</v>
      </c>
      <c r="S104" s="300">
        <v>3554000</v>
      </c>
      <c r="T104" s="297">
        <v>45700</v>
      </c>
      <c r="U104" s="301">
        <v>100041253</v>
      </c>
      <c r="V104" s="297">
        <v>45701</v>
      </c>
      <c r="W104" s="302" t="s">
        <v>416</v>
      </c>
      <c r="X104" s="272" t="s">
        <v>544</v>
      </c>
      <c r="Z104" s="303">
        <v>2369000</v>
      </c>
      <c r="AF104" s="291" t="s">
        <v>545</v>
      </c>
      <c r="AG104" s="291">
        <v>3212812026</v>
      </c>
      <c r="AH104" s="305" t="s">
        <v>546</v>
      </c>
    </row>
    <row r="105" spans="1:34" ht="17.25" customHeight="1">
      <c r="A105" s="293">
        <v>104</v>
      </c>
      <c r="B105" s="291" t="s">
        <v>37</v>
      </c>
      <c r="C105" s="291" t="s">
        <v>146</v>
      </c>
      <c r="D105" s="306" t="s">
        <v>147</v>
      </c>
      <c r="E105" s="294" t="s">
        <v>40</v>
      </c>
      <c r="F105" s="369">
        <v>173642000</v>
      </c>
      <c r="G105" s="306" t="s">
        <v>148</v>
      </c>
      <c r="H105" s="309">
        <v>900789555</v>
      </c>
      <c r="I105" s="294" t="s">
        <v>51</v>
      </c>
      <c r="J105" s="296">
        <v>7</v>
      </c>
      <c r="K105" s="296">
        <v>818</v>
      </c>
      <c r="L105" s="297">
        <v>45700</v>
      </c>
      <c r="M105" s="298">
        <f t="shared" ref="M105:M109" si="48">F105</f>
        <v>173642000</v>
      </c>
      <c r="N105" s="297">
        <v>45702</v>
      </c>
      <c r="O105" s="294" t="s">
        <v>43</v>
      </c>
      <c r="P105" s="299">
        <v>45702</v>
      </c>
      <c r="Q105" s="294">
        <v>808</v>
      </c>
      <c r="R105" s="291">
        <v>2102020211</v>
      </c>
      <c r="S105" s="300">
        <f t="shared" ref="S105:S109" si="49">M105</f>
        <v>173642000</v>
      </c>
      <c r="T105" s="297">
        <v>45702</v>
      </c>
      <c r="U105" s="301" t="s">
        <v>547</v>
      </c>
      <c r="V105" s="297">
        <v>45702</v>
      </c>
      <c r="W105" s="302">
        <v>45729</v>
      </c>
      <c r="Z105" s="303">
        <f>+S105</f>
        <v>173642000</v>
      </c>
      <c r="AF105" s="291" t="s">
        <v>150</v>
      </c>
      <c r="AG105" s="291">
        <v>3176489488</v>
      </c>
      <c r="AH105" s="305" t="s">
        <v>151</v>
      </c>
    </row>
    <row r="106" spans="1:34" ht="17.25" customHeight="1">
      <c r="A106" s="293">
        <v>105</v>
      </c>
      <c r="B106" s="291" t="s">
        <v>37</v>
      </c>
      <c r="C106" s="291" t="s">
        <v>140</v>
      </c>
      <c r="D106" s="306" t="s">
        <v>141</v>
      </c>
      <c r="E106" s="294" t="s">
        <v>40</v>
      </c>
      <c r="F106" s="369">
        <v>136646879</v>
      </c>
      <c r="G106" s="291" t="s">
        <v>142</v>
      </c>
      <c r="H106" s="295">
        <v>800185215</v>
      </c>
      <c r="I106" s="294" t="s">
        <v>42</v>
      </c>
      <c r="J106" s="296">
        <v>2</v>
      </c>
      <c r="K106" s="296">
        <v>805</v>
      </c>
      <c r="L106" s="297">
        <v>45698</v>
      </c>
      <c r="M106" s="298">
        <f t="shared" si="48"/>
        <v>136646879</v>
      </c>
      <c r="N106" s="297">
        <v>45702</v>
      </c>
      <c r="O106" s="294" t="s">
        <v>43</v>
      </c>
      <c r="P106" s="299">
        <v>45702</v>
      </c>
      <c r="Q106" s="294">
        <v>809</v>
      </c>
      <c r="R106" s="291">
        <v>2102020210</v>
      </c>
      <c r="S106" s="300">
        <f t="shared" si="49"/>
        <v>136646879</v>
      </c>
      <c r="T106" s="297">
        <v>45702</v>
      </c>
      <c r="U106" s="301" t="s">
        <v>548</v>
      </c>
      <c r="V106" s="297">
        <v>45702</v>
      </c>
      <c r="W106" s="302">
        <v>45703</v>
      </c>
      <c r="Z106" s="303">
        <f>+F106/1</f>
        <v>136646879</v>
      </c>
      <c r="AF106" s="291" t="s">
        <v>144</v>
      </c>
      <c r="AG106" s="291">
        <v>3173744109</v>
      </c>
      <c r="AH106" s="305" t="s">
        <v>145</v>
      </c>
    </row>
    <row r="107" spans="1:34" ht="17.25" customHeight="1">
      <c r="A107" s="293">
        <v>106</v>
      </c>
      <c r="B107" s="291" t="s">
        <v>47</v>
      </c>
      <c r="C107" s="291" t="s">
        <v>169</v>
      </c>
      <c r="D107" s="291" t="s">
        <v>549</v>
      </c>
      <c r="E107" s="294" t="s">
        <v>40</v>
      </c>
      <c r="F107" s="369">
        <v>16800000</v>
      </c>
      <c r="G107" s="291" t="s">
        <v>550</v>
      </c>
      <c r="H107" s="295">
        <v>28816294</v>
      </c>
      <c r="I107" s="294" t="s">
        <v>63</v>
      </c>
      <c r="J107" s="296">
        <v>3</v>
      </c>
      <c r="K107" s="296">
        <v>798</v>
      </c>
      <c r="L107" s="297">
        <v>45695</v>
      </c>
      <c r="M107" s="298">
        <f t="shared" si="48"/>
        <v>16800000</v>
      </c>
      <c r="N107" s="297">
        <v>45702</v>
      </c>
      <c r="O107" s="294" t="s">
        <v>43</v>
      </c>
      <c r="P107" s="299">
        <v>45706</v>
      </c>
      <c r="Q107" s="294">
        <v>822</v>
      </c>
      <c r="R107" s="291">
        <v>220401</v>
      </c>
      <c r="S107" s="300">
        <f t="shared" si="49"/>
        <v>16800000</v>
      </c>
      <c r="T107" s="297">
        <v>45706</v>
      </c>
      <c r="U107" s="301" t="s">
        <v>551</v>
      </c>
      <c r="V107" s="297">
        <v>45706</v>
      </c>
      <c r="W107" s="302">
        <v>45825</v>
      </c>
      <c r="Z107" s="303">
        <v>4200000</v>
      </c>
      <c r="AF107" s="291" t="s">
        <v>552</v>
      </c>
      <c r="AG107" s="291">
        <v>3174010524</v>
      </c>
      <c r="AH107" s="307" t="s">
        <v>553</v>
      </c>
    </row>
    <row r="108" spans="1:34" ht="17.25" customHeight="1">
      <c r="A108" s="293">
        <v>107</v>
      </c>
      <c r="B108" s="291" t="s">
        <v>47</v>
      </c>
      <c r="C108" s="291" t="s">
        <v>178</v>
      </c>
      <c r="D108" s="306" t="s">
        <v>554</v>
      </c>
      <c r="E108" s="294" t="s">
        <v>40</v>
      </c>
      <c r="F108" s="369">
        <v>4738000</v>
      </c>
      <c r="G108" s="291" t="s">
        <v>555</v>
      </c>
      <c r="H108" s="295">
        <v>1110597523</v>
      </c>
      <c r="I108" s="294" t="s">
        <v>42</v>
      </c>
      <c r="J108" s="296">
        <v>2</v>
      </c>
      <c r="K108" s="296">
        <v>797</v>
      </c>
      <c r="L108" s="297">
        <v>45695</v>
      </c>
      <c r="M108" s="298">
        <f t="shared" si="48"/>
        <v>4738000</v>
      </c>
      <c r="N108" s="297">
        <v>45702</v>
      </c>
      <c r="O108" s="294" t="s">
        <v>43</v>
      </c>
      <c r="P108" s="299">
        <v>45702</v>
      </c>
      <c r="Q108" s="294">
        <v>810</v>
      </c>
      <c r="R108" s="291">
        <v>220402</v>
      </c>
      <c r="S108" s="300">
        <f t="shared" si="49"/>
        <v>4738000</v>
      </c>
      <c r="T108" s="297">
        <v>45705</v>
      </c>
      <c r="U108" s="301">
        <v>100041329</v>
      </c>
      <c r="V108" s="297">
        <v>45705</v>
      </c>
      <c r="W108" s="302">
        <v>45763</v>
      </c>
      <c r="Z108" s="303">
        <f>+F108/2</f>
        <v>2369000</v>
      </c>
      <c r="AF108" s="291" t="s">
        <v>556</v>
      </c>
      <c r="AG108" s="291">
        <v>3132435786</v>
      </c>
      <c r="AH108" s="307" t="s">
        <v>557</v>
      </c>
    </row>
    <row r="109" spans="1:34" ht="17.25" customHeight="1">
      <c r="A109" s="293">
        <v>108</v>
      </c>
      <c r="B109" s="291" t="s">
        <v>37</v>
      </c>
      <c r="C109" s="291" t="s">
        <v>100</v>
      </c>
      <c r="D109" s="291" t="s">
        <v>113</v>
      </c>
      <c r="E109" s="294" t="s">
        <v>80</v>
      </c>
      <c r="F109" s="369">
        <v>176900000</v>
      </c>
      <c r="G109" s="291" t="s">
        <v>114</v>
      </c>
      <c r="H109" s="295">
        <v>900504144</v>
      </c>
      <c r="I109" s="294" t="s">
        <v>115</v>
      </c>
      <c r="J109" s="296">
        <v>0</v>
      </c>
      <c r="K109" s="296">
        <v>825</v>
      </c>
      <c r="L109" s="297">
        <v>45701</v>
      </c>
      <c r="M109" s="298">
        <f t="shared" si="48"/>
        <v>176900000</v>
      </c>
      <c r="N109" s="297">
        <v>45705</v>
      </c>
      <c r="O109" s="294" t="s">
        <v>43</v>
      </c>
      <c r="P109" s="299">
        <v>45705</v>
      </c>
      <c r="Q109" s="294">
        <v>811</v>
      </c>
      <c r="R109" s="291">
        <v>220101</v>
      </c>
      <c r="S109" s="300">
        <f t="shared" si="49"/>
        <v>176900000</v>
      </c>
      <c r="T109" s="297">
        <v>45705</v>
      </c>
      <c r="U109" s="301" t="s">
        <v>558</v>
      </c>
      <c r="V109" s="297">
        <v>45705</v>
      </c>
      <c r="W109" s="302">
        <v>45732</v>
      </c>
      <c r="Z109" s="303">
        <f>+S109</f>
        <v>176900000</v>
      </c>
      <c r="AF109" s="291" t="s">
        <v>117</v>
      </c>
      <c r="AG109" s="291">
        <v>3163162117</v>
      </c>
      <c r="AH109" s="305" t="s">
        <v>118</v>
      </c>
    </row>
    <row r="110" spans="1:34" ht="17.25" customHeight="1">
      <c r="A110" s="293">
        <v>109</v>
      </c>
      <c r="B110" s="291" t="s">
        <v>47</v>
      </c>
      <c r="C110" s="291" t="s">
        <v>390</v>
      </c>
      <c r="D110" s="306" t="s">
        <v>479</v>
      </c>
      <c r="E110" s="294" t="s">
        <v>40</v>
      </c>
      <c r="F110" s="369">
        <v>3554000</v>
      </c>
      <c r="G110" s="291" t="s">
        <v>559</v>
      </c>
      <c r="H110" s="295">
        <v>55165364</v>
      </c>
      <c r="I110" s="294" t="s">
        <v>560</v>
      </c>
      <c r="J110" s="296">
        <v>4</v>
      </c>
      <c r="K110" s="296">
        <v>823</v>
      </c>
      <c r="L110" s="297">
        <v>45701</v>
      </c>
      <c r="M110" s="298">
        <v>3554000</v>
      </c>
      <c r="N110" s="297">
        <v>45706</v>
      </c>
      <c r="O110" s="294" t="s">
        <v>43</v>
      </c>
      <c r="P110" s="311"/>
      <c r="Q110" s="312"/>
      <c r="R110" s="291">
        <v>220402</v>
      </c>
      <c r="S110" s="300">
        <v>3554000</v>
      </c>
      <c r="U110" s="315" t="s">
        <v>415</v>
      </c>
      <c r="W110" s="302" t="s">
        <v>416</v>
      </c>
      <c r="Z110" s="303">
        <v>2369000</v>
      </c>
      <c r="AF110" s="291" t="s">
        <v>561</v>
      </c>
      <c r="AG110" s="291">
        <v>3208543255</v>
      </c>
      <c r="AH110" s="305" t="s">
        <v>562</v>
      </c>
    </row>
    <row r="111" spans="1:34" ht="17.25" customHeight="1">
      <c r="A111" s="293">
        <v>110</v>
      </c>
      <c r="B111" s="291" t="s">
        <v>47</v>
      </c>
      <c r="C111" s="291" t="s">
        <v>390</v>
      </c>
      <c r="D111" s="306" t="s">
        <v>479</v>
      </c>
      <c r="E111" s="294" t="s">
        <v>40</v>
      </c>
      <c r="F111" s="369">
        <v>3554000</v>
      </c>
      <c r="G111" s="291" t="s">
        <v>563</v>
      </c>
      <c r="H111" s="295">
        <v>1109380383</v>
      </c>
      <c r="I111" s="294" t="s">
        <v>165</v>
      </c>
      <c r="J111" s="296">
        <v>1</v>
      </c>
      <c r="K111" s="296">
        <v>822</v>
      </c>
      <c r="L111" s="297">
        <v>45701</v>
      </c>
      <c r="M111" s="298">
        <v>3554000</v>
      </c>
      <c r="N111" s="297">
        <v>45706</v>
      </c>
      <c r="O111" s="294" t="s">
        <v>43</v>
      </c>
      <c r="P111" s="299">
        <v>45706</v>
      </c>
      <c r="Q111" s="294">
        <v>823</v>
      </c>
      <c r="R111" s="291">
        <v>220402</v>
      </c>
      <c r="S111" s="300">
        <v>3554000</v>
      </c>
      <c r="T111" s="297">
        <v>45706</v>
      </c>
      <c r="U111" s="301">
        <v>100041457</v>
      </c>
      <c r="V111" s="297">
        <v>45707</v>
      </c>
      <c r="W111" s="302">
        <v>45751</v>
      </c>
      <c r="Z111" s="303">
        <v>2369000</v>
      </c>
      <c r="AF111" s="291" t="s">
        <v>564</v>
      </c>
      <c r="AG111" s="291">
        <v>3232510569</v>
      </c>
      <c r="AH111" s="305" t="s">
        <v>565</v>
      </c>
    </row>
    <row r="112" spans="1:34" ht="17.25" customHeight="1">
      <c r="A112" s="293">
        <v>111</v>
      </c>
      <c r="B112" s="291" t="s">
        <v>37</v>
      </c>
      <c r="C112" s="291" t="s">
        <v>124</v>
      </c>
      <c r="D112" s="306" t="s">
        <v>125</v>
      </c>
      <c r="E112" s="294" t="s">
        <v>40</v>
      </c>
      <c r="F112" s="369">
        <v>4600000</v>
      </c>
      <c r="G112" s="306" t="s">
        <v>566</v>
      </c>
      <c r="H112" s="295">
        <v>1193563069</v>
      </c>
      <c r="I112" s="294" t="s">
        <v>115</v>
      </c>
      <c r="J112" s="296">
        <v>5</v>
      </c>
      <c r="K112" s="296">
        <v>795</v>
      </c>
      <c r="L112" s="297">
        <v>45695</v>
      </c>
      <c r="M112" s="298">
        <f t="shared" ref="M112" si="50">F112</f>
        <v>4600000</v>
      </c>
      <c r="N112" s="297">
        <v>45706</v>
      </c>
      <c r="O112" s="294" t="s">
        <v>43</v>
      </c>
      <c r="P112" s="299">
        <v>45706</v>
      </c>
      <c r="Q112" s="294">
        <v>824</v>
      </c>
      <c r="R112" s="291">
        <v>21030202</v>
      </c>
      <c r="S112" s="300">
        <f t="shared" ref="S112" si="51">M112</f>
        <v>4600000</v>
      </c>
      <c r="T112" s="297">
        <v>45706</v>
      </c>
      <c r="U112" s="301">
        <v>100041455</v>
      </c>
      <c r="V112" s="297">
        <v>45707</v>
      </c>
      <c r="W112" s="302">
        <v>45765</v>
      </c>
      <c r="Z112" s="303">
        <f>+S112/2</f>
        <v>2300000</v>
      </c>
      <c r="AF112" s="291" t="s">
        <v>567</v>
      </c>
      <c r="AG112" s="291">
        <v>3006229309</v>
      </c>
      <c r="AH112" s="307" t="s">
        <v>568</v>
      </c>
    </row>
    <row r="113" spans="1:35" ht="17.25" customHeight="1">
      <c r="A113" s="293">
        <v>112</v>
      </c>
      <c r="B113" s="291" t="s">
        <v>37</v>
      </c>
      <c r="C113" s="291" t="s">
        <v>124</v>
      </c>
      <c r="D113" s="306" t="s">
        <v>125</v>
      </c>
      <c r="E113" s="294" t="s">
        <v>40</v>
      </c>
      <c r="F113" s="369">
        <v>4600000</v>
      </c>
      <c r="G113" s="306" t="s">
        <v>569</v>
      </c>
      <c r="H113" s="295">
        <v>1110486573</v>
      </c>
      <c r="I113" s="294" t="s">
        <v>115</v>
      </c>
      <c r="J113" s="296">
        <v>4</v>
      </c>
      <c r="K113" s="296">
        <v>796</v>
      </c>
      <c r="L113" s="297">
        <v>45695</v>
      </c>
      <c r="M113" s="298">
        <f t="shared" ref="M113:M115" si="52">F113</f>
        <v>4600000</v>
      </c>
      <c r="N113" s="297">
        <v>45706</v>
      </c>
      <c r="O113" s="294" t="s">
        <v>43</v>
      </c>
      <c r="P113" s="299">
        <v>45706</v>
      </c>
      <c r="Q113" s="294">
        <v>825</v>
      </c>
      <c r="R113" s="291">
        <v>21030202</v>
      </c>
      <c r="S113" s="300">
        <f t="shared" ref="S113:S115" si="53">M113</f>
        <v>4600000</v>
      </c>
      <c r="T113" s="297">
        <v>45706</v>
      </c>
      <c r="U113" s="301">
        <v>100041462</v>
      </c>
      <c r="V113" s="297">
        <v>45708</v>
      </c>
      <c r="W113" s="302">
        <v>45766</v>
      </c>
      <c r="Z113" s="303">
        <f>+S113/2</f>
        <v>2300000</v>
      </c>
      <c r="AF113" s="291" t="s">
        <v>570</v>
      </c>
      <c r="AG113" s="291">
        <v>3227005294</v>
      </c>
      <c r="AH113" s="307" t="s">
        <v>571</v>
      </c>
    </row>
    <row r="114" spans="1:35" ht="17.25" customHeight="1">
      <c r="A114" s="293">
        <v>113</v>
      </c>
      <c r="B114" s="291" t="s">
        <v>47</v>
      </c>
      <c r="C114" s="291" t="s">
        <v>48</v>
      </c>
      <c r="D114" s="306" t="s">
        <v>572</v>
      </c>
      <c r="E114" s="294" t="s">
        <v>40</v>
      </c>
      <c r="F114" s="369">
        <v>8000000</v>
      </c>
      <c r="G114" s="291" t="s">
        <v>573</v>
      </c>
      <c r="H114" s="295">
        <v>7690159</v>
      </c>
      <c r="I114" s="294" t="s">
        <v>560</v>
      </c>
      <c r="J114" s="296">
        <v>7</v>
      </c>
      <c r="K114" s="296">
        <v>821</v>
      </c>
      <c r="L114" s="297">
        <v>45701</v>
      </c>
      <c r="M114" s="298">
        <f t="shared" si="52"/>
        <v>8000000</v>
      </c>
      <c r="N114" s="297">
        <v>45706</v>
      </c>
      <c r="O114" s="294" t="s">
        <v>43</v>
      </c>
      <c r="P114" s="299">
        <v>45706</v>
      </c>
      <c r="Q114" s="294">
        <v>826</v>
      </c>
      <c r="R114" s="291">
        <v>220401</v>
      </c>
      <c r="S114" s="300">
        <f t="shared" si="53"/>
        <v>8000000</v>
      </c>
      <c r="T114" s="297">
        <v>45707</v>
      </c>
      <c r="U114" s="301" t="s">
        <v>574</v>
      </c>
      <c r="V114" s="297">
        <v>45707</v>
      </c>
      <c r="W114" s="302">
        <v>45765</v>
      </c>
      <c r="Z114" s="303">
        <f>+S114/2</f>
        <v>4000000</v>
      </c>
      <c r="AF114" s="291" t="s">
        <v>575</v>
      </c>
      <c r="AG114" s="291">
        <v>3183964324</v>
      </c>
      <c r="AH114" s="307" t="s">
        <v>576</v>
      </c>
    </row>
    <row r="115" spans="1:35" ht="17.25" customHeight="1">
      <c r="A115" s="293">
        <v>114</v>
      </c>
      <c r="B115" s="291" t="s">
        <v>47</v>
      </c>
      <c r="C115" s="291" t="s">
        <v>146</v>
      </c>
      <c r="D115" s="291" t="s">
        <v>577</v>
      </c>
      <c r="E115" s="294" t="s">
        <v>40</v>
      </c>
      <c r="F115" s="369">
        <v>11193525</v>
      </c>
      <c r="G115" s="291" t="s">
        <v>578</v>
      </c>
      <c r="H115" s="295">
        <v>93060622</v>
      </c>
      <c r="I115" s="294" t="s">
        <v>245</v>
      </c>
      <c r="J115" s="296">
        <v>6</v>
      </c>
      <c r="K115" s="296">
        <v>827</v>
      </c>
      <c r="L115" s="297">
        <v>45702</v>
      </c>
      <c r="M115" s="298">
        <f t="shared" si="52"/>
        <v>11193525</v>
      </c>
      <c r="N115" s="297">
        <v>45707</v>
      </c>
      <c r="O115" s="294" t="s">
        <v>43</v>
      </c>
      <c r="P115" s="299">
        <v>45707</v>
      </c>
      <c r="Q115" s="294">
        <v>827</v>
      </c>
      <c r="R115" s="291">
        <v>220401</v>
      </c>
      <c r="S115" s="300">
        <f t="shared" si="53"/>
        <v>11193525</v>
      </c>
      <c r="T115" s="297">
        <v>45708</v>
      </c>
      <c r="U115" s="301" t="s">
        <v>579</v>
      </c>
      <c r="V115" s="297">
        <v>45708</v>
      </c>
      <c r="W115" s="302">
        <v>45657</v>
      </c>
      <c r="Z115" s="303">
        <f>+F94/6</f>
        <v>592333.33333333337</v>
      </c>
      <c r="AF115" s="291" t="s">
        <v>580</v>
      </c>
      <c r="AG115" s="291">
        <v>3102574816</v>
      </c>
      <c r="AH115" s="307" t="s">
        <v>581</v>
      </c>
    </row>
    <row r="116" spans="1:35" ht="17.25" customHeight="1">
      <c r="A116" s="293">
        <v>115</v>
      </c>
      <c r="B116" s="291" t="s">
        <v>47</v>
      </c>
      <c r="C116" s="291" t="s">
        <v>582</v>
      </c>
      <c r="D116" s="291" t="s">
        <v>583</v>
      </c>
      <c r="E116" s="294" t="s">
        <v>40</v>
      </c>
      <c r="F116" s="369">
        <v>3450000</v>
      </c>
      <c r="G116" s="291" t="s">
        <v>584</v>
      </c>
      <c r="H116" s="295">
        <v>1110471181</v>
      </c>
      <c r="I116" s="294" t="s">
        <v>42</v>
      </c>
      <c r="J116" s="296">
        <v>5</v>
      </c>
      <c r="K116" s="296">
        <v>830</v>
      </c>
      <c r="L116" s="297">
        <v>45705</v>
      </c>
      <c r="M116" s="298">
        <f>+F116</f>
        <v>3450000</v>
      </c>
      <c r="N116" s="297">
        <v>45708</v>
      </c>
      <c r="O116" s="294" t="s">
        <v>43</v>
      </c>
      <c r="P116" s="299">
        <v>45708</v>
      </c>
      <c r="Q116" s="294">
        <v>833</v>
      </c>
      <c r="R116" s="291">
        <v>220402</v>
      </c>
      <c r="S116" s="300">
        <v>3450000</v>
      </c>
      <c r="T116" s="297">
        <v>45708</v>
      </c>
      <c r="U116" s="301">
        <v>100041526</v>
      </c>
      <c r="V116" s="297">
        <v>45708</v>
      </c>
      <c r="W116" s="302">
        <v>45752</v>
      </c>
      <c r="Z116" s="303">
        <f>+M116/1.5</f>
        <v>2300000</v>
      </c>
      <c r="AF116" s="291" t="s">
        <v>585</v>
      </c>
      <c r="AG116" s="291">
        <v>3124815885</v>
      </c>
      <c r="AH116" s="307" t="s">
        <v>586</v>
      </c>
    </row>
    <row r="117" spans="1:35" ht="17.25" customHeight="1">
      <c r="A117" s="293">
        <v>116</v>
      </c>
      <c r="B117" s="291" t="s">
        <v>47</v>
      </c>
      <c r="C117" s="291" t="s">
        <v>582</v>
      </c>
      <c r="D117" s="291" t="s">
        <v>587</v>
      </c>
      <c r="E117" s="294" t="s">
        <v>40</v>
      </c>
      <c r="F117" s="369">
        <v>3450000</v>
      </c>
      <c r="G117" s="291" t="s">
        <v>588</v>
      </c>
      <c r="H117" s="295">
        <v>1005720298</v>
      </c>
      <c r="I117" s="294" t="s">
        <v>42</v>
      </c>
      <c r="J117" s="296">
        <v>6</v>
      </c>
      <c r="K117" s="296">
        <v>829</v>
      </c>
      <c r="L117" s="297">
        <v>45705</v>
      </c>
      <c r="M117" s="298">
        <f>+F117</f>
        <v>3450000</v>
      </c>
      <c r="N117" s="297">
        <v>45708</v>
      </c>
      <c r="O117" s="294" t="s">
        <v>43</v>
      </c>
      <c r="P117" s="299">
        <v>45708</v>
      </c>
      <c r="Q117" s="294">
        <v>834</v>
      </c>
      <c r="R117" s="291">
        <v>220402</v>
      </c>
      <c r="S117" s="300">
        <v>3450000</v>
      </c>
      <c r="T117" s="297">
        <v>45708</v>
      </c>
      <c r="U117" s="301">
        <v>100041527</v>
      </c>
      <c r="V117" s="297">
        <v>45708</v>
      </c>
      <c r="W117" s="302">
        <v>45752</v>
      </c>
      <c r="Z117" s="303">
        <f>+M117/1.5</f>
        <v>2300000</v>
      </c>
      <c r="AF117" s="291" t="s">
        <v>589</v>
      </c>
      <c r="AG117" s="291">
        <v>3012040860</v>
      </c>
      <c r="AH117" s="307" t="s">
        <v>590</v>
      </c>
    </row>
    <row r="118" spans="1:35" ht="17.25" customHeight="1">
      <c r="A118" s="316">
        <v>117</v>
      </c>
      <c r="B118" s="317" t="s">
        <v>47</v>
      </c>
      <c r="C118" s="317" t="s">
        <v>582</v>
      </c>
      <c r="D118" s="317" t="s">
        <v>583</v>
      </c>
      <c r="E118" s="318" t="s">
        <v>40</v>
      </c>
      <c r="F118" s="370">
        <v>3450000</v>
      </c>
      <c r="G118" s="317" t="s">
        <v>591</v>
      </c>
      <c r="H118" s="319">
        <v>37724534</v>
      </c>
      <c r="I118" s="318" t="s">
        <v>592</v>
      </c>
      <c r="J118" s="318">
        <v>3</v>
      </c>
      <c r="K118" s="318">
        <v>831</v>
      </c>
      <c r="L118" s="320">
        <v>45705</v>
      </c>
      <c r="M118" s="321">
        <v>3450000</v>
      </c>
      <c r="N118" s="320">
        <v>45708</v>
      </c>
      <c r="O118" s="294" t="s">
        <v>43</v>
      </c>
      <c r="P118" s="320">
        <v>45708</v>
      </c>
      <c r="Q118" s="318">
        <v>834</v>
      </c>
      <c r="R118" s="317">
        <v>220402</v>
      </c>
      <c r="S118" s="300">
        <v>3450000</v>
      </c>
      <c r="T118" s="320">
        <v>45708</v>
      </c>
      <c r="U118" s="317" t="s">
        <v>593</v>
      </c>
      <c r="V118" s="320">
        <v>45708</v>
      </c>
      <c r="W118" s="322">
        <v>45782</v>
      </c>
      <c r="X118" s="317"/>
      <c r="Y118" s="317"/>
      <c r="Z118" s="323">
        <v>2300000</v>
      </c>
      <c r="AA118" s="317"/>
      <c r="AB118" s="317"/>
      <c r="AC118" s="317"/>
      <c r="AD118" s="317"/>
      <c r="AE118" s="317"/>
      <c r="AF118" s="317" t="s">
        <v>594</v>
      </c>
      <c r="AG118" s="317">
        <v>3166230249</v>
      </c>
      <c r="AH118" s="324" t="s">
        <v>595</v>
      </c>
      <c r="AI118" s="317"/>
    </row>
    <row r="119" spans="1:35" ht="17.25" customHeight="1">
      <c r="A119" s="293">
        <v>118</v>
      </c>
      <c r="B119" s="291" t="s">
        <v>596</v>
      </c>
      <c r="C119" s="291" t="s">
        <v>330</v>
      </c>
      <c r="D119" s="306" t="s">
        <v>597</v>
      </c>
      <c r="E119" s="294" t="s">
        <v>40</v>
      </c>
      <c r="F119" s="369">
        <v>10000000</v>
      </c>
      <c r="G119" s="291" t="s">
        <v>598</v>
      </c>
      <c r="H119" s="295">
        <v>1110567880</v>
      </c>
      <c r="I119" s="294" t="s">
        <v>42</v>
      </c>
      <c r="J119" s="296">
        <v>9</v>
      </c>
      <c r="K119" s="296">
        <v>828</v>
      </c>
      <c r="L119" s="297">
        <v>45705</v>
      </c>
      <c r="M119" s="298">
        <f t="shared" ref="M119" si="54">+F119</f>
        <v>10000000</v>
      </c>
      <c r="N119" s="297">
        <v>45708</v>
      </c>
      <c r="O119" s="294" t="s">
        <v>43</v>
      </c>
      <c r="P119" s="299">
        <v>45709</v>
      </c>
      <c r="Q119" s="294">
        <v>836</v>
      </c>
      <c r="R119" s="291">
        <v>220605</v>
      </c>
      <c r="S119" s="300">
        <f t="shared" ref="S119" si="55">+M119</f>
        <v>10000000</v>
      </c>
      <c r="T119" s="297">
        <v>45709</v>
      </c>
      <c r="U119" s="301" t="s">
        <v>599</v>
      </c>
      <c r="V119" s="297">
        <v>45709</v>
      </c>
      <c r="W119" s="302">
        <v>45767</v>
      </c>
      <c r="Z119" s="303">
        <f>+S119/2</f>
        <v>5000000</v>
      </c>
      <c r="AA119" s="308"/>
      <c r="AF119" s="291" t="s">
        <v>600</v>
      </c>
      <c r="AG119" s="291">
        <v>3023825176</v>
      </c>
      <c r="AH119" s="305" t="s">
        <v>601</v>
      </c>
    </row>
    <row r="120" spans="1:35" ht="17.25" customHeight="1">
      <c r="A120" s="293">
        <v>119</v>
      </c>
      <c r="B120" s="291" t="s">
        <v>47</v>
      </c>
      <c r="C120" s="291" t="s">
        <v>48</v>
      </c>
      <c r="D120" s="291" t="s">
        <v>602</v>
      </c>
      <c r="E120" s="294" t="s">
        <v>40</v>
      </c>
      <c r="F120" s="369">
        <v>8858000</v>
      </c>
      <c r="G120" s="291" t="s">
        <v>603</v>
      </c>
      <c r="H120" s="295">
        <v>1110511940</v>
      </c>
      <c r="I120" s="294" t="s">
        <v>42</v>
      </c>
      <c r="J120" s="296">
        <v>1</v>
      </c>
      <c r="K120" s="296">
        <v>832</v>
      </c>
      <c r="L120" s="297">
        <v>45705</v>
      </c>
      <c r="M120" s="298">
        <f>+F120</f>
        <v>8858000</v>
      </c>
      <c r="N120" s="297">
        <v>45712</v>
      </c>
      <c r="O120" s="294" t="s">
        <v>43</v>
      </c>
      <c r="P120" s="299">
        <v>45712</v>
      </c>
      <c r="Q120" s="294">
        <v>837</v>
      </c>
      <c r="R120" s="291">
        <v>220401</v>
      </c>
      <c r="S120" s="300">
        <f>+F120</f>
        <v>8858000</v>
      </c>
      <c r="T120" s="297">
        <v>45712</v>
      </c>
      <c r="U120" s="301" t="s">
        <v>604</v>
      </c>
      <c r="V120" s="297">
        <v>45713</v>
      </c>
      <c r="W120" s="302">
        <v>45772</v>
      </c>
      <c r="Z120" s="303">
        <f>+F120/2</f>
        <v>4429000</v>
      </c>
      <c r="AF120" s="291" t="s">
        <v>605</v>
      </c>
      <c r="AG120" s="291">
        <v>3155123389</v>
      </c>
      <c r="AH120" s="307" t="s">
        <v>606</v>
      </c>
    </row>
    <row r="121" spans="1:35" ht="17.25" customHeight="1">
      <c r="A121" s="293">
        <v>120</v>
      </c>
      <c r="B121" s="291" t="s">
        <v>47</v>
      </c>
      <c r="C121" s="291" t="s">
        <v>347</v>
      </c>
      <c r="D121" s="291" t="s">
        <v>348</v>
      </c>
      <c r="E121" s="294" t="s">
        <v>40</v>
      </c>
      <c r="F121" s="369">
        <v>4515000</v>
      </c>
      <c r="G121" s="291" t="s">
        <v>349</v>
      </c>
      <c r="H121" s="295">
        <v>38140837</v>
      </c>
      <c r="I121" s="294" t="s">
        <v>42</v>
      </c>
      <c r="J121" s="296">
        <v>6</v>
      </c>
      <c r="K121" s="296">
        <v>826</v>
      </c>
      <c r="L121" s="297">
        <v>45702</v>
      </c>
      <c r="M121" s="298">
        <f t="shared" ref="M121" si="56">F121</f>
        <v>4515000</v>
      </c>
      <c r="N121" s="297">
        <v>45679</v>
      </c>
      <c r="O121" s="294" t="s">
        <v>43</v>
      </c>
      <c r="P121" s="299">
        <v>45712</v>
      </c>
      <c r="Q121" s="294">
        <v>838</v>
      </c>
      <c r="R121" s="291">
        <v>220401</v>
      </c>
      <c r="S121" s="300">
        <f t="shared" ref="S121" si="57">M121</f>
        <v>4515000</v>
      </c>
      <c r="T121" s="297">
        <v>45346</v>
      </c>
      <c r="U121" s="301" t="s">
        <v>607</v>
      </c>
      <c r="V121" s="297">
        <v>45713</v>
      </c>
      <c r="W121" s="302">
        <v>45740</v>
      </c>
      <c r="Z121" s="303">
        <f>+F121/1</f>
        <v>4515000</v>
      </c>
      <c r="AF121" s="291" t="s">
        <v>351</v>
      </c>
      <c r="AG121" s="291">
        <v>3132753229</v>
      </c>
      <c r="AH121" s="305" t="s">
        <v>352</v>
      </c>
    </row>
    <row r="122" spans="1:35" ht="17.25" customHeight="1">
      <c r="A122" s="293">
        <v>121</v>
      </c>
      <c r="B122" s="291" t="s">
        <v>37</v>
      </c>
      <c r="C122" s="291" t="s">
        <v>73</v>
      </c>
      <c r="D122" s="306" t="s">
        <v>608</v>
      </c>
      <c r="E122" s="294" t="s">
        <v>40</v>
      </c>
      <c r="F122" s="369">
        <v>80000000</v>
      </c>
      <c r="G122" s="291" t="s">
        <v>520</v>
      </c>
      <c r="H122" s="295">
        <v>800250023</v>
      </c>
      <c r="I122" s="294" t="s">
        <v>42</v>
      </c>
      <c r="J122" s="296">
        <v>3</v>
      </c>
      <c r="K122" s="296">
        <v>857</v>
      </c>
      <c r="L122" s="297">
        <v>45708</v>
      </c>
      <c r="M122" s="298">
        <f>+F122</f>
        <v>80000000</v>
      </c>
      <c r="N122" s="297">
        <v>45713</v>
      </c>
      <c r="O122" s="294" t="s">
        <v>43</v>
      </c>
      <c r="P122" s="299">
        <v>45713</v>
      </c>
      <c r="Q122" s="294">
        <v>839</v>
      </c>
      <c r="R122" s="291">
        <v>220105</v>
      </c>
      <c r="S122" s="300">
        <f>+M122</f>
        <v>80000000</v>
      </c>
      <c r="T122" s="297">
        <v>45713</v>
      </c>
      <c r="U122" s="301">
        <v>100041661</v>
      </c>
      <c r="V122" s="297">
        <v>45713</v>
      </c>
      <c r="W122" s="302">
        <v>45740</v>
      </c>
      <c r="Z122" s="303">
        <f>+S122</f>
        <v>80000000</v>
      </c>
      <c r="AF122" s="291" t="s">
        <v>521</v>
      </c>
      <c r="AG122" s="291" t="s">
        <v>522</v>
      </c>
      <c r="AH122" s="305" t="s">
        <v>523</v>
      </c>
    </row>
    <row r="123" spans="1:35" ht="17.25" customHeight="1">
      <c r="A123" s="316">
        <v>122</v>
      </c>
      <c r="B123" s="317" t="s">
        <v>47</v>
      </c>
      <c r="C123" s="317" t="s">
        <v>582</v>
      </c>
      <c r="D123" s="317" t="s">
        <v>583</v>
      </c>
      <c r="E123" s="318" t="s">
        <v>40</v>
      </c>
      <c r="F123" s="370">
        <v>3450000</v>
      </c>
      <c r="G123" s="317" t="s">
        <v>609</v>
      </c>
      <c r="H123" s="319">
        <v>1110487620</v>
      </c>
      <c r="I123" s="318" t="s">
        <v>42</v>
      </c>
      <c r="J123" s="318">
        <v>7</v>
      </c>
      <c r="K123" s="318">
        <v>838</v>
      </c>
      <c r="L123" s="320">
        <v>45706</v>
      </c>
      <c r="M123" s="321">
        <v>3450000</v>
      </c>
      <c r="N123" s="320">
        <v>45714</v>
      </c>
      <c r="O123" s="294" t="s">
        <v>43</v>
      </c>
      <c r="P123" s="320">
        <v>45714</v>
      </c>
      <c r="Q123" s="318">
        <v>840</v>
      </c>
      <c r="R123" s="317">
        <v>220402</v>
      </c>
      <c r="S123" s="300">
        <v>3450000</v>
      </c>
      <c r="T123" s="320">
        <v>45714</v>
      </c>
      <c r="U123" s="317">
        <v>100041710</v>
      </c>
      <c r="V123" s="320">
        <v>45714</v>
      </c>
      <c r="W123" s="322">
        <v>45748</v>
      </c>
      <c r="X123" s="317"/>
      <c r="Y123" s="317"/>
      <c r="Z123" s="323">
        <v>2300000</v>
      </c>
      <c r="AA123" s="317"/>
      <c r="AB123" s="317"/>
      <c r="AC123" s="317"/>
      <c r="AD123" s="317"/>
      <c r="AE123" s="317"/>
      <c r="AF123" s="317" t="s">
        <v>610</v>
      </c>
      <c r="AG123" s="317">
        <v>3225334968</v>
      </c>
      <c r="AH123" s="324" t="s">
        <v>611</v>
      </c>
      <c r="AI123" s="317"/>
    </row>
    <row r="124" spans="1:35" ht="17.25" customHeight="1">
      <c r="A124" s="293">
        <v>123</v>
      </c>
      <c r="B124" s="291" t="s">
        <v>37</v>
      </c>
      <c r="C124" s="291" t="s">
        <v>73</v>
      </c>
      <c r="D124" s="306" t="s">
        <v>612</v>
      </c>
      <c r="E124" s="294" t="s">
        <v>40</v>
      </c>
      <c r="F124" s="369">
        <v>4109375</v>
      </c>
      <c r="G124" s="291" t="s">
        <v>520</v>
      </c>
      <c r="H124" s="295">
        <v>800250023</v>
      </c>
      <c r="I124" s="294" t="s">
        <v>42</v>
      </c>
      <c r="J124" s="296">
        <v>3</v>
      </c>
      <c r="K124" s="296">
        <v>865</v>
      </c>
      <c r="L124" s="297">
        <v>45709</v>
      </c>
      <c r="M124" s="298">
        <f>+F124</f>
        <v>4109375</v>
      </c>
      <c r="N124" s="297">
        <v>45715</v>
      </c>
      <c r="O124" s="294" t="s">
        <v>43</v>
      </c>
      <c r="P124" s="299">
        <v>45715</v>
      </c>
      <c r="Q124" s="294">
        <v>844</v>
      </c>
      <c r="R124" s="291">
        <v>230204</v>
      </c>
      <c r="S124" s="300">
        <f>+M124</f>
        <v>4109375</v>
      </c>
      <c r="T124" s="297">
        <v>45715</v>
      </c>
      <c r="U124" s="301">
        <v>100041745</v>
      </c>
      <c r="V124" s="297">
        <v>45715</v>
      </c>
      <c r="W124" s="302">
        <v>45742</v>
      </c>
      <c r="Z124" s="303">
        <f>+S124</f>
        <v>4109375</v>
      </c>
      <c r="AF124" s="291" t="s">
        <v>521</v>
      </c>
      <c r="AG124" s="291" t="s">
        <v>522</v>
      </c>
      <c r="AH124" s="305" t="s">
        <v>523</v>
      </c>
    </row>
    <row r="125" spans="1:35" ht="17.25" customHeight="1">
      <c r="A125" s="293">
        <v>124</v>
      </c>
      <c r="B125" s="291" t="s">
        <v>37</v>
      </c>
      <c r="C125" s="291" t="s">
        <v>468</v>
      </c>
      <c r="D125" s="291" t="s">
        <v>613</v>
      </c>
      <c r="E125" s="294" t="s">
        <v>40</v>
      </c>
      <c r="F125" s="369">
        <v>182733988</v>
      </c>
      <c r="G125" s="291" t="s">
        <v>520</v>
      </c>
      <c r="H125" s="295">
        <v>800250023</v>
      </c>
      <c r="I125" s="294" t="s">
        <v>42</v>
      </c>
      <c r="J125" s="296">
        <v>3</v>
      </c>
      <c r="K125" s="296">
        <v>852</v>
      </c>
      <c r="L125" s="297">
        <v>45708</v>
      </c>
      <c r="M125" s="298">
        <f>+F125</f>
        <v>182733988</v>
      </c>
      <c r="N125" s="297">
        <v>45715</v>
      </c>
      <c r="O125" s="294" t="s">
        <v>43</v>
      </c>
      <c r="P125" s="299">
        <v>45715</v>
      </c>
      <c r="Q125" s="294">
        <v>845</v>
      </c>
      <c r="R125" s="291">
        <v>220104</v>
      </c>
      <c r="S125" s="300">
        <f>+M125</f>
        <v>182733988</v>
      </c>
      <c r="T125" s="297">
        <v>45715</v>
      </c>
      <c r="U125" s="301" t="s">
        <v>614</v>
      </c>
      <c r="V125" s="297">
        <v>45715</v>
      </c>
      <c r="W125" s="302">
        <v>45895</v>
      </c>
      <c r="Z125" s="303">
        <f>+S125/6</f>
        <v>30455664.666666668</v>
      </c>
      <c r="AF125" s="291" t="s">
        <v>521</v>
      </c>
      <c r="AG125" s="291" t="s">
        <v>615</v>
      </c>
      <c r="AH125" s="305" t="s">
        <v>523</v>
      </c>
    </row>
    <row r="126" spans="1:35" ht="17.25" customHeight="1">
      <c r="A126" s="293">
        <v>125</v>
      </c>
      <c r="B126" s="291" t="s">
        <v>37</v>
      </c>
      <c r="C126" s="291" t="s">
        <v>124</v>
      </c>
      <c r="D126" s="291" t="s">
        <v>616</v>
      </c>
      <c r="E126" s="294" t="s">
        <v>40</v>
      </c>
      <c r="F126" s="369">
        <v>46566150</v>
      </c>
      <c r="G126" s="291" t="s">
        <v>617</v>
      </c>
      <c r="H126" s="295">
        <v>5822287</v>
      </c>
      <c r="I126" s="294" t="s">
        <v>42</v>
      </c>
      <c r="J126" s="296">
        <v>2</v>
      </c>
      <c r="K126" s="296">
        <v>863</v>
      </c>
      <c r="L126" s="297">
        <v>45709</v>
      </c>
      <c r="M126" s="298">
        <f>+F126</f>
        <v>46566150</v>
      </c>
      <c r="N126" s="297">
        <v>45715</v>
      </c>
      <c r="O126" s="294" t="s">
        <v>43</v>
      </c>
      <c r="P126" s="299">
        <v>45715</v>
      </c>
      <c r="Q126" s="294">
        <v>846</v>
      </c>
      <c r="R126" s="291">
        <v>2102010101</v>
      </c>
      <c r="S126" s="300">
        <f>+F126</f>
        <v>46566150</v>
      </c>
      <c r="T126" s="297">
        <v>45715</v>
      </c>
      <c r="U126" s="301">
        <v>100041758</v>
      </c>
      <c r="V126" s="297">
        <v>45730</v>
      </c>
      <c r="W126" s="302">
        <v>46022</v>
      </c>
      <c r="Z126" s="303">
        <f>+S126/10</f>
        <v>4656615</v>
      </c>
      <c r="AF126" s="291" t="s">
        <v>618</v>
      </c>
      <c r="AG126" s="291">
        <v>3158991476</v>
      </c>
      <c r="AH126" s="291" t="s">
        <v>619</v>
      </c>
    </row>
    <row r="127" spans="1:35" ht="17.25" customHeight="1">
      <c r="A127" s="293">
        <v>126</v>
      </c>
      <c r="B127" s="291" t="s">
        <v>47</v>
      </c>
      <c r="C127" s="291" t="s">
        <v>336</v>
      </c>
      <c r="D127" s="291" t="s">
        <v>337</v>
      </c>
      <c r="E127" s="294" t="s">
        <v>40</v>
      </c>
      <c r="F127" s="369">
        <v>7407000</v>
      </c>
      <c r="G127" s="291" t="s">
        <v>338</v>
      </c>
      <c r="H127" s="295">
        <v>1005754502</v>
      </c>
      <c r="I127" s="294" t="s">
        <v>51</v>
      </c>
      <c r="J127" s="296">
        <v>0</v>
      </c>
      <c r="K127" s="296">
        <v>866</v>
      </c>
      <c r="L127" s="297">
        <v>45712</v>
      </c>
      <c r="M127" s="298">
        <f t="shared" ref="M127" si="58">F127</f>
        <v>7407000</v>
      </c>
      <c r="N127" s="297">
        <v>45715</v>
      </c>
      <c r="O127" s="294" t="s">
        <v>43</v>
      </c>
      <c r="P127" s="299">
        <v>45715</v>
      </c>
      <c r="Q127" s="294">
        <v>847</v>
      </c>
      <c r="R127" s="291">
        <v>220402</v>
      </c>
      <c r="S127" s="300">
        <f t="shared" ref="S127" si="59">M127</f>
        <v>7407000</v>
      </c>
      <c r="T127" s="297">
        <v>45715</v>
      </c>
      <c r="U127" s="301">
        <v>100041757</v>
      </c>
      <c r="V127" s="297">
        <v>45715</v>
      </c>
      <c r="W127" s="302">
        <v>45803</v>
      </c>
      <c r="X127" s="297">
        <v>45800</v>
      </c>
      <c r="Y127" s="291" t="s">
        <v>620</v>
      </c>
      <c r="Z127" s="303">
        <f>+S127/3</f>
        <v>2469000</v>
      </c>
      <c r="AA127" s="291">
        <v>2469000</v>
      </c>
      <c r="AF127" s="291" t="s">
        <v>339</v>
      </c>
      <c r="AG127" s="291">
        <v>3158390335</v>
      </c>
      <c r="AH127" s="307" t="s">
        <v>340</v>
      </c>
    </row>
    <row r="128" spans="1:35" ht="17.25" customHeight="1">
      <c r="A128" s="293">
        <v>127</v>
      </c>
      <c r="B128" s="291" t="s">
        <v>596</v>
      </c>
      <c r="C128" s="291" t="s">
        <v>621</v>
      </c>
      <c r="D128" s="306" t="s">
        <v>622</v>
      </c>
      <c r="E128" s="294" t="s">
        <v>40</v>
      </c>
      <c r="F128" s="369">
        <v>12000000</v>
      </c>
      <c r="G128" s="291" t="s">
        <v>313</v>
      </c>
      <c r="H128" s="295">
        <v>84047569</v>
      </c>
      <c r="I128" s="294" t="s">
        <v>314</v>
      </c>
      <c r="J128" s="296">
        <v>7</v>
      </c>
      <c r="K128" s="296">
        <v>874</v>
      </c>
      <c r="L128" s="297">
        <v>45714</v>
      </c>
      <c r="M128" s="298">
        <f t="shared" ref="M128:M136" si="60">F128</f>
        <v>12000000</v>
      </c>
      <c r="N128" s="297">
        <v>45716</v>
      </c>
      <c r="O128" s="294" t="s">
        <v>43</v>
      </c>
      <c r="P128" s="299">
        <v>45716</v>
      </c>
      <c r="Q128" s="294">
        <v>848</v>
      </c>
      <c r="R128" s="291">
        <v>220601</v>
      </c>
      <c r="S128" s="300">
        <f t="shared" ref="S128:S133" si="61">M128</f>
        <v>12000000</v>
      </c>
      <c r="T128" s="297">
        <v>45716</v>
      </c>
      <c r="U128" s="301">
        <v>100041825</v>
      </c>
      <c r="V128" s="297">
        <v>45720</v>
      </c>
      <c r="W128" s="302">
        <v>45811</v>
      </c>
      <c r="Z128" s="303">
        <f>+F128/3</f>
        <v>4000000</v>
      </c>
      <c r="AA128" s="308"/>
      <c r="AF128" s="291" t="s">
        <v>315</v>
      </c>
      <c r="AG128" s="291">
        <v>3005558304</v>
      </c>
      <c r="AH128" s="307" t="s">
        <v>316</v>
      </c>
    </row>
    <row r="129" spans="1:34" ht="17.25" customHeight="1">
      <c r="A129" s="293">
        <v>128</v>
      </c>
      <c r="B129" s="291" t="s">
        <v>596</v>
      </c>
      <c r="C129" s="291" t="s">
        <v>621</v>
      </c>
      <c r="D129" s="306" t="s">
        <v>622</v>
      </c>
      <c r="E129" s="294" t="s">
        <v>40</v>
      </c>
      <c r="F129" s="369">
        <v>12000000</v>
      </c>
      <c r="G129" s="291" t="s">
        <v>197</v>
      </c>
      <c r="H129" s="295">
        <v>36559111</v>
      </c>
      <c r="I129" s="294" t="s">
        <v>198</v>
      </c>
      <c r="J129" s="296">
        <v>0</v>
      </c>
      <c r="K129" s="296">
        <v>875</v>
      </c>
      <c r="L129" s="297">
        <v>45714</v>
      </c>
      <c r="M129" s="298">
        <f t="shared" si="60"/>
        <v>12000000</v>
      </c>
      <c r="N129" s="297">
        <v>45716</v>
      </c>
      <c r="O129" s="294" t="s">
        <v>43</v>
      </c>
      <c r="P129" s="299">
        <v>45716</v>
      </c>
      <c r="Q129" s="294">
        <v>849</v>
      </c>
      <c r="R129" s="291">
        <v>220601</v>
      </c>
      <c r="S129" s="300">
        <f t="shared" si="61"/>
        <v>12000000</v>
      </c>
      <c r="T129" s="297">
        <v>45716</v>
      </c>
      <c r="U129" s="301">
        <v>1000041811</v>
      </c>
      <c r="V129" s="297">
        <v>45719</v>
      </c>
      <c r="W129" s="302">
        <v>45810</v>
      </c>
      <c r="Z129" s="303">
        <f>+S129/3</f>
        <v>4000000</v>
      </c>
      <c r="AF129" s="291" t="s">
        <v>199</v>
      </c>
      <c r="AG129" s="291">
        <v>3108045053</v>
      </c>
      <c r="AH129" s="305" t="s">
        <v>200</v>
      </c>
    </row>
    <row r="130" spans="1:34" ht="17.25" customHeight="1">
      <c r="A130" s="293">
        <v>129</v>
      </c>
      <c r="B130" s="291" t="s">
        <v>47</v>
      </c>
      <c r="C130" s="291" t="s">
        <v>73</v>
      </c>
      <c r="D130" s="306" t="s">
        <v>623</v>
      </c>
      <c r="E130" s="294" t="s">
        <v>40</v>
      </c>
      <c r="F130" s="369">
        <v>8600000</v>
      </c>
      <c r="G130" s="291" t="s">
        <v>75</v>
      </c>
      <c r="H130" s="295">
        <v>1094284231</v>
      </c>
      <c r="I130" s="294" t="s">
        <v>76</v>
      </c>
      <c r="J130" s="296">
        <v>6</v>
      </c>
      <c r="K130" s="296">
        <v>864</v>
      </c>
      <c r="L130" s="297">
        <v>45709</v>
      </c>
      <c r="M130" s="298">
        <f t="shared" si="60"/>
        <v>8600000</v>
      </c>
      <c r="N130" s="297">
        <v>45716</v>
      </c>
      <c r="O130" s="294" t="s">
        <v>43</v>
      </c>
      <c r="P130" s="299">
        <v>45716</v>
      </c>
      <c r="Q130" s="294">
        <v>850</v>
      </c>
      <c r="R130" s="291">
        <v>220401</v>
      </c>
      <c r="S130" s="300">
        <f t="shared" si="61"/>
        <v>8600000</v>
      </c>
      <c r="T130" s="297">
        <v>45716</v>
      </c>
      <c r="U130" s="301" t="s">
        <v>624</v>
      </c>
      <c r="V130" s="297">
        <v>45716</v>
      </c>
      <c r="W130" s="302">
        <v>45774</v>
      </c>
      <c r="Z130" s="303">
        <f>+F130/2</f>
        <v>4300000</v>
      </c>
      <c r="AF130" s="291" t="s">
        <v>78</v>
      </c>
      <c r="AG130" s="291">
        <v>3166259682</v>
      </c>
      <c r="AH130" s="307" t="s">
        <v>79</v>
      </c>
    </row>
    <row r="131" spans="1:34" ht="17.25" customHeight="1">
      <c r="A131" s="293">
        <v>130</v>
      </c>
      <c r="B131" s="291" t="s">
        <v>47</v>
      </c>
      <c r="C131" s="291" t="s">
        <v>48</v>
      </c>
      <c r="D131" s="306" t="s">
        <v>61</v>
      </c>
      <c r="E131" s="294" t="s">
        <v>40</v>
      </c>
      <c r="F131" s="369">
        <v>7900000</v>
      </c>
      <c r="G131" s="291" t="s">
        <v>62</v>
      </c>
      <c r="H131" s="295">
        <v>1104706658</v>
      </c>
      <c r="I131" s="294" t="s">
        <v>63</v>
      </c>
      <c r="J131" s="296">
        <v>5</v>
      </c>
      <c r="K131" s="296">
        <v>851</v>
      </c>
      <c r="L131" s="297">
        <v>45708</v>
      </c>
      <c r="M131" s="298">
        <f t="shared" si="60"/>
        <v>7900000</v>
      </c>
      <c r="N131" s="297">
        <v>45716</v>
      </c>
      <c r="O131" s="294" t="s">
        <v>43</v>
      </c>
      <c r="P131" s="299">
        <v>45716</v>
      </c>
      <c r="Q131" s="294">
        <v>851</v>
      </c>
      <c r="R131" s="291">
        <v>220401</v>
      </c>
      <c r="S131" s="300">
        <f t="shared" si="61"/>
        <v>7900000</v>
      </c>
      <c r="T131" s="297">
        <v>45716</v>
      </c>
      <c r="U131" s="301" t="s">
        <v>625</v>
      </c>
      <c r="V131" s="297">
        <v>45716</v>
      </c>
      <c r="W131" s="302">
        <v>45774</v>
      </c>
      <c r="Z131" s="303">
        <f>+F131/2</f>
        <v>3950000</v>
      </c>
      <c r="AF131" s="291" t="s">
        <v>65</v>
      </c>
      <c r="AG131" s="291">
        <v>3042092595</v>
      </c>
      <c r="AH131" s="307" t="s">
        <v>66</v>
      </c>
    </row>
    <row r="132" spans="1:34" ht="17.25" customHeight="1">
      <c r="A132" s="293">
        <v>131</v>
      </c>
      <c r="B132" s="291" t="s">
        <v>47</v>
      </c>
      <c r="C132" s="291" t="s">
        <v>48</v>
      </c>
      <c r="D132" s="306" t="s">
        <v>626</v>
      </c>
      <c r="E132" s="294" t="s">
        <v>40</v>
      </c>
      <c r="F132" s="369">
        <v>7200000</v>
      </c>
      <c r="G132" s="291" t="s">
        <v>91</v>
      </c>
      <c r="H132" s="295">
        <v>1234640609</v>
      </c>
      <c r="I132" s="294" t="s">
        <v>42</v>
      </c>
      <c r="J132" s="296">
        <v>0</v>
      </c>
      <c r="K132" s="296">
        <v>859</v>
      </c>
      <c r="L132" s="297">
        <v>45708</v>
      </c>
      <c r="M132" s="298">
        <f t="shared" si="60"/>
        <v>7200000</v>
      </c>
      <c r="N132" s="297">
        <v>45716</v>
      </c>
      <c r="O132" s="294" t="s">
        <v>43</v>
      </c>
      <c r="P132" s="299">
        <v>45716</v>
      </c>
      <c r="Q132" s="294">
        <v>852</v>
      </c>
      <c r="R132" s="291">
        <v>220401</v>
      </c>
      <c r="S132" s="300">
        <f t="shared" si="61"/>
        <v>7200000</v>
      </c>
      <c r="T132" s="297">
        <v>45716</v>
      </c>
      <c r="U132" s="301" t="s">
        <v>627</v>
      </c>
      <c r="V132" s="297">
        <v>45716</v>
      </c>
      <c r="W132" s="302">
        <v>45774</v>
      </c>
      <c r="Z132" s="303">
        <f>+F132/2</f>
        <v>3600000</v>
      </c>
      <c r="AF132" s="291" t="s">
        <v>93</v>
      </c>
      <c r="AG132" s="291">
        <v>3164353954</v>
      </c>
      <c r="AH132" s="307" t="s">
        <v>94</v>
      </c>
    </row>
    <row r="133" spans="1:34" ht="17.25" customHeight="1">
      <c r="A133" s="293">
        <v>132</v>
      </c>
      <c r="B133" s="291" t="s">
        <v>47</v>
      </c>
      <c r="C133" s="291" t="s">
        <v>48</v>
      </c>
      <c r="D133" s="306" t="s">
        <v>67</v>
      </c>
      <c r="E133" s="294" t="s">
        <v>40</v>
      </c>
      <c r="F133" s="369">
        <v>19440000</v>
      </c>
      <c r="G133" s="291" t="s">
        <v>68</v>
      </c>
      <c r="H133" s="295">
        <v>1053785704</v>
      </c>
      <c r="I133" s="294" t="s">
        <v>69</v>
      </c>
      <c r="J133" s="296">
        <v>9</v>
      </c>
      <c r="K133" s="296">
        <v>855</v>
      </c>
      <c r="L133" s="297">
        <v>45708</v>
      </c>
      <c r="M133" s="298">
        <f t="shared" si="60"/>
        <v>19440000</v>
      </c>
      <c r="N133" s="297">
        <v>45716</v>
      </c>
      <c r="O133" s="294" t="s">
        <v>43</v>
      </c>
      <c r="P133" s="299">
        <v>45716</v>
      </c>
      <c r="Q133" s="294">
        <v>853</v>
      </c>
      <c r="R133" s="291">
        <v>220401</v>
      </c>
      <c r="S133" s="300">
        <f t="shared" si="61"/>
        <v>19440000</v>
      </c>
      <c r="T133" s="297">
        <v>45716</v>
      </c>
      <c r="U133" s="301" t="s">
        <v>628</v>
      </c>
      <c r="V133" s="297">
        <v>45716</v>
      </c>
      <c r="W133" s="302">
        <v>45774</v>
      </c>
      <c r="Z133" s="303">
        <f>+F133/2</f>
        <v>9720000</v>
      </c>
      <c r="AF133" s="291" t="s">
        <v>71</v>
      </c>
      <c r="AG133" s="291">
        <v>3152225118</v>
      </c>
      <c r="AH133" s="307" t="s">
        <v>72</v>
      </c>
    </row>
    <row r="134" spans="1:34" ht="17.25" customHeight="1">
      <c r="A134" s="293">
        <v>133</v>
      </c>
      <c r="B134" s="291" t="s">
        <v>37</v>
      </c>
      <c r="C134" s="291" t="s">
        <v>38</v>
      </c>
      <c r="D134" s="291" t="s">
        <v>629</v>
      </c>
      <c r="E134" s="294" t="s">
        <v>40</v>
      </c>
      <c r="F134" s="369">
        <v>5916578</v>
      </c>
      <c r="G134" s="291" t="s">
        <v>41</v>
      </c>
      <c r="H134" s="295">
        <v>93236653</v>
      </c>
      <c r="I134" s="294" t="s">
        <v>42</v>
      </c>
      <c r="J134" s="296">
        <v>1</v>
      </c>
      <c r="K134" s="296">
        <v>867</v>
      </c>
      <c r="L134" s="297">
        <v>45712</v>
      </c>
      <c r="M134" s="298">
        <f t="shared" si="60"/>
        <v>5916578</v>
      </c>
      <c r="N134" s="297">
        <v>45716</v>
      </c>
      <c r="O134" s="294" t="s">
        <v>43</v>
      </c>
      <c r="P134" s="299">
        <v>45716</v>
      </c>
      <c r="Q134" s="294">
        <v>854</v>
      </c>
      <c r="R134" s="291">
        <v>2101010301</v>
      </c>
      <c r="S134" s="300">
        <f>+F134</f>
        <v>5916578</v>
      </c>
      <c r="T134" s="297">
        <v>45716</v>
      </c>
      <c r="U134" s="301">
        <v>100041783</v>
      </c>
      <c r="V134" s="297">
        <v>45719</v>
      </c>
      <c r="W134" s="302">
        <v>45765</v>
      </c>
      <c r="Z134" s="303">
        <f>+F134/1.5</f>
        <v>3944385.3333333335</v>
      </c>
      <c r="AF134" s="291" t="s">
        <v>45</v>
      </c>
      <c r="AG134" s="291">
        <v>2172226841</v>
      </c>
      <c r="AH134" s="305" t="s">
        <v>46</v>
      </c>
    </row>
    <row r="135" spans="1:34" ht="17.25" customHeight="1">
      <c r="A135" s="293">
        <v>134</v>
      </c>
      <c r="B135" s="291" t="s">
        <v>47</v>
      </c>
      <c r="C135" s="291" t="s">
        <v>48</v>
      </c>
      <c r="D135" s="291" t="s">
        <v>55</v>
      </c>
      <c r="E135" s="294" t="s">
        <v>40</v>
      </c>
      <c r="F135" s="369">
        <v>19440000</v>
      </c>
      <c r="G135" s="291" t="s">
        <v>56</v>
      </c>
      <c r="H135" s="295">
        <v>1122397810</v>
      </c>
      <c r="I135" s="294" t="s">
        <v>57</v>
      </c>
      <c r="J135" s="296">
        <v>7</v>
      </c>
      <c r="K135" s="296">
        <v>854</v>
      </c>
      <c r="L135" s="297">
        <v>45708</v>
      </c>
      <c r="M135" s="298">
        <f t="shared" si="60"/>
        <v>19440000</v>
      </c>
      <c r="N135" s="297">
        <v>45716</v>
      </c>
      <c r="O135" s="294" t="s">
        <v>43</v>
      </c>
      <c r="P135" s="299">
        <v>45716</v>
      </c>
      <c r="Q135" s="294">
        <v>855</v>
      </c>
      <c r="R135" s="291">
        <v>220401</v>
      </c>
      <c r="S135" s="300">
        <f t="shared" ref="S135:S136" si="62">M135</f>
        <v>19440000</v>
      </c>
      <c r="T135" s="297">
        <v>45716</v>
      </c>
      <c r="U135" s="301" t="s">
        <v>630</v>
      </c>
      <c r="V135" s="297">
        <v>45716</v>
      </c>
      <c r="W135" s="302">
        <v>45774</v>
      </c>
      <c r="Z135" s="303">
        <f>+F135/2</f>
        <v>9720000</v>
      </c>
      <c r="AF135" s="291" t="s">
        <v>59</v>
      </c>
      <c r="AG135" s="291">
        <v>3152166805</v>
      </c>
      <c r="AH135" s="307" t="s">
        <v>60</v>
      </c>
    </row>
    <row r="136" spans="1:34" ht="17.25" customHeight="1">
      <c r="A136" s="293">
        <v>135</v>
      </c>
      <c r="B136" s="291" t="s">
        <v>47</v>
      </c>
      <c r="C136" s="291" t="s">
        <v>48</v>
      </c>
      <c r="D136" s="306" t="s">
        <v>631</v>
      </c>
      <c r="E136" s="294" t="s">
        <v>40</v>
      </c>
      <c r="F136" s="369">
        <v>7200000</v>
      </c>
      <c r="G136" s="291" t="s">
        <v>96</v>
      </c>
      <c r="H136" s="295">
        <v>1053849833</v>
      </c>
      <c r="I136" s="294" t="s">
        <v>69</v>
      </c>
      <c r="J136" s="296">
        <v>7</v>
      </c>
      <c r="K136" s="296">
        <v>856</v>
      </c>
      <c r="L136" s="297">
        <v>45708</v>
      </c>
      <c r="M136" s="298">
        <f t="shared" si="60"/>
        <v>7200000</v>
      </c>
      <c r="N136" s="297">
        <v>45716</v>
      </c>
      <c r="O136" s="294" t="s">
        <v>43</v>
      </c>
      <c r="P136" s="299">
        <v>45716</v>
      </c>
      <c r="Q136" s="294">
        <v>856</v>
      </c>
      <c r="R136" s="291">
        <v>220401</v>
      </c>
      <c r="S136" s="300">
        <f t="shared" si="62"/>
        <v>7200000</v>
      </c>
      <c r="T136" s="297">
        <v>45716</v>
      </c>
      <c r="U136" s="301" t="s">
        <v>632</v>
      </c>
      <c r="V136" s="297">
        <v>45716</v>
      </c>
      <c r="W136" s="302">
        <v>45774</v>
      </c>
      <c r="Z136" s="303">
        <f>+F136/2</f>
        <v>3600000</v>
      </c>
      <c r="AF136" s="291" t="s">
        <v>98</v>
      </c>
      <c r="AG136" s="291">
        <v>3186189305</v>
      </c>
      <c r="AH136" s="307" t="s">
        <v>99</v>
      </c>
    </row>
    <row r="137" spans="1:34" ht="17.25" customHeight="1">
      <c r="A137" s="293">
        <v>136</v>
      </c>
      <c r="B137" s="291" t="s">
        <v>596</v>
      </c>
      <c r="C137" s="291" t="s">
        <v>621</v>
      </c>
      <c r="D137" s="306" t="s">
        <v>633</v>
      </c>
      <c r="E137" s="294" t="s">
        <v>40</v>
      </c>
      <c r="F137" s="369">
        <v>16500000</v>
      </c>
      <c r="G137" s="291" t="s">
        <v>634</v>
      </c>
      <c r="H137" s="295">
        <v>65800526</v>
      </c>
      <c r="I137" s="294" t="s">
        <v>635</v>
      </c>
      <c r="J137" s="296">
        <v>1</v>
      </c>
      <c r="K137" s="296">
        <v>880</v>
      </c>
      <c r="L137" s="297">
        <v>45715</v>
      </c>
      <c r="M137" s="298">
        <f t="shared" ref="M137" si="63">F137</f>
        <v>16500000</v>
      </c>
      <c r="N137" s="297">
        <v>45716</v>
      </c>
      <c r="O137" s="294" t="s">
        <v>43</v>
      </c>
      <c r="P137" s="299">
        <v>45716</v>
      </c>
      <c r="Q137" s="294">
        <v>857</v>
      </c>
      <c r="R137" s="291">
        <v>220601</v>
      </c>
      <c r="S137" s="300">
        <f t="shared" ref="S137" si="64">M137</f>
        <v>16500000</v>
      </c>
      <c r="T137" s="297">
        <v>45716</v>
      </c>
      <c r="U137" s="301" t="s">
        <v>636</v>
      </c>
      <c r="V137" s="297">
        <v>45719</v>
      </c>
      <c r="W137" s="302">
        <v>45810</v>
      </c>
      <c r="Z137" s="303">
        <f>+S137/3</f>
        <v>5500000</v>
      </c>
      <c r="AF137" s="291" t="s">
        <v>637</v>
      </c>
      <c r="AG137" s="291">
        <v>3175605563</v>
      </c>
      <c r="AH137" s="305" t="s">
        <v>638</v>
      </c>
    </row>
    <row r="138" spans="1:34" ht="17.25" customHeight="1">
      <c r="A138" s="293">
        <v>137</v>
      </c>
      <c r="B138" s="291" t="s">
        <v>37</v>
      </c>
      <c r="C138" s="291" t="s">
        <v>100</v>
      </c>
      <c r="D138" s="306" t="s">
        <v>119</v>
      </c>
      <c r="E138" s="294" t="s">
        <v>40</v>
      </c>
      <c r="F138" s="369">
        <v>242000000</v>
      </c>
      <c r="G138" s="291" t="s">
        <v>120</v>
      </c>
      <c r="H138" s="295">
        <v>901252497</v>
      </c>
      <c r="I138" s="294" t="s">
        <v>51</v>
      </c>
      <c r="J138" s="296">
        <v>6</v>
      </c>
      <c r="K138" s="296">
        <v>878</v>
      </c>
      <c r="L138" s="297">
        <v>45715</v>
      </c>
      <c r="M138" s="298">
        <f t="shared" ref="M138:M150" si="65">F138</f>
        <v>242000000</v>
      </c>
      <c r="N138" s="297">
        <v>45716</v>
      </c>
      <c r="O138" s="294" t="s">
        <v>43</v>
      </c>
      <c r="P138" s="299">
        <v>45716</v>
      </c>
      <c r="Q138" s="294">
        <v>858</v>
      </c>
      <c r="R138" s="291">
        <v>220202</v>
      </c>
      <c r="S138" s="300">
        <f t="shared" ref="S138:S147" si="66">M138</f>
        <v>242000000</v>
      </c>
      <c r="T138" s="297">
        <v>45716</v>
      </c>
      <c r="U138" s="301" t="s">
        <v>639</v>
      </c>
      <c r="V138" s="297">
        <v>45719</v>
      </c>
      <c r="W138" s="302">
        <v>45810</v>
      </c>
      <c r="Y138" s="308"/>
      <c r="Z138" s="303">
        <f>+F138/3</f>
        <v>80666666.666666672</v>
      </c>
      <c r="AA138" s="308"/>
      <c r="AF138" s="291" t="s">
        <v>122</v>
      </c>
      <c r="AG138" s="291">
        <v>3114560450</v>
      </c>
      <c r="AH138" s="305"/>
    </row>
    <row r="139" spans="1:34" ht="17.25" customHeight="1">
      <c r="A139" s="293">
        <v>138</v>
      </c>
      <c r="B139" s="291" t="s">
        <v>47</v>
      </c>
      <c r="C139" s="291" t="s">
        <v>100</v>
      </c>
      <c r="D139" s="306" t="s">
        <v>640</v>
      </c>
      <c r="E139" s="294" t="s">
        <v>40</v>
      </c>
      <c r="F139" s="369">
        <v>25920000</v>
      </c>
      <c r="G139" s="291" t="s">
        <v>233</v>
      </c>
      <c r="H139" s="295">
        <v>14138035</v>
      </c>
      <c r="I139" s="294" t="s">
        <v>115</v>
      </c>
      <c r="J139" s="296">
        <v>2</v>
      </c>
      <c r="K139" s="296">
        <v>887</v>
      </c>
      <c r="L139" s="297">
        <v>45716</v>
      </c>
      <c r="M139" s="298">
        <f t="shared" si="65"/>
        <v>25920000</v>
      </c>
      <c r="N139" s="297">
        <v>45716</v>
      </c>
      <c r="O139" s="294" t="s">
        <v>43</v>
      </c>
      <c r="P139" s="299">
        <v>45716</v>
      </c>
      <c r="Q139" s="294">
        <v>859</v>
      </c>
      <c r="R139" s="291">
        <v>220401</v>
      </c>
      <c r="S139" s="300">
        <f t="shared" si="66"/>
        <v>25920000</v>
      </c>
      <c r="T139" s="297">
        <v>45716</v>
      </c>
      <c r="U139" s="301" t="s">
        <v>641</v>
      </c>
      <c r="V139" s="297">
        <v>45719</v>
      </c>
      <c r="W139" s="302">
        <v>45779</v>
      </c>
      <c r="Z139" s="303">
        <f>+F139/2</f>
        <v>12960000</v>
      </c>
      <c r="AF139" s="291" t="s">
        <v>235</v>
      </c>
      <c r="AG139" s="291">
        <v>3007057327</v>
      </c>
      <c r="AH139" s="307" t="s">
        <v>236</v>
      </c>
    </row>
    <row r="140" spans="1:34" ht="17.25" customHeight="1">
      <c r="A140" s="293">
        <v>139</v>
      </c>
      <c r="B140" s="291" t="s">
        <v>47</v>
      </c>
      <c r="C140" s="291" t="s">
        <v>100</v>
      </c>
      <c r="D140" s="306" t="s">
        <v>223</v>
      </c>
      <c r="E140" s="294" t="s">
        <v>40</v>
      </c>
      <c r="F140" s="369">
        <v>9720000</v>
      </c>
      <c r="G140" s="291" t="s">
        <v>224</v>
      </c>
      <c r="H140" s="295">
        <v>38361246</v>
      </c>
      <c r="I140" s="294" t="s">
        <v>115</v>
      </c>
      <c r="J140" s="296">
        <v>1</v>
      </c>
      <c r="K140" s="296">
        <v>888</v>
      </c>
      <c r="L140" s="297">
        <v>45716</v>
      </c>
      <c r="M140" s="298">
        <f t="shared" si="65"/>
        <v>9720000</v>
      </c>
      <c r="N140" s="297">
        <v>45716</v>
      </c>
      <c r="O140" s="294" t="s">
        <v>43</v>
      </c>
      <c r="P140" s="299">
        <v>45716</v>
      </c>
      <c r="Q140" s="294">
        <v>860</v>
      </c>
      <c r="R140" s="291">
        <v>220401</v>
      </c>
      <c r="S140" s="300">
        <f t="shared" si="66"/>
        <v>9720000</v>
      </c>
      <c r="T140" s="297">
        <v>45716</v>
      </c>
      <c r="U140" s="301" t="s">
        <v>642</v>
      </c>
      <c r="V140" s="297">
        <v>45719</v>
      </c>
      <c r="W140" s="302">
        <v>45779</v>
      </c>
      <c r="Z140" s="303">
        <f t="shared" ref="Z140" si="67">+F140/2</f>
        <v>4860000</v>
      </c>
      <c r="AF140" s="291" t="s">
        <v>226</v>
      </c>
      <c r="AG140" s="291">
        <v>3103054601</v>
      </c>
      <c r="AH140" s="307" t="s">
        <v>227</v>
      </c>
    </row>
    <row r="141" spans="1:34" ht="17.25" customHeight="1">
      <c r="A141" s="293">
        <v>140</v>
      </c>
      <c r="B141" s="291" t="s">
        <v>596</v>
      </c>
      <c r="C141" s="291" t="s">
        <v>248</v>
      </c>
      <c r="D141" s="306" t="s">
        <v>643</v>
      </c>
      <c r="E141" s="294" t="s">
        <v>40</v>
      </c>
      <c r="F141" s="369">
        <v>49382400</v>
      </c>
      <c r="G141" s="291" t="s">
        <v>644</v>
      </c>
      <c r="H141" s="295">
        <v>65783749</v>
      </c>
      <c r="I141" s="294" t="s">
        <v>42</v>
      </c>
      <c r="J141" s="296">
        <v>3</v>
      </c>
      <c r="K141" s="296">
        <v>885</v>
      </c>
      <c r="L141" s="297">
        <v>45715</v>
      </c>
      <c r="M141" s="298">
        <f t="shared" si="65"/>
        <v>49382400</v>
      </c>
      <c r="N141" s="297">
        <v>45716</v>
      </c>
      <c r="O141" s="294" t="s">
        <v>43</v>
      </c>
      <c r="P141" s="299">
        <v>45719</v>
      </c>
      <c r="Q141" s="294">
        <v>864</v>
      </c>
      <c r="R141" s="291">
        <v>220604</v>
      </c>
      <c r="S141" s="300">
        <f t="shared" si="66"/>
        <v>49382400</v>
      </c>
      <c r="T141" s="297">
        <v>45719</v>
      </c>
      <c r="U141" s="301" t="s">
        <v>645</v>
      </c>
      <c r="V141" s="297">
        <v>45720</v>
      </c>
      <c r="W141" s="302">
        <v>45750</v>
      </c>
      <c r="Z141" s="303">
        <f>+S141</f>
        <v>49382400</v>
      </c>
      <c r="AF141" s="291" t="s">
        <v>646</v>
      </c>
      <c r="AG141" s="291">
        <v>3187074207</v>
      </c>
      <c r="AH141" s="307" t="s">
        <v>647</v>
      </c>
    </row>
    <row r="142" spans="1:34" ht="17.25" customHeight="1">
      <c r="A142" s="293">
        <v>141</v>
      </c>
      <c r="B142" s="291" t="s">
        <v>596</v>
      </c>
      <c r="C142" s="291" t="s">
        <v>621</v>
      </c>
      <c r="D142" s="291" t="s">
        <v>648</v>
      </c>
      <c r="E142" s="294" t="s">
        <v>40</v>
      </c>
      <c r="F142" s="369">
        <v>7500000</v>
      </c>
      <c r="G142" s="291" t="s">
        <v>649</v>
      </c>
      <c r="H142" s="295">
        <v>1070587899</v>
      </c>
      <c r="I142" s="294" t="s">
        <v>42</v>
      </c>
      <c r="J142" s="296">
        <v>9</v>
      </c>
      <c r="K142" s="296">
        <v>902</v>
      </c>
      <c r="L142" s="297">
        <v>45716</v>
      </c>
      <c r="M142" s="298">
        <f t="shared" si="65"/>
        <v>7500000</v>
      </c>
      <c r="N142" s="297">
        <v>45719</v>
      </c>
      <c r="O142" s="294" t="s">
        <v>43</v>
      </c>
      <c r="P142" s="299">
        <v>45721</v>
      </c>
      <c r="Q142" s="294">
        <v>881</v>
      </c>
      <c r="R142" s="291">
        <v>220602</v>
      </c>
      <c r="S142" s="300">
        <f t="shared" si="66"/>
        <v>7500000</v>
      </c>
      <c r="T142" s="297">
        <v>45722</v>
      </c>
      <c r="U142" s="301">
        <v>100042003</v>
      </c>
      <c r="V142" s="297">
        <v>45726</v>
      </c>
      <c r="W142" s="302">
        <v>45817</v>
      </c>
      <c r="Z142" s="303">
        <f>+S142/3</f>
        <v>2500000</v>
      </c>
      <c r="AF142" s="291" t="s">
        <v>650</v>
      </c>
      <c r="AG142" s="291">
        <v>3103490558</v>
      </c>
      <c r="AH142" s="307" t="s">
        <v>651</v>
      </c>
    </row>
    <row r="143" spans="1:34" ht="17.25" customHeight="1">
      <c r="A143" s="293">
        <v>142</v>
      </c>
      <c r="B143" s="291" t="s">
        <v>596</v>
      </c>
      <c r="C143" s="291" t="s">
        <v>621</v>
      </c>
      <c r="D143" s="291" t="s">
        <v>648</v>
      </c>
      <c r="E143" s="294" t="s">
        <v>40</v>
      </c>
      <c r="F143" s="369">
        <v>7500000</v>
      </c>
      <c r="G143" s="291" t="s">
        <v>652</v>
      </c>
      <c r="H143" s="295">
        <v>1005701567</v>
      </c>
      <c r="I143" s="294" t="s">
        <v>42</v>
      </c>
      <c r="J143" s="296">
        <v>1</v>
      </c>
      <c r="K143" s="296">
        <v>897</v>
      </c>
      <c r="L143" s="297">
        <v>45716</v>
      </c>
      <c r="M143" s="298">
        <f t="shared" si="65"/>
        <v>7500000</v>
      </c>
      <c r="N143" s="297">
        <v>45719</v>
      </c>
      <c r="O143" s="294" t="s">
        <v>43</v>
      </c>
      <c r="P143" s="299">
        <v>45722</v>
      </c>
      <c r="Q143" s="294">
        <v>904</v>
      </c>
      <c r="R143" s="291">
        <v>220602</v>
      </c>
      <c r="S143" s="300">
        <f t="shared" ref="S143" si="68">M143</f>
        <v>7500000</v>
      </c>
      <c r="T143" s="297">
        <v>45721</v>
      </c>
      <c r="U143" s="301">
        <v>100041970</v>
      </c>
      <c r="V143" s="297">
        <v>45722</v>
      </c>
      <c r="W143" s="302">
        <v>45813</v>
      </c>
      <c r="Z143" s="303">
        <f t="shared" ref="Z143:Z145" si="69">+S143/3</f>
        <v>2500000</v>
      </c>
      <c r="AF143" s="291" t="s">
        <v>653</v>
      </c>
      <c r="AG143" s="291">
        <v>3187144444</v>
      </c>
      <c r="AH143" s="307" t="s">
        <v>654</v>
      </c>
    </row>
    <row r="144" spans="1:34" ht="17.25" customHeight="1">
      <c r="A144" s="293">
        <v>143</v>
      </c>
      <c r="B144" s="291" t="s">
        <v>596</v>
      </c>
      <c r="C144" s="291" t="s">
        <v>621</v>
      </c>
      <c r="D144" s="291" t="s">
        <v>648</v>
      </c>
      <c r="E144" s="294" t="s">
        <v>40</v>
      </c>
      <c r="F144" s="369">
        <v>7500000</v>
      </c>
      <c r="G144" s="291" t="s">
        <v>655</v>
      </c>
      <c r="H144" s="295">
        <v>65767701</v>
      </c>
      <c r="I144" s="294" t="s">
        <v>42</v>
      </c>
      <c r="J144" s="296">
        <v>3</v>
      </c>
      <c r="K144" s="296">
        <v>898</v>
      </c>
      <c r="L144" s="297">
        <v>45716</v>
      </c>
      <c r="M144" s="298">
        <f t="shared" si="65"/>
        <v>7500000</v>
      </c>
      <c r="N144" s="297">
        <v>45719</v>
      </c>
      <c r="O144" s="294" t="s">
        <v>43</v>
      </c>
      <c r="P144" s="299">
        <v>45720</v>
      </c>
      <c r="Q144" s="294">
        <v>865</v>
      </c>
      <c r="R144" s="291">
        <v>220602</v>
      </c>
      <c r="S144" s="300">
        <f t="shared" ref="S144" si="70">M144</f>
        <v>7500000</v>
      </c>
      <c r="T144" s="297">
        <v>45719</v>
      </c>
      <c r="U144" s="301">
        <v>100041998</v>
      </c>
      <c r="V144" s="297">
        <v>45728</v>
      </c>
      <c r="W144" s="302">
        <v>45819</v>
      </c>
      <c r="Z144" s="303">
        <f t="shared" si="69"/>
        <v>2500000</v>
      </c>
      <c r="AF144" s="291" t="s">
        <v>656</v>
      </c>
      <c r="AG144" s="291">
        <v>3162232932</v>
      </c>
      <c r="AH144" s="307" t="s">
        <v>657</v>
      </c>
    </row>
    <row r="145" spans="1:34" ht="17.25" customHeight="1">
      <c r="A145" s="293">
        <v>144</v>
      </c>
      <c r="B145" s="291" t="s">
        <v>596</v>
      </c>
      <c r="C145" s="291" t="s">
        <v>621</v>
      </c>
      <c r="D145" s="291" t="s">
        <v>648</v>
      </c>
      <c r="E145" s="294" t="s">
        <v>40</v>
      </c>
      <c r="F145" s="369">
        <v>7500000</v>
      </c>
      <c r="G145" s="291" t="s">
        <v>658</v>
      </c>
      <c r="H145" s="295">
        <v>38360419</v>
      </c>
      <c r="I145" s="294" t="s">
        <v>42</v>
      </c>
      <c r="J145" s="296">
        <v>4</v>
      </c>
      <c r="K145" s="296">
        <v>901</v>
      </c>
      <c r="L145" s="297">
        <v>45716</v>
      </c>
      <c r="M145" s="298">
        <f t="shared" si="65"/>
        <v>7500000</v>
      </c>
      <c r="N145" s="297">
        <v>45719</v>
      </c>
      <c r="O145" s="294" t="s">
        <v>43</v>
      </c>
      <c r="P145" s="299">
        <v>45721</v>
      </c>
      <c r="Q145" s="294">
        <v>882</v>
      </c>
      <c r="R145" s="291">
        <v>220602</v>
      </c>
      <c r="S145" s="300">
        <f t="shared" ref="S145" si="71">M145</f>
        <v>7500000</v>
      </c>
      <c r="U145" s="325"/>
      <c r="V145" s="297">
        <v>45728</v>
      </c>
      <c r="W145" s="302">
        <v>45819</v>
      </c>
      <c r="Z145" s="303">
        <f t="shared" si="69"/>
        <v>2500000</v>
      </c>
      <c r="AF145" s="291" t="s">
        <v>659</v>
      </c>
      <c r="AG145" s="291">
        <v>3118391394</v>
      </c>
      <c r="AH145" s="307" t="s">
        <v>660</v>
      </c>
    </row>
    <row r="146" spans="1:34" ht="17.25" customHeight="1">
      <c r="A146" s="293">
        <v>145</v>
      </c>
      <c r="B146" s="291" t="s">
        <v>47</v>
      </c>
      <c r="C146" s="291" t="s">
        <v>661</v>
      </c>
      <c r="D146" s="291" t="s">
        <v>662</v>
      </c>
      <c r="E146" s="294" t="s">
        <v>40</v>
      </c>
      <c r="F146" s="369">
        <v>15244000</v>
      </c>
      <c r="G146" s="291" t="s">
        <v>663</v>
      </c>
      <c r="H146" s="295">
        <v>1006123359</v>
      </c>
      <c r="I146" s="294" t="s">
        <v>42</v>
      </c>
      <c r="J146" s="296">
        <v>1</v>
      </c>
      <c r="K146" s="296">
        <v>920</v>
      </c>
      <c r="L146" s="297">
        <v>45716</v>
      </c>
      <c r="M146" s="298">
        <f t="shared" si="65"/>
        <v>15244000</v>
      </c>
      <c r="N146" s="297">
        <v>45719</v>
      </c>
      <c r="O146" s="294" t="s">
        <v>43</v>
      </c>
      <c r="P146" s="299">
        <v>45720</v>
      </c>
      <c r="Q146" s="294">
        <v>866</v>
      </c>
      <c r="R146" s="291">
        <v>220401</v>
      </c>
      <c r="S146" s="300">
        <f t="shared" si="66"/>
        <v>15244000</v>
      </c>
      <c r="T146" s="297">
        <v>45726</v>
      </c>
      <c r="U146" s="301" t="s">
        <v>664</v>
      </c>
      <c r="V146" s="297">
        <v>45727</v>
      </c>
      <c r="W146" s="302">
        <v>45818</v>
      </c>
      <c r="Z146" s="303">
        <f>+S146/4</f>
        <v>3811000</v>
      </c>
      <c r="AF146" s="291" t="s">
        <v>665</v>
      </c>
      <c r="AG146" s="291">
        <v>3188061329</v>
      </c>
      <c r="AH146" s="307" t="s">
        <v>666</v>
      </c>
    </row>
    <row r="147" spans="1:34" ht="17.25" customHeight="1">
      <c r="A147" s="293">
        <v>146</v>
      </c>
      <c r="B147" s="291" t="s">
        <v>596</v>
      </c>
      <c r="C147" s="291" t="s">
        <v>621</v>
      </c>
      <c r="D147" s="291" t="s">
        <v>648</v>
      </c>
      <c r="E147" s="294" t="s">
        <v>40</v>
      </c>
      <c r="F147" s="369">
        <v>7500000</v>
      </c>
      <c r="G147" s="291" t="s">
        <v>667</v>
      </c>
      <c r="H147" s="295">
        <v>65732846</v>
      </c>
      <c r="I147" s="294" t="s">
        <v>42</v>
      </c>
      <c r="J147" s="296">
        <v>1</v>
      </c>
      <c r="K147" s="296">
        <v>900</v>
      </c>
      <c r="L147" s="297">
        <v>45716</v>
      </c>
      <c r="M147" s="298">
        <f t="shared" si="65"/>
        <v>7500000</v>
      </c>
      <c r="N147" s="297">
        <v>45719</v>
      </c>
      <c r="O147" s="294" t="s">
        <v>43</v>
      </c>
      <c r="P147" s="311"/>
      <c r="Q147" s="312"/>
      <c r="R147" s="291">
        <v>220602</v>
      </c>
      <c r="S147" s="300">
        <f t="shared" si="66"/>
        <v>7500000</v>
      </c>
      <c r="U147" s="313" t="s">
        <v>415</v>
      </c>
      <c r="W147" s="294" t="s">
        <v>668</v>
      </c>
      <c r="Z147" s="303">
        <f>+S147/3</f>
        <v>2500000</v>
      </c>
      <c r="AF147" s="291" t="s">
        <v>669</v>
      </c>
      <c r="AG147" s="291">
        <v>3186037022</v>
      </c>
      <c r="AH147" s="307" t="s">
        <v>670</v>
      </c>
    </row>
    <row r="148" spans="1:34" ht="17.25" customHeight="1">
      <c r="A148" s="293">
        <v>147</v>
      </c>
      <c r="B148" s="291" t="s">
        <v>596</v>
      </c>
      <c r="C148" s="291" t="s">
        <v>621</v>
      </c>
      <c r="D148" s="291" t="s">
        <v>648</v>
      </c>
      <c r="E148" s="294" t="s">
        <v>40</v>
      </c>
      <c r="F148" s="369">
        <v>7500000</v>
      </c>
      <c r="G148" s="291" t="s">
        <v>671</v>
      </c>
      <c r="H148" s="295">
        <v>1104938427</v>
      </c>
      <c r="I148" s="294" t="s">
        <v>42</v>
      </c>
      <c r="J148" s="296">
        <v>6</v>
      </c>
      <c r="K148" s="296">
        <v>903</v>
      </c>
      <c r="L148" s="297">
        <v>45716</v>
      </c>
      <c r="M148" s="298">
        <f t="shared" si="65"/>
        <v>7500000</v>
      </c>
      <c r="N148" s="297">
        <v>45719</v>
      </c>
      <c r="O148" s="294" t="s">
        <v>43</v>
      </c>
      <c r="P148" s="299">
        <v>45720</v>
      </c>
      <c r="Q148" s="294">
        <v>867</v>
      </c>
      <c r="R148" s="291">
        <v>220602</v>
      </c>
      <c r="S148" s="300">
        <f t="shared" ref="S148:S151" si="72">M148</f>
        <v>7500000</v>
      </c>
      <c r="T148" s="297">
        <v>45720</v>
      </c>
      <c r="U148" s="301" t="s">
        <v>672</v>
      </c>
      <c r="V148" s="297">
        <v>45726</v>
      </c>
      <c r="W148" s="302">
        <v>45817</v>
      </c>
      <c r="Z148" s="303">
        <f>+S148/3</f>
        <v>2500000</v>
      </c>
      <c r="AF148" s="291" t="s">
        <v>673</v>
      </c>
      <c r="AG148" s="291">
        <v>3115935973</v>
      </c>
      <c r="AH148" s="307" t="s">
        <v>674</v>
      </c>
    </row>
    <row r="149" spans="1:34" ht="17.25" customHeight="1">
      <c r="A149" s="293">
        <v>148</v>
      </c>
      <c r="B149" s="291" t="s">
        <v>37</v>
      </c>
      <c r="C149" s="291" t="s">
        <v>248</v>
      </c>
      <c r="D149" s="291" t="s">
        <v>675</v>
      </c>
      <c r="E149" s="294" t="s">
        <v>40</v>
      </c>
      <c r="F149" s="369">
        <v>48020984</v>
      </c>
      <c r="G149" s="291" t="s">
        <v>676</v>
      </c>
      <c r="H149" s="295">
        <v>860047163</v>
      </c>
      <c r="I149" s="294" t="s">
        <v>677</v>
      </c>
      <c r="J149" s="296">
        <v>5</v>
      </c>
      <c r="K149" s="296">
        <v>879</v>
      </c>
      <c r="L149" s="297">
        <v>45715</v>
      </c>
      <c r="M149" s="298">
        <f t="shared" si="65"/>
        <v>48020984</v>
      </c>
      <c r="N149" s="297">
        <v>45719</v>
      </c>
      <c r="O149" s="294" t="s">
        <v>43</v>
      </c>
      <c r="P149" s="299">
        <v>45720</v>
      </c>
      <c r="Q149" s="294">
        <v>868</v>
      </c>
      <c r="R149" s="291">
        <v>220102</v>
      </c>
      <c r="S149" s="300">
        <f t="shared" si="72"/>
        <v>48020984</v>
      </c>
      <c r="T149" s="297">
        <v>45719</v>
      </c>
      <c r="U149" s="301" t="s">
        <v>678</v>
      </c>
      <c r="V149" s="297">
        <v>45727</v>
      </c>
      <c r="W149" s="294" t="s">
        <v>679</v>
      </c>
      <c r="Z149" s="303">
        <f>+S149/7</f>
        <v>6860140.5714285718</v>
      </c>
      <c r="AF149" s="291" t="s">
        <v>680</v>
      </c>
      <c r="AG149" s="291" t="s">
        <v>681</v>
      </c>
      <c r="AH149" s="307" t="s">
        <v>682</v>
      </c>
    </row>
    <row r="150" spans="1:34" ht="17.25" customHeight="1">
      <c r="A150" s="293">
        <v>149</v>
      </c>
      <c r="B150" s="291" t="s">
        <v>47</v>
      </c>
      <c r="C150" s="291" t="s">
        <v>146</v>
      </c>
      <c r="D150" s="306" t="s">
        <v>683</v>
      </c>
      <c r="E150" s="294" t="s">
        <v>40</v>
      </c>
      <c r="F150" s="369">
        <v>11193525</v>
      </c>
      <c r="G150" s="291" t="s">
        <v>684</v>
      </c>
      <c r="H150" s="295">
        <v>14295124</v>
      </c>
      <c r="I150" s="294" t="s">
        <v>42</v>
      </c>
      <c r="J150" s="296">
        <v>1</v>
      </c>
      <c r="K150" s="296">
        <v>877</v>
      </c>
      <c r="L150" s="297">
        <v>45714</v>
      </c>
      <c r="M150" s="298">
        <f t="shared" si="65"/>
        <v>11193525</v>
      </c>
      <c r="N150" s="297">
        <v>45719</v>
      </c>
      <c r="O150" s="294" t="s">
        <v>43</v>
      </c>
      <c r="P150" s="299">
        <v>45720</v>
      </c>
      <c r="Q150" s="294">
        <v>869</v>
      </c>
      <c r="R150" s="291">
        <v>220401</v>
      </c>
      <c r="S150" s="300">
        <f t="shared" si="72"/>
        <v>11193525</v>
      </c>
      <c r="T150" s="297">
        <v>45720</v>
      </c>
      <c r="U150" s="301" t="s">
        <v>685</v>
      </c>
      <c r="V150" s="297">
        <v>45722</v>
      </c>
      <c r="W150" s="302">
        <v>45813</v>
      </c>
      <c r="Z150" s="303">
        <f>+S150/3</f>
        <v>3731175</v>
      </c>
      <c r="AF150" s="291" t="s">
        <v>686</v>
      </c>
      <c r="AG150" s="291">
        <v>3012086619</v>
      </c>
      <c r="AH150" s="307" t="s">
        <v>687</v>
      </c>
    </row>
    <row r="151" spans="1:34" ht="17.25" customHeight="1">
      <c r="A151" s="293">
        <v>150</v>
      </c>
      <c r="B151" s="291" t="s">
        <v>596</v>
      </c>
      <c r="C151" s="291" t="s">
        <v>621</v>
      </c>
      <c r="D151" s="291" t="s">
        <v>648</v>
      </c>
      <c r="E151" s="294" t="s">
        <v>40</v>
      </c>
      <c r="F151" s="369">
        <v>7500000</v>
      </c>
      <c r="G151" s="291" t="s">
        <v>688</v>
      </c>
      <c r="H151" s="295">
        <v>1110561280</v>
      </c>
      <c r="I151" s="294" t="s">
        <v>42</v>
      </c>
      <c r="J151" s="296">
        <v>2</v>
      </c>
      <c r="K151" s="296">
        <v>909</v>
      </c>
      <c r="L151" s="297">
        <v>45716</v>
      </c>
      <c r="M151" s="298">
        <f t="shared" ref="M151" si="73">F151</f>
        <v>7500000</v>
      </c>
      <c r="N151" s="297">
        <v>45719</v>
      </c>
      <c r="O151" s="294" t="s">
        <v>43</v>
      </c>
      <c r="R151" s="291">
        <v>220602</v>
      </c>
      <c r="S151" s="300">
        <f t="shared" si="72"/>
        <v>7500000</v>
      </c>
      <c r="W151" s="294" t="s">
        <v>668</v>
      </c>
      <c r="Z151" s="303">
        <f>+S151/3</f>
        <v>2500000</v>
      </c>
      <c r="AF151" s="291" t="s">
        <v>689</v>
      </c>
      <c r="AG151" s="291">
        <v>3186888071</v>
      </c>
      <c r="AH151" s="307" t="s">
        <v>690</v>
      </c>
    </row>
    <row r="152" spans="1:34" ht="17.25" customHeight="1">
      <c r="A152" s="293">
        <v>151</v>
      </c>
      <c r="B152" s="291" t="s">
        <v>596</v>
      </c>
      <c r="C152" s="291" t="s">
        <v>621</v>
      </c>
      <c r="D152" s="291" t="s">
        <v>648</v>
      </c>
      <c r="E152" s="294" t="s">
        <v>40</v>
      </c>
      <c r="F152" s="369">
        <v>7500000</v>
      </c>
      <c r="G152" s="291" t="s">
        <v>691</v>
      </c>
      <c r="H152" s="295">
        <v>1007817813</v>
      </c>
      <c r="I152" s="294" t="s">
        <v>42</v>
      </c>
      <c r="J152" s="296">
        <v>5</v>
      </c>
      <c r="K152" s="296">
        <v>910</v>
      </c>
      <c r="L152" s="297">
        <v>45716</v>
      </c>
      <c r="M152" s="298">
        <f t="shared" ref="M152" si="74">F152</f>
        <v>7500000</v>
      </c>
      <c r="N152" s="297">
        <v>45719</v>
      </c>
      <c r="O152" s="294" t="s">
        <v>43</v>
      </c>
      <c r="P152" s="299">
        <v>45720</v>
      </c>
      <c r="Q152" s="294">
        <v>870</v>
      </c>
      <c r="R152" s="291">
        <v>220602</v>
      </c>
      <c r="S152" s="300">
        <f t="shared" ref="S152" si="75">M152</f>
        <v>7500000</v>
      </c>
      <c r="T152" s="297">
        <v>45721</v>
      </c>
      <c r="U152" s="301">
        <v>100041967</v>
      </c>
      <c r="V152" s="297">
        <v>45727</v>
      </c>
      <c r="W152" s="302">
        <v>45818</v>
      </c>
      <c r="Z152" s="303">
        <f t="shared" ref="Z152:Z157" si="76">+S152/3</f>
        <v>2500000</v>
      </c>
      <c r="AF152" s="291" t="s">
        <v>692</v>
      </c>
      <c r="AG152" s="291">
        <v>3186880712</v>
      </c>
      <c r="AH152" s="307" t="s">
        <v>693</v>
      </c>
    </row>
    <row r="153" spans="1:34" ht="17.25" customHeight="1">
      <c r="A153" s="293">
        <v>152</v>
      </c>
      <c r="B153" s="291" t="s">
        <v>596</v>
      </c>
      <c r="C153" s="291" t="s">
        <v>621</v>
      </c>
      <c r="D153" s="291" t="s">
        <v>694</v>
      </c>
      <c r="E153" s="294" t="s">
        <v>40</v>
      </c>
      <c r="F153" s="369">
        <v>18000000</v>
      </c>
      <c r="G153" s="291" t="s">
        <v>695</v>
      </c>
      <c r="H153" s="295">
        <v>93.409081</v>
      </c>
      <c r="I153" s="294" t="s">
        <v>42</v>
      </c>
      <c r="J153" s="296">
        <v>2</v>
      </c>
      <c r="K153" s="296">
        <v>892</v>
      </c>
      <c r="L153" s="297">
        <v>45716</v>
      </c>
      <c r="M153" s="298">
        <f t="shared" ref="M153" si="77">F153</f>
        <v>18000000</v>
      </c>
      <c r="N153" s="297">
        <v>45719</v>
      </c>
      <c r="O153" s="294" t="s">
        <v>43</v>
      </c>
      <c r="P153" s="299">
        <v>45720</v>
      </c>
      <c r="Q153" s="294">
        <v>871</v>
      </c>
      <c r="R153" s="291">
        <v>220601</v>
      </c>
      <c r="S153" s="300">
        <f t="shared" ref="S153" si="78">M153</f>
        <v>18000000</v>
      </c>
      <c r="T153" s="297">
        <v>45720</v>
      </c>
      <c r="U153" s="301" t="s">
        <v>696</v>
      </c>
      <c r="V153" s="297">
        <v>45723</v>
      </c>
      <c r="W153" s="302">
        <v>45814</v>
      </c>
      <c r="Z153" s="303">
        <f t="shared" si="76"/>
        <v>6000000</v>
      </c>
      <c r="AF153" s="291" t="s">
        <v>697</v>
      </c>
      <c r="AG153" s="291">
        <v>3186498865</v>
      </c>
      <c r="AH153" s="307" t="s">
        <v>698</v>
      </c>
    </row>
    <row r="154" spans="1:34" ht="17.25" customHeight="1">
      <c r="A154" s="293">
        <v>153</v>
      </c>
      <c r="B154" s="291" t="s">
        <v>596</v>
      </c>
      <c r="C154" s="291" t="s">
        <v>621</v>
      </c>
      <c r="D154" s="291" t="s">
        <v>694</v>
      </c>
      <c r="E154" s="294" t="s">
        <v>40</v>
      </c>
      <c r="F154" s="369">
        <v>18000000</v>
      </c>
      <c r="G154" s="291" t="s">
        <v>699</v>
      </c>
      <c r="H154" s="295">
        <v>1110479271</v>
      </c>
      <c r="I154" s="294" t="s">
        <v>42</v>
      </c>
      <c r="J154" s="296">
        <v>6</v>
      </c>
      <c r="K154" s="296">
        <v>893</v>
      </c>
      <c r="L154" s="297">
        <v>45716</v>
      </c>
      <c r="M154" s="298">
        <f t="shared" ref="M154:M156" si="79">F154</f>
        <v>18000000</v>
      </c>
      <c r="N154" s="297">
        <v>45719</v>
      </c>
      <c r="O154" s="294" t="s">
        <v>43</v>
      </c>
      <c r="P154" s="299">
        <v>45720</v>
      </c>
      <c r="Q154" s="294">
        <v>872</v>
      </c>
      <c r="R154" s="291">
        <v>220601</v>
      </c>
      <c r="S154" s="300">
        <f t="shared" ref="S154:S156" si="80">M154</f>
        <v>18000000</v>
      </c>
      <c r="T154" s="297">
        <v>45723</v>
      </c>
      <c r="U154" s="301" t="s">
        <v>700</v>
      </c>
      <c r="V154" s="297">
        <v>45726</v>
      </c>
      <c r="W154" s="302">
        <v>45817</v>
      </c>
      <c r="Z154" s="303">
        <f t="shared" si="76"/>
        <v>6000000</v>
      </c>
      <c r="AF154" s="291" t="s">
        <v>701</v>
      </c>
      <c r="AG154" s="291">
        <v>3183045741</v>
      </c>
      <c r="AH154" s="307" t="s">
        <v>702</v>
      </c>
    </row>
    <row r="155" spans="1:34" ht="17.25" customHeight="1">
      <c r="A155" s="293">
        <v>154</v>
      </c>
      <c r="B155" s="291" t="s">
        <v>596</v>
      </c>
      <c r="C155" s="291" t="s">
        <v>621</v>
      </c>
      <c r="D155" s="291" t="s">
        <v>694</v>
      </c>
      <c r="E155" s="294" t="s">
        <v>40</v>
      </c>
      <c r="F155" s="369">
        <v>18000000</v>
      </c>
      <c r="G155" s="291" t="s">
        <v>703</v>
      </c>
      <c r="H155" s="295">
        <v>1110466854</v>
      </c>
      <c r="I155" s="294" t="s">
        <v>42</v>
      </c>
      <c r="J155" s="296">
        <v>3</v>
      </c>
      <c r="K155" s="296">
        <v>896</v>
      </c>
      <c r="L155" s="297">
        <v>45716</v>
      </c>
      <c r="M155" s="298">
        <f t="shared" si="79"/>
        <v>18000000</v>
      </c>
      <c r="N155" s="297">
        <v>45719</v>
      </c>
      <c r="O155" s="294" t="s">
        <v>43</v>
      </c>
      <c r="P155" s="299">
        <v>45720</v>
      </c>
      <c r="Q155" s="294">
        <v>873</v>
      </c>
      <c r="R155" s="291">
        <v>220601</v>
      </c>
      <c r="S155" s="300">
        <f t="shared" si="80"/>
        <v>18000000</v>
      </c>
      <c r="T155" s="297">
        <v>45720</v>
      </c>
      <c r="U155" s="301" t="s">
        <v>704</v>
      </c>
      <c r="V155" s="297">
        <v>45721</v>
      </c>
      <c r="W155" s="302">
        <v>45812</v>
      </c>
      <c r="Z155" s="303">
        <f t="shared" si="76"/>
        <v>6000000</v>
      </c>
      <c r="AF155" s="291" t="s">
        <v>705</v>
      </c>
      <c r="AG155" s="326">
        <v>3023504596</v>
      </c>
      <c r="AH155" s="307" t="s">
        <v>706</v>
      </c>
    </row>
    <row r="156" spans="1:34" ht="17.25" customHeight="1">
      <c r="A156" s="293">
        <v>155</v>
      </c>
      <c r="B156" s="291" t="s">
        <v>596</v>
      </c>
      <c r="C156" s="291" t="s">
        <v>621</v>
      </c>
      <c r="D156" s="291" t="s">
        <v>694</v>
      </c>
      <c r="E156" s="294" t="s">
        <v>40</v>
      </c>
      <c r="F156" s="369">
        <v>18000000</v>
      </c>
      <c r="G156" s="291" t="s">
        <v>707</v>
      </c>
      <c r="H156" s="295">
        <v>1106712976</v>
      </c>
      <c r="I156" s="294" t="s">
        <v>208</v>
      </c>
      <c r="J156" s="296">
        <v>4</v>
      </c>
      <c r="K156" s="296">
        <v>894</v>
      </c>
      <c r="L156" s="297">
        <v>45716</v>
      </c>
      <c r="M156" s="298">
        <f t="shared" si="79"/>
        <v>18000000</v>
      </c>
      <c r="N156" s="297">
        <v>45719</v>
      </c>
      <c r="O156" s="294" t="s">
        <v>43</v>
      </c>
      <c r="P156" s="311"/>
      <c r="Q156" s="312"/>
      <c r="R156" s="291">
        <v>220601</v>
      </c>
      <c r="S156" s="300">
        <f t="shared" si="80"/>
        <v>18000000</v>
      </c>
      <c r="U156" s="174" t="s">
        <v>415</v>
      </c>
      <c r="W156" s="294" t="s">
        <v>668</v>
      </c>
      <c r="Z156" s="303">
        <f t="shared" si="76"/>
        <v>6000000</v>
      </c>
      <c r="AF156" s="291" t="s">
        <v>708</v>
      </c>
      <c r="AG156" s="291">
        <v>3103622861</v>
      </c>
      <c r="AH156" s="307" t="s">
        <v>709</v>
      </c>
    </row>
    <row r="157" spans="1:34" ht="17.25" customHeight="1">
      <c r="A157" s="293">
        <v>156</v>
      </c>
      <c r="B157" s="291" t="s">
        <v>596</v>
      </c>
      <c r="C157" s="291" t="s">
        <v>621</v>
      </c>
      <c r="D157" s="291" t="s">
        <v>694</v>
      </c>
      <c r="E157" s="294" t="s">
        <v>40</v>
      </c>
      <c r="F157" s="369">
        <v>18000000</v>
      </c>
      <c r="G157" s="291" t="s">
        <v>710</v>
      </c>
      <c r="H157" s="295">
        <v>1098608983</v>
      </c>
      <c r="I157" s="294" t="s">
        <v>592</v>
      </c>
      <c r="J157" s="296">
        <v>3</v>
      </c>
      <c r="K157" s="296">
        <v>895</v>
      </c>
      <c r="L157" s="297">
        <v>45716</v>
      </c>
      <c r="M157" s="298">
        <f t="shared" ref="M157:M159" si="81">F157</f>
        <v>18000000</v>
      </c>
      <c r="N157" s="297">
        <v>45719</v>
      </c>
      <c r="O157" s="294" t="s">
        <v>43</v>
      </c>
      <c r="P157" s="299">
        <v>45722</v>
      </c>
      <c r="Q157" s="294">
        <v>895</v>
      </c>
      <c r="R157" s="291">
        <v>220601</v>
      </c>
      <c r="S157" s="300">
        <f t="shared" ref="S157:S159" si="82">M157</f>
        <v>18000000</v>
      </c>
      <c r="T157" s="297">
        <v>45719</v>
      </c>
      <c r="U157" s="301" t="s">
        <v>711</v>
      </c>
      <c r="V157" s="297">
        <v>45723</v>
      </c>
      <c r="W157" s="302">
        <v>45814</v>
      </c>
      <c r="Z157" s="303">
        <f t="shared" si="76"/>
        <v>6000000</v>
      </c>
      <c r="AF157" s="291" t="s">
        <v>712</v>
      </c>
      <c r="AG157" s="291">
        <v>3132010307</v>
      </c>
      <c r="AH157" s="307" t="s">
        <v>713</v>
      </c>
    </row>
    <row r="158" spans="1:34" ht="17.25" customHeight="1">
      <c r="A158" s="293">
        <v>157</v>
      </c>
      <c r="B158" s="291" t="s">
        <v>47</v>
      </c>
      <c r="C158" s="291" t="s">
        <v>100</v>
      </c>
      <c r="D158" s="306" t="s">
        <v>271</v>
      </c>
      <c r="E158" s="294" t="s">
        <v>40</v>
      </c>
      <c r="F158" s="369">
        <v>19440000</v>
      </c>
      <c r="G158" s="291" t="s">
        <v>272</v>
      </c>
      <c r="H158" s="295">
        <v>14878116</v>
      </c>
      <c r="I158" s="294" t="s">
        <v>273</v>
      </c>
      <c r="J158" s="296">
        <v>5</v>
      </c>
      <c r="K158" s="296">
        <v>935</v>
      </c>
      <c r="L158" s="297">
        <v>45716</v>
      </c>
      <c r="M158" s="298">
        <f t="shared" si="81"/>
        <v>19440000</v>
      </c>
      <c r="N158" s="297">
        <v>45720</v>
      </c>
      <c r="O158" s="294" t="s">
        <v>43</v>
      </c>
      <c r="P158" s="299">
        <v>45720</v>
      </c>
      <c r="Q158" s="294">
        <v>874</v>
      </c>
      <c r="R158" s="291">
        <v>220401</v>
      </c>
      <c r="S158" s="300">
        <f t="shared" si="82"/>
        <v>19440000</v>
      </c>
      <c r="T158" s="297">
        <v>45720</v>
      </c>
      <c r="U158" s="301" t="s">
        <v>714</v>
      </c>
      <c r="V158" s="297">
        <v>45720</v>
      </c>
      <c r="W158" s="302">
        <v>45780</v>
      </c>
      <c r="Z158" s="303">
        <f t="shared" ref="Z158" si="83">+F158/2</f>
        <v>9720000</v>
      </c>
      <c r="AF158" s="291" t="s">
        <v>275</v>
      </c>
      <c r="AG158" s="291">
        <v>3122950049</v>
      </c>
      <c r="AH158" s="307" t="s">
        <v>276</v>
      </c>
    </row>
    <row r="159" spans="1:34" ht="17.25" customHeight="1">
      <c r="A159" s="293">
        <v>158</v>
      </c>
      <c r="B159" s="291" t="s">
        <v>596</v>
      </c>
      <c r="C159" s="291" t="s">
        <v>100</v>
      </c>
      <c r="D159" s="291" t="s">
        <v>715</v>
      </c>
      <c r="E159" s="294" t="s">
        <v>40</v>
      </c>
      <c r="F159" s="369">
        <v>11250000</v>
      </c>
      <c r="G159" s="291" t="s">
        <v>716</v>
      </c>
      <c r="H159" s="295">
        <v>1110554317</v>
      </c>
      <c r="I159" s="294" t="s">
        <v>42</v>
      </c>
      <c r="J159" s="296">
        <v>7</v>
      </c>
      <c r="K159" s="296">
        <v>908</v>
      </c>
      <c r="L159" s="297">
        <v>45716</v>
      </c>
      <c r="M159" s="298">
        <f t="shared" si="81"/>
        <v>11250000</v>
      </c>
      <c r="N159" s="297">
        <v>45720</v>
      </c>
      <c r="O159" s="294" t="s">
        <v>43</v>
      </c>
      <c r="P159" s="327"/>
      <c r="Q159" s="328"/>
      <c r="R159" s="291">
        <v>220601</v>
      </c>
      <c r="S159" s="300">
        <f t="shared" si="82"/>
        <v>11250000</v>
      </c>
      <c r="U159" s="174" t="s">
        <v>415</v>
      </c>
      <c r="W159" s="294" t="s">
        <v>668</v>
      </c>
      <c r="Z159" s="303">
        <f>+S159/3</f>
        <v>3750000</v>
      </c>
      <c r="AF159" s="291" t="s">
        <v>717</v>
      </c>
      <c r="AG159" s="291">
        <v>3213251818</v>
      </c>
      <c r="AH159" s="307" t="s">
        <v>718</v>
      </c>
    </row>
    <row r="160" spans="1:34" ht="17.25" customHeight="1">
      <c r="A160" s="293">
        <v>159</v>
      </c>
      <c r="B160" s="291" t="s">
        <v>47</v>
      </c>
      <c r="C160" s="291" t="s">
        <v>100</v>
      </c>
      <c r="D160" s="306" t="s">
        <v>157</v>
      </c>
      <c r="E160" s="294" t="s">
        <v>80</v>
      </c>
      <c r="F160" s="369">
        <v>6100000</v>
      </c>
      <c r="G160" s="291" t="s">
        <v>158</v>
      </c>
      <c r="H160" s="295">
        <v>51987188</v>
      </c>
      <c r="I160" s="294" t="s">
        <v>51</v>
      </c>
      <c r="J160" s="296">
        <v>7</v>
      </c>
      <c r="K160" s="296">
        <v>934</v>
      </c>
      <c r="L160" s="297">
        <v>45716</v>
      </c>
      <c r="M160" s="298">
        <f t="shared" ref="M160:M165" si="84">F160</f>
        <v>6100000</v>
      </c>
      <c r="N160" s="297">
        <v>45720</v>
      </c>
      <c r="O160" s="294" t="s">
        <v>43</v>
      </c>
      <c r="P160" s="299">
        <v>45720</v>
      </c>
      <c r="Q160" s="294">
        <v>875</v>
      </c>
      <c r="R160" s="291">
        <v>220401</v>
      </c>
      <c r="S160" s="300">
        <f t="shared" ref="S160:S165" si="85">M160</f>
        <v>6100000</v>
      </c>
      <c r="T160" s="297">
        <v>45720</v>
      </c>
      <c r="U160" s="301" t="s">
        <v>719</v>
      </c>
      <c r="V160" s="297">
        <v>45720</v>
      </c>
      <c r="W160" s="302">
        <v>45780</v>
      </c>
      <c r="Z160" s="303">
        <f>+F160/2</f>
        <v>3050000</v>
      </c>
      <c r="AF160" s="291" t="s">
        <v>160</v>
      </c>
      <c r="AG160" s="291">
        <v>3108761420</v>
      </c>
      <c r="AH160" s="307" t="s">
        <v>161</v>
      </c>
    </row>
    <row r="161" spans="1:34" ht="17.25" customHeight="1">
      <c r="A161" s="293">
        <v>160</v>
      </c>
      <c r="B161" s="291" t="s">
        <v>47</v>
      </c>
      <c r="C161" s="291" t="s">
        <v>100</v>
      </c>
      <c r="D161" s="291" t="s">
        <v>277</v>
      </c>
      <c r="E161" s="294" t="s">
        <v>40</v>
      </c>
      <c r="F161" s="369">
        <v>19440000</v>
      </c>
      <c r="G161" s="291" t="s">
        <v>278</v>
      </c>
      <c r="H161" s="295">
        <v>14325425</v>
      </c>
      <c r="I161" s="294" t="s">
        <v>279</v>
      </c>
      <c r="J161" s="296">
        <v>3</v>
      </c>
      <c r="K161" s="296">
        <v>933</v>
      </c>
      <c r="L161" s="297">
        <v>45716</v>
      </c>
      <c r="M161" s="298">
        <f t="shared" si="84"/>
        <v>19440000</v>
      </c>
      <c r="N161" s="297">
        <v>45720</v>
      </c>
      <c r="O161" s="294" t="s">
        <v>43</v>
      </c>
      <c r="P161" s="299">
        <v>45720</v>
      </c>
      <c r="Q161" s="294">
        <v>876</v>
      </c>
      <c r="R161" s="291">
        <v>220401</v>
      </c>
      <c r="S161" s="300">
        <f t="shared" si="85"/>
        <v>19440000</v>
      </c>
      <c r="T161" s="297">
        <v>45720</v>
      </c>
      <c r="U161" s="301" t="s">
        <v>720</v>
      </c>
      <c r="V161" s="297">
        <v>45720</v>
      </c>
      <c r="W161" s="302">
        <v>45780</v>
      </c>
      <c r="Z161" s="303">
        <f t="shared" ref="Z161" si="86">+F161/2</f>
        <v>9720000</v>
      </c>
      <c r="AF161" s="291" t="s">
        <v>281</v>
      </c>
      <c r="AG161" s="291">
        <v>3132923939</v>
      </c>
      <c r="AH161" s="307" t="s">
        <v>282</v>
      </c>
    </row>
    <row r="162" spans="1:34" ht="17.25" customHeight="1">
      <c r="A162" s="293">
        <v>161</v>
      </c>
      <c r="B162" s="291" t="s">
        <v>47</v>
      </c>
      <c r="C162" s="291" t="s">
        <v>100</v>
      </c>
      <c r="D162" s="306" t="s">
        <v>101</v>
      </c>
      <c r="E162" s="294" t="s">
        <v>40</v>
      </c>
      <c r="F162" s="369">
        <v>16200000</v>
      </c>
      <c r="G162" s="291" t="s">
        <v>102</v>
      </c>
      <c r="H162" s="295">
        <v>1110501425</v>
      </c>
      <c r="I162" s="294" t="s">
        <v>42</v>
      </c>
      <c r="J162" s="296">
        <v>7</v>
      </c>
      <c r="K162" s="296">
        <v>937</v>
      </c>
      <c r="L162" s="297">
        <v>45716</v>
      </c>
      <c r="M162" s="298">
        <f t="shared" si="84"/>
        <v>16200000</v>
      </c>
      <c r="N162" s="297">
        <v>45720</v>
      </c>
      <c r="O162" s="294" t="s">
        <v>43</v>
      </c>
      <c r="P162" s="299">
        <v>45720</v>
      </c>
      <c r="Q162" s="294">
        <v>877</v>
      </c>
      <c r="R162" s="291">
        <v>220401</v>
      </c>
      <c r="S162" s="300">
        <f t="shared" si="85"/>
        <v>16200000</v>
      </c>
      <c r="T162" s="297">
        <v>45720</v>
      </c>
      <c r="U162" s="301" t="s">
        <v>721</v>
      </c>
      <c r="V162" s="297">
        <v>45720</v>
      </c>
      <c r="W162" s="302">
        <v>45777</v>
      </c>
      <c r="Z162" s="303">
        <f>+F162/2</f>
        <v>8100000</v>
      </c>
      <c r="AF162" s="291" t="s">
        <v>104</v>
      </c>
      <c r="AG162" s="291">
        <v>3004980074</v>
      </c>
      <c r="AH162" s="307" t="s">
        <v>105</v>
      </c>
    </row>
    <row r="163" spans="1:34" ht="17.25" customHeight="1">
      <c r="A163" s="293">
        <v>162</v>
      </c>
      <c r="B163" s="291" t="s">
        <v>596</v>
      </c>
      <c r="C163" s="291" t="s">
        <v>169</v>
      </c>
      <c r="D163" s="291" t="s">
        <v>722</v>
      </c>
      <c r="E163" s="294" t="s">
        <v>40</v>
      </c>
      <c r="F163" s="369">
        <v>7125000</v>
      </c>
      <c r="G163" s="291" t="s">
        <v>723</v>
      </c>
      <c r="H163" s="295">
        <v>1110486807</v>
      </c>
      <c r="I163" s="294" t="s">
        <v>42</v>
      </c>
      <c r="J163" s="296">
        <v>2</v>
      </c>
      <c r="K163" s="296">
        <v>917</v>
      </c>
      <c r="L163" s="297">
        <v>45716</v>
      </c>
      <c r="M163" s="298">
        <f t="shared" si="84"/>
        <v>7125000</v>
      </c>
      <c r="N163" s="297">
        <v>45720</v>
      </c>
      <c r="O163" s="294" t="s">
        <v>43</v>
      </c>
      <c r="P163" s="299">
        <v>45720</v>
      </c>
      <c r="Q163" s="294">
        <v>878</v>
      </c>
      <c r="R163" s="291">
        <v>220601</v>
      </c>
      <c r="S163" s="300">
        <f t="shared" si="85"/>
        <v>7125000</v>
      </c>
      <c r="T163" s="297">
        <v>45722</v>
      </c>
      <c r="U163" s="301" t="s">
        <v>724</v>
      </c>
      <c r="V163" s="297">
        <v>45723</v>
      </c>
      <c r="W163" s="302">
        <v>45814</v>
      </c>
      <c r="Z163" s="303">
        <f>+S163/3</f>
        <v>2375000</v>
      </c>
      <c r="AF163" s="291" t="s">
        <v>725</v>
      </c>
      <c r="AG163" s="291">
        <v>3177528377</v>
      </c>
      <c r="AH163" s="307" t="s">
        <v>726</v>
      </c>
    </row>
    <row r="164" spans="1:34" ht="17.25" customHeight="1">
      <c r="A164" s="293">
        <v>163</v>
      </c>
      <c r="B164" s="291" t="s">
        <v>47</v>
      </c>
      <c r="C164" s="291" t="s">
        <v>100</v>
      </c>
      <c r="D164" s="306" t="s">
        <v>106</v>
      </c>
      <c r="E164" s="294" t="s">
        <v>40</v>
      </c>
      <c r="F164" s="369">
        <v>9720000</v>
      </c>
      <c r="G164" s="291" t="s">
        <v>228</v>
      </c>
      <c r="H164" s="295">
        <v>1018433119</v>
      </c>
      <c r="I164" s="294" t="s">
        <v>51</v>
      </c>
      <c r="J164" s="296">
        <v>2</v>
      </c>
      <c r="K164" s="296">
        <v>938</v>
      </c>
      <c r="L164" s="297">
        <v>45716</v>
      </c>
      <c r="M164" s="298">
        <f t="shared" si="84"/>
        <v>9720000</v>
      </c>
      <c r="N164" s="297">
        <v>45720</v>
      </c>
      <c r="O164" s="294" t="s">
        <v>43</v>
      </c>
      <c r="P164" s="299">
        <v>45720</v>
      </c>
      <c r="Q164" s="294">
        <v>879</v>
      </c>
      <c r="R164" s="291">
        <v>220401</v>
      </c>
      <c r="S164" s="300">
        <f t="shared" si="85"/>
        <v>9720000</v>
      </c>
      <c r="T164" s="297">
        <v>45720</v>
      </c>
      <c r="U164" s="301" t="s">
        <v>727</v>
      </c>
      <c r="V164" s="297">
        <v>45720</v>
      </c>
      <c r="W164" s="302">
        <v>45780</v>
      </c>
      <c r="Z164" s="303">
        <f t="shared" ref="Z164" si="87">+F164/2</f>
        <v>4860000</v>
      </c>
      <c r="AF164" s="291" t="s">
        <v>230</v>
      </c>
      <c r="AG164" s="291">
        <v>3112684478</v>
      </c>
      <c r="AH164" s="307" t="s">
        <v>231</v>
      </c>
    </row>
    <row r="165" spans="1:34" ht="17.25" customHeight="1">
      <c r="A165" s="293">
        <v>164</v>
      </c>
      <c r="B165" s="291" t="s">
        <v>596</v>
      </c>
      <c r="C165" s="291" t="s">
        <v>728</v>
      </c>
      <c r="D165" s="291" t="s">
        <v>729</v>
      </c>
      <c r="E165" s="294" t="s">
        <v>40</v>
      </c>
      <c r="F165" s="369">
        <v>14250000</v>
      </c>
      <c r="G165" s="291" t="s">
        <v>730</v>
      </c>
      <c r="H165" s="295">
        <v>38142449</v>
      </c>
      <c r="I165" s="294" t="s">
        <v>42</v>
      </c>
      <c r="J165" s="296">
        <v>0</v>
      </c>
      <c r="K165" s="296">
        <v>928</v>
      </c>
      <c r="L165" s="297">
        <v>45716</v>
      </c>
      <c r="M165" s="298">
        <f t="shared" si="84"/>
        <v>14250000</v>
      </c>
      <c r="N165" s="297">
        <v>45720</v>
      </c>
      <c r="O165" s="294" t="s">
        <v>43</v>
      </c>
      <c r="R165" s="291">
        <v>220601</v>
      </c>
      <c r="S165" s="300">
        <f t="shared" si="85"/>
        <v>14250000</v>
      </c>
      <c r="U165" s="313" t="s">
        <v>731</v>
      </c>
      <c r="W165" s="294" t="s">
        <v>668</v>
      </c>
      <c r="Z165" s="303">
        <f>+F165/3</f>
        <v>4750000</v>
      </c>
      <c r="AF165" s="291" t="s">
        <v>732</v>
      </c>
      <c r="AG165" s="291">
        <v>3246865218</v>
      </c>
      <c r="AH165" s="307" t="s">
        <v>733</v>
      </c>
    </row>
    <row r="166" spans="1:34" ht="17.25" customHeight="1">
      <c r="A166" s="293">
        <v>165</v>
      </c>
      <c r="B166" s="291" t="s">
        <v>596</v>
      </c>
      <c r="C166" s="291" t="s">
        <v>728</v>
      </c>
      <c r="D166" s="291" t="s">
        <v>729</v>
      </c>
      <c r="E166" s="294" t="s">
        <v>40</v>
      </c>
      <c r="F166" s="369">
        <v>14250000</v>
      </c>
      <c r="G166" s="291" t="s">
        <v>734</v>
      </c>
      <c r="H166" s="295">
        <v>14138860</v>
      </c>
      <c r="I166" s="294" t="s">
        <v>42</v>
      </c>
      <c r="J166" s="296">
        <v>2</v>
      </c>
      <c r="K166" s="296">
        <v>929</v>
      </c>
      <c r="L166" s="297">
        <v>45716</v>
      </c>
      <c r="M166" s="298">
        <f t="shared" ref="M166" si="88">F166</f>
        <v>14250000</v>
      </c>
      <c r="N166" s="297">
        <v>45720</v>
      </c>
      <c r="O166" s="294" t="s">
        <v>43</v>
      </c>
      <c r="P166" s="299">
        <v>45722</v>
      </c>
      <c r="Q166" s="294">
        <v>896</v>
      </c>
      <c r="R166" s="291">
        <v>220601</v>
      </c>
      <c r="S166" s="300">
        <f t="shared" ref="S166" si="89">M166</f>
        <v>14250000</v>
      </c>
      <c r="T166" s="297">
        <v>45721</v>
      </c>
      <c r="U166" s="301" t="s">
        <v>735</v>
      </c>
      <c r="V166" s="297">
        <v>45723</v>
      </c>
      <c r="W166" s="302">
        <v>45814</v>
      </c>
      <c r="Z166" s="303">
        <f>+F166/3</f>
        <v>4750000</v>
      </c>
      <c r="AF166" s="291" t="s">
        <v>736</v>
      </c>
      <c r="AG166" s="291">
        <v>3208892420</v>
      </c>
      <c r="AH166" s="307" t="s">
        <v>737</v>
      </c>
    </row>
    <row r="167" spans="1:34" ht="17.25" customHeight="1">
      <c r="A167" s="293">
        <v>166</v>
      </c>
      <c r="B167" s="291" t="s">
        <v>47</v>
      </c>
      <c r="C167" s="291" t="s">
        <v>293</v>
      </c>
      <c r="D167" s="291" t="s">
        <v>738</v>
      </c>
      <c r="E167" s="294" t="s">
        <v>40</v>
      </c>
      <c r="F167" s="369">
        <v>15000000</v>
      </c>
      <c r="G167" s="291" t="s">
        <v>318</v>
      </c>
      <c r="H167" s="295">
        <v>1110536440</v>
      </c>
      <c r="I167" s="294" t="s">
        <v>115</v>
      </c>
      <c r="J167" s="296">
        <v>9</v>
      </c>
      <c r="K167" s="296">
        <v>886</v>
      </c>
      <c r="L167" s="297">
        <v>45716</v>
      </c>
      <c r="M167" s="298">
        <f>+F167</f>
        <v>15000000</v>
      </c>
      <c r="N167" s="297">
        <v>45720</v>
      </c>
      <c r="O167" s="294" t="s">
        <v>43</v>
      </c>
      <c r="P167" s="299">
        <v>45720</v>
      </c>
      <c r="Q167" s="294">
        <v>880</v>
      </c>
      <c r="R167" s="291">
        <v>220401</v>
      </c>
      <c r="S167" s="300">
        <f>+F167</f>
        <v>15000000</v>
      </c>
      <c r="T167" s="297">
        <v>45720</v>
      </c>
      <c r="U167" s="301">
        <v>100041927</v>
      </c>
      <c r="V167" s="297">
        <v>45693</v>
      </c>
      <c r="W167" s="302">
        <v>45767</v>
      </c>
      <c r="Z167" s="303">
        <f>+F167/2.5</f>
        <v>6000000</v>
      </c>
      <c r="AF167" s="291" t="s">
        <v>319</v>
      </c>
      <c r="AG167" s="291">
        <v>3013043838</v>
      </c>
      <c r="AH167" s="307" t="s">
        <v>320</v>
      </c>
    </row>
    <row r="168" spans="1:34" ht="17.25" customHeight="1">
      <c r="A168" s="293">
        <v>167</v>
      </c>
      <c r="B168" s="291" t="s">
        <v>596</v>
      </c>
      <c r="C168" s="291" t="s">
        <v>169</v>
      </c>
      <c r="D168" s="291" t="s">
        <v>739</v>
      </c>
      <c r="E168" s="294" t="s">
        <v>40</v>
      </c>
      <c r="F168" s="369">
        <v>7125000</v>
      </c>
      <c r="G168" s="291" t="s">
        <v>740</v>
      </c>
      <c r="H168" s="295">
        <v>65707635</v>
      </c>
      <c r="I168" s="294" t="s">
        <v>741</v>
      </c>
      <c r="J168" s="296">
        <v>9</v>
      </c>
      <c r="K168" s="296">
        <v>914</v>
      </c>
      <c r="L168" s="297">
        <v>45716</v>
      </c>
      <c r="M168" s="298">
        <f t="shared" ref="M168" si="90">F168</f>
        <v>7125000</v>
      </c>
      <c r="N168" s="297">
        <v>45720</v>
      </c>
      <c r="O168" s="294" t="s">
        <v>43</v>
      </c>
      <c r="P168" s="299">
        <v>45721</v>
      </c>
      <c r="Q168" s="294">
        <v>884</v>
      </c>
      <c r="R168" s="291">
        <v>220601</v>
      </c>
      <c r="S168" s="300">
        <f t="shared" ref="S168" si="91">M168</f>
        <v>7125000</v>
      </c>
      <c r="T168" s="297">
        <v>45720</v>
      </c>
      <c r="U168" s="301">
        <v>100041950</v>
      </c>
      <c r="V168" s="297">
        <v>45723</v>
      </c>
      <c r="W168" s="302">
        <v>45814</v>
      </c>
      <c r="Z168" s="303">
        <f>+F168/3</f>
        <v>2375000</v>
      </c>
      <c r="AF168" s="291" t="s">
        <v>742</v>
      </c>
      <c r="AG168" s="291">
        <v>3138503292</v>
      </c>
      <c r="AH168" s="307" t="s">
        <v>743</v>
      </c>
    </row>
    <row r="169" spans="1:34" ht="17.25" customHeight="1">
      <c r="A169" s="293">
        <v>168</v>
      </c>
      <c r="B169" s="291" t="s">
        <v>596</v>
      </c>
      <c r="C169" s="291" t="s">
        <v>169</v>
      </c>
      <c r="D169" s="291" t="s">
        <v>739</v>
      </c>
      <c r="E169" s="294" t="s">
        <v>40</v>
      </c>
      <c r="F169" s="369">
        <v>7125000</v>
      </c>
      <c r="G169" s="291" t="s">
        <v>744</v>
      </c>
      <c r="H169" s="295">
        <v>1110587825</v>
      </c>
      <c r="I169" s="294" t="s">
        <v>42</v>
      </c>
      <c r="J169" s="296">
        <v>9</v>
      </c>
      <c r="K169" s="296">
        <v>913</v>
      </c>
      <c r="L169" s="297">
        <v>45716</v>
      </c>
      <c r="M169" s="298">
        <f t="shared" ref="M169" si="92">F169</f>
        <v>7125000</v>
      </c>
      <c r="N169" s="297">
        <v>45720</v>
      </c>
      <c r="O169" s="294" t="s">
        <v>43</v>
      </c>
      <c r="P169" s="299">
        <v>45721</v>
      </c>
      <c r="Q169" s="294">
        <v>885</v>
      </c>
      <c r="R169" s="291">
        <v>220601</v>
      </c>
      <c r="S169" s="300">
        <f t="shared" ref="S169" si="93">M169</f>
        <v>7125000</v>
      </c>
      <c r="T169" s="297">
        <v>45720</v>
      </c>
      <c r="U169" s="301">
        <v>100041946</v>
      </c>
      <c r="V169" s="297">
        <v>45723</v>
      </c>
      <c r="W169" s="302">
        <v>45814</v>
      </c>
      <c r="Z169" s="303">
        <f>+F169/3</f>
        <v>2375000</v>
      </c>
      <c r="AF169" s="291" t="s">
        <v>745</v>
      </c>
      <c r="AG169" s="291">
        <v>3115662566</v>
      </c>
      <c r="AH169" s="307" t="s">
        <v>746</v>
      </c>
    </row>
    <row r="170" spans="1:34" ht="17.25" customHeight="1">
      <c r="A170" s="293">
        <v>169</v>
      </c>
      <c r="B170" s="291" t="s">
        <v>596</v>
      </c>
      <c r="C170" s="291" t="s">
        <v>169</v>
      </c>
      <c r="D170" s="291" t="s">
        <v>739</v>
      </c>
      <c r="E170" s="294" t="s">
        <v>40</v>
      </c>
      <c r="F170" s="369">
        <v>7125000</v>
      </c>
      <c r="G170" s="291" t="s">
        <v>747</v>
      </c>
      <c r="H170" s="295">
        <v>38362771</v>
      </c>
      <c r="I170" s="294" t="s">
        <v>42</v>
      </c>
      <c r="J170" s="296">
        <v>1</v>
      </c>
      <c r="K170" s="296">
        <v>912</v>
      </c>
      <c r="L170" s="297">
        <v>45716</v>
      </c>
      <c r="M170" s="298">
        <f t="shared" ref="M170" si="94">F170</f>
        <v>7125000</v>
      </c>
      <c r="N170" s="297">
        <v>45720</v>
      </c>
      <c r="O170" s="294" t="s">
        <v>43</v>
      </c>
      <c r="P170" s="299">
        <v>45721</v>
      </c>
      <c r="Q170" s="294">
        <v>886</v>
      </c>
      <c r="R170" s="291">
        <v>220601</v>
      </c>
      <c r="S170" s="300">
        <f t="shared" ref="S170" si="95">M170</f>
        <v>7125000</v>
      </c>
      <c r="T170" s="297">
        <v>45720</v>
      </c>
      <c r="U170" s="301">
        <v>100041988</v>
      </c>
      <c r="V170" s="297">
        <v>45727</v>
      </c>
      <c r="W170" s="302">
        <v>45818</v>
      </c>
      <c r="Z170" s="303">
        <f>+F170/3</f>
        <v>2375000</v>
      </c>
      <c r="AF170" s="291" t="s">
        <v>748</v>
      </c>
      <c r="AG170" s="291">
        <v>3103022851</v>
      </c>
      <c r="AH170" s="307" t="s">
        <v>749</v>
      </c>
    </row>
    <row r="171" spans="1:34" ht="17.25" customHeight="1">
      <c r="A171" s="293">
        <v>170</v>
      </c>
      <c r="B171" s="291" t="s">
        <v>596</v>
      </c>
      <c r="C171" s="291" t="s">
        <v>621</v>
      </c>
      <c r="D171" s="291" t="s">
        <v>750</v>
      </c>
      <c r="E171" s="294" t="s">
        <v>40</v>
      </c>
      <c r="F171" s="369">
        <v>7200000</v>
      </c>
      <c r="G171" s="291" t="s">
        <v>751</v>
      </c>
      <c r="H171" s="295">
        <v>1109391782</v>
      </c>
      <c r="I171" s="294" t="s">
        <v>165</v>
      </c>
      <c r="J171" s="296">
        <v>1</v>
      </c>
      <c r="K171" s="296">
        <v>936</v>
      </c>
      <c r="L171" s="297">
        <v>45716</v>
      </c>
      <c r="M171" s="298">
        <f t="shared" ref="M171:M172" si="96">F171</f>
        <v>7200000</v>
      </c>
      <c r="N171" s="297">
        <v>45720</v>
      </c>
      <c r="O171" s="294" t="s">
        <v>43</v>
      </c>
      <c r="P171" s="299">
        <v>45721</v>
      </c>
      <c r="Q171" s="294">
        <v>887</v>
      </c>
      <c r="R171" s="291">
        <v>220601</v>
      </c>
      <c r="S171" s="300">
        <f t="shared" ref="S171:S172" si="97">M171</f>
        <v>7200000</v>
      </c>
      <c r="T171" s="297">
        <v>45721</v>
      </c>
      <c r="U171" s="301" t="s">
        <v>752</v>
      </c>
      <c r="V171" s="297">
        <v>45723</v>
      </c>
      <c r="W171" s="302">
        <v>45814</v>
      </c>
      <c r="Z171" s="303">
        <f>+F171/3</f>
        <v>2400000</v>
      </c>
      <c r="AF171" s="291" t="s">
        <v>753</v>
      </c>
      <c r="AG171" s="291">
        <v>3158430061</v>
      </c>
      <c r="AH171" s="307" t="s">
        <v>754</v>
      </c>
    </row>
    <row r="172" spans="1:34" ht="17.25" customHeight="1">
      <c r="A172" s="293">
        <v>171</v>
      </c>
      <c r="B172" s="291" t="s">
        <v>596</v>
      </c>
      <c r="C172" s="291" t="s">
        <v>621</v>
      </c>
      <c r="D172" s="291" t="s">
        <v>694</v>
      </c>
      <c r="E172" s="294" t="s">
        <v>40</v>
      </c>
      <c r="F172" s="369">
        <v>18000000</v>
      </c>
      <c r="G172" s="291" t="s">
        <v>755</v>
      </c>
      <c r="H172" s="295">
        <v>21015635</v>
      </c>
      <c r="I172" s="294" t="s">
        <v>756</v>
      </c>
      <c r="J172" s="296">
        <v>9</v>
      </c>
      <c r="K172" s="296">
        <v>927</v>
      </c>
      <c r="L172" s="297">
        <v>45716</v>
      </c>
      <c r="M172" s="298">
        <f t="shared" si="96"/>
        <v>18000000</v>
      </c>
      <c r="N172" s="297">
        <v>45720</v>
      </c>
      <c r="O172" s="294" t="s">
        <v>43</v>
      </c>
      <c r="P172" s="299">
        <v>45721</v>
      </c>
      <c r="Q172" s="294">
        <v>889</v>
      </c>
      <c r="R172" s="291">
        <v>220601</v>
      </c>
      <c r="S172" s="300">
        <f t="shared" si="97"/>
        <v>18000000</v>
      </c>
      <c r="T172" s="297">
        <v>45721</v>
      </c>
      <c r="U172" s="301" t="s">
        <v>757</v>
      </c>
      <c r="V172" s="297">
        <v>45722</v>
      </c>
      <c r="W172" s="302">
        <v>45721</v>
      </c>
      <c r="Z172" s="303">
        <f t="shared" ref="Z172:Z175" si="98">+F172/3</f>
        <v>6000000</v>
      </c>
      <c r="AF172" s="291" t="s">
        <v>758</v>
      </c>
      <c r="AG172" s="291">
        <v>3002147052</v>
      </c>
      <c r="AH172" s="307" t="s">
        <v>759</v>
      </c>
    </row>
    <row r="173" spans="1:34" ht="17.25" customHeight="1">
      <c r="A173" s="293">
        <v>172</v>
      </c>
      <c r="B173" s="291" t="s">
        <v>596</v>
      </c>
      <c r="C173" s="291" t="s">
        <v>169</v>
      </c>
      <c r="D173" s="306" t="s">
        <v>760</v>
      </c>
      <c r="E173" s="294" t="s">
        <v>40</v>
      </c>
      <c r="F173" s="369">
        <v>14250000</v>
      </c>
      <c r="G173" s="291" t="s">
        <v>761</v>
      </c>
      <c r="H173" s="295">
        <v>1105693291</v>
      </c>
      <c r="I173" s="294" t="s">
        <v>741</v>
      </c>
      <c r="J173" s="296">
        <v>1</v>
      </c>
      <c r="K173" s="296">
        <v>915</v>
      </c>
      <c r="L173" s="297">
        <v>45716</v>
      </c>
      <c r="M173" s="298">
        <f t="shared" ref="M173" si="99">F173</f>
        <v>14250000</v>
      </c>
      <c r="N173" s="297">
        <v>45720</v>
      </c>
      <c r="O173" s="294" t="s">
        <v>43</v>
      </c>
      <c r="P173" s="299">
        <v>45722</v>
      </c>
      <c r="Q173" s="294">
        <v>897</v>
      </c>
      <c r="R173" s="291">
        <v>220601</v>
      </c>
      <c r="S173" s="300">
        <f t="shared" ref="S173" si="100">M173</f>
        <v>14250000</v>
      </c>
      <c r="T173" s="297">
        <v>45722</v>
      </c>
      <c r="U173" s="301">
        <v>100041999</v>
      </c>
      <c r="V173" s="297">
        <v>45729</v>
      </c>
      <c r="W173" s="302">
        <v>45820</v>
      </c>
      <c r="Z173" s="303">
        <f t="shared" si="98"/>
        <v>4750000</v>
      </c>
      <c r="AF173" s="291" t="s">
        <v>762</v>
      </c>
      <c r="AG173" s="291">
        <v>3219563014</v>
      </c>
      <c r="AH173" s="307" t="s">
        <v>763</v>
      </c>
    </row>
    <row r="174" spans="1:34" ht="17.25" customHeight="1">
      <c r="A174" s="293">
        <v>173</v>
      </c>
      <c r="B174" s="291" t="s">
        <v>596</v>
      </c>
      <c r="C174" s="291" t="s">
        <v>169</v>
      </c>
      <c r="D174" s="306" t="s">
        <v>760</v>
      </c>
      <c r="E174" s="294" t="s">
        <v>40</v>
      </c>
      <c r="F174" s="369">
        <v>14250000</v>
      </c>
      <c r="G174" s="291" t="s">
        <v>764</v>
      </c>
      <c r="H174" s="295">
        <v>1110444174</v>
      </c>
      <c r="I174" s="294" t="s">
        <v>42</v>
      </c>
      <c r="J174" s="296">
        <v>9</v>
      </c>
      <c r="K174" s="296">
        <v>916</v>
      </c>
      <c r="L174" s="297">
        <v>45716</v>
      </c>
      <c r="M174" s="298">
        <f t="shared" ref="M174:M175" si="101">F174</f>
        <v>14250000</v>
      </c>
      <c r="N174" s="297">
        <v>45720</v>
      </c>
      <c r="O174" s="294" t="s">
        <v>43</v>
      </c>
      <c r="P174" s="299">
        <v>45721</v>
      </c>
      <c r="Q174" s="294">
        <v>890</v>
      </c>
      <c r="R174" s="291">
        <v>220601</v>
      </c>
      <c r="S174" s="300">
        <f t="shared" ref="S174:S175" si="102">M174</f>
        <v>14250000</v>
      </c>
      <c r="T174" s="297">
        <v>45720</v>
      </c>
      <c r="U174" s="301">
        <v>100042110</v>
      </c>
      <c r="V174" s="297">
        <v>45727</v>
      </c>
      <c r="W174" s="302">
        <v>45818</v>
      </c>
      <c r="Z174" s="303">
        <f t="shared" si="98"/>
        <v>4750000</v>
      </c>
      <c r="AF174" s="291" t="s">
        <v>765</v>
      </c>
      <c r="AG174" s="291">
        <v>3004445356</v>
      </c>
      <c r="AH174" s="307" t="s">
        <v>766</v>
      </c>
    </row>
    <row r="175" spans="1:34" ht="17.25" customHeight="1">
      <c r="A175" s="293">
        <v>174</v>
      </c>
      <c r="B175" s="291" t="s">
        <v>596</v>
      </c>
      <c r="C175" s="291" t="s">
        <v>169</v>
      </c>
      <c r="D175" s="291" t="s">
        <v>739</v>
      </c>
      <c r="E175" s="294" t="s">
        <v>40</v>
      </c>
      <c r="F175" s="369">
        <v>7125000</v>
      </c>
      <c r="G175" s="291" t="s">
        <v>767</v>
      </c>
      <c r="H175" s="295">
        <v>1110581223</v>
      </c>
      <c r="I175" s="294" t="s">
        <v>42</v>
      </c>
      <c r="J175" s="296">
        <v>8</v>
      </c>
      <c r="K175" s="296">
        <v>932</v>
      </c>
      <c r="L175" s="297">
        <v>45716</v>
      </c>
      <c r="M175" s="298">
        <f t="shared" si="101"/>
        <v>7125000</v>
      </c>
      <c r="N175" s="297">
        <v>45720</v>
      </c>
      <c r="O175" s="294" t="s">
        <v>43</v>
      </c>
      <c r="P175" s="299">
        <v>45721</v>
      </c>
      <c r="Q175" s="294">
        <v>888</v>
      </c>
      <c r="R175" s="291">
        <v>220601</v>
      </c>
      <c r="S175" s="300">
        <f t="shared" si="102"/>
        <v>7125000</v>
      </c>
      <c r="T175" s="297">
        <v>45721</v>
      </c>
      <c r="U175" s="301">
        <v>100041996</v>
      </c>
      <c r="V175" s="297">
        <v>45723</v>
      </c>
      <c r="W175" s="302">
        <v>45814</v>
      </c>
      <c r="Z175" s="303">
        <f t="shared" si="98"/>
        <v>2375000</v>
      </c>
      <c r="AF175" s="291" t="s">
        <v>768</v>
      </c>
      <c r="AG175" s="291">
        <v>3157413737</v>
      </c>
      <c r="AH175" s="307" t="s">
        <v>769</v>
      </c>
    </row>
    <row r="176" spans="1:34" ht="17.25" customHeight="1">
      <c r="A176" s="293">
        <v>175</v>
      </c>
      <c r="B176" s="291" t="s">
        <v>596</v>
      </c>
      <c r="C176" s="291" t="s">
        <v>169</v>
      </c>
      <c r="D176" s="291" t="s">
        <v>739</v>
      </c>
      <c r="E176" s="294" t="s">
        <v>40</v>
      </c>
      <c r="F176" s="369">
        <v>7125000</v>
      </c>
      <c r="G176" s="291" t="s">
        <v>770</v>
      </c>
      <c r="H176" s="295">
        <v>1110571729</v>
      </c>
      <c r="I176" s="294" t="s">
        <v>42</v>
      </c>
      <c r="J176" s="296">
        <v>1</v>
      </c>
      <c r="K176" s="296">
        <v>919</v>
      </c>
      <c r="L176" s="297">
        <v>45716</v>
      </c>
      <c r="M176" s="298">
        <f t="shared" ref="M176:M178" si="103">F176</f>
        <v>7125000</v>
      </c>
      <c r="N176" s="297">
        <v>45720</v>
      </c>
      <c r="O176" s="294" t="s">
        <v>43</v>
      </c>
      <c r="P176" s="299">
        <v>45723</v>
      </c>
      <c r="Q176" s="294">
        <v>915</v>
      </c>
      <c r="R176" s="291">
        <v>220601</v>
      </c>
      <c r="S176" s="300">
        <f t="shared" ref="S176:S178" si="104">M176</f>
        <v>7125000</v>
      </c>
      <c r="T176" s="297">
        <v>45723</v>
      </c>
      <c r="U176" s="301">
        <v>100042053</v>
      </c>
      <c r="V176" s="297">
        <v>45727</v>
      </c>
      <c r="W176" s="302">
        <v>45818</v>
      </c>
      <c r="Z176" s="303">
        <f>+F176/3</f>
        <v>2375000</v>
      </c>
      <c r="AF176" s="291" t="s">
        <v>771</v>
      </c>
      <c r="AG176" s="291">
        <v>3202106919</v>
      </c>
      <c r="AH176" s="307" t="s">
        <v>772</v>
      </c>
    </row>
    <row r="177" spans="1:34" ht="17.25" customHeight="1">
      <c r="A177" s="293">
        <v>176</v>
      </c>
      <c r="B177" s="291" t="s">
        <v>596</v>
      </c>
      <c r="C177" s="291" t="s">
        <v>621</v>
      </c>
      <c r="D177" s="291" t="s">
        <v>773</v>
      </c>
      <c r="E177" s="294" t="s">
        <v>40</v>
      </c>
      <c r="F177" s="369">
        <v>24000000</v>
      </c>
      <c r="G177" s="291" t="s">
        <v>774</v>
      </c>
      <c r="H177" s="295">
        <v>2236759</v>
      </c>
      <c r="I177" s="294" t="s">
        <v>775</v>
      </c>
      <c r="J177" s="296">
        <v>2</v>
      </c>
      <c r="K177" s="296">
        <v>891</v>
      </c>
      <c r="L177" s="297">
        <v>45716</v>
      </c>
      <c r="M177" s="298">
        <f t="shared" si="103"/>
        <v>24000000</v>
      </c>
      <c r="N177" s="297">
        <v>45720</v>
      </c>
      <c r="O177" s="294" t="s">
        <v>43</v>
      </c>
      <c r="P177" s="299">
        <v>45722</v>
      </c>
      <c r="Q177" s="294">
        <v>898</v>
      </c>
      <c r="R177" s="291">
        <v>220601</v>
      </c>
      <c r="S177" s="300">
        <f t="shared" si="104"/>
        <v>24000000</v>
      </c>
      <c r="T177" s="297">
        <v>45722</v>
      </c>
      <c r="U177" s="301" t="s">
        <v>776</v>
      </c>
      <c r="V177" s="297">
        <v>45722</v>
      </c>
      <c r="W177" s="302">
        <v>45813</v>
      </c>
      <c r="Z177" s="303">
        <f>+S177/3</f>
        <v>8000000</v>
      </c>
      <c r="AF177" s="291" t="s">
        <v>777</v>
      </c>
      <c r="AG177" s="291">
        <v>3127567098</v>
      </c>
      <c r="AH177" s="307" t="s">
        <v>778</v>
      </c>
    </row>
    <row r="178" spans="1:34" ht="17.25" customHeight="1">
      <c r="A178" s="293">
        <v>177</v>
      </c>
      <c r="B178" s="291" t="s">
        <v>596</v>
      </c>
      <c r="C178" s="291" t="s">
        <v>100</v>
      </c>
      <c r="D178" s="291" t="s">
        <v>715</v>
      </c>
      <c r="E178" s="294" t="s">
        <v>40</v>
      </c>
      <c r="F178" s="369">
        <v>11250000</v>
      </c>
      <c r="G178" s="291" t="s">
        <v>779</v>
      </c>
      <c r="H178" s="295">
        <v>11301761</v>
      </c>
      <c r="I178" s="294" t="s">
        <v>780</v>
      </c>
      <c r="J178" s="296">
        <v>9</v>
      </c>
      <c r="K178" s="296">
        <v>907</v>
      </c>
      <c r="L178" s="297">
        <v>45716</v>
      </c>
      <c r="M178" s="298">
        <f t="shared" si="103"/>
        <v>11250000</v>
      </c>
      <c r="N178" s="297">
        <v>45720</v>
      </c>
      <c r="O178" s="294" t="s">
        <v>43</v>
      </c>
      <c r="P178" s="299">
        <v>45722</v>
      </c>
      <c r="Q178" s="294">
        <v>899</v>
      </c>
      <c r="R178" s="291">
        <v>220601</v>
      </c>
      <c r="S178" s="300">
        <f t="shared" si="104"/>
        <v>11250000</v>
      </c>
      <c r="T178" s="297">
        <v>45721</v>
      </c>
      <c r="U178" s="301" t="s">
        <v>781</v>
      </c>
      <c r="V178" s="297">
        <v>45723</v>
      </c>
      <c r="W178" s="302">
        <v>45814</v>
      </c>
      <c r="Z178" s="303">
        <f>+S178/3</f>
        <v>3750000</v>
      </c>
      <c r="AF178" s="291" t="s">
        <v>782</v>
      </c>
      <c r="AG178" s="291">
        <v>3125531860</v>
      </c>
      <c r="AH178" s="307" t="s">
        <v>783</v>
      </c>
    </row>
    <row r="179" spans="1:34" ht="17.25" customHeight="1">
      <c r="A179" s="293">
        <v>178</v>
      </c>
      <c r="B179" s="291" t="s">
        <v>596</v>
      </c>
      <c r="C179" s="291" t="s">
        <v>169</v>
      </c>
      <c r="D179" s="291" t="s">
        <v>739</v>
      </c>
      <c r="E179" s="294" t="s">
        <v>40</v>
      </c>
      <c r="F179" s="369">
        <v>7125000</v>
      </c>
      <c r="G179" s="291" t="s">
        <v>784</v>
      </c>
      <c r="H179" s="295">
        <v>28540017</v>
      </c>
      <c r="I179" s="294" t="s">
        <v>42</v>
      </c>
      <c r="J179" s="296">
        <v>3</v>
      </c>
      <c r="K179" s="296">
        <v>918</v>
      </c>
      <c r="L179" s="297">
        <v>45716</v>
      </c>
      <c r="M179" s="298">
        <f t="shared" ref="M179:M180" si="105">F179</f>
        <v>7125000</v>
      </c>
      <c r="N179" s="297">
        <v>45720</v>
      </c>
      <c r="O179" s="294" t="s">
        <v>43</v>
      </c>
      <c r="P179" s="299">
        <v>45722</v>
      </c>
      <c r="Q179" s="294">
        <v>900</v>
      </c>
      <c r="R179" s="291">
        <v>220601</v>
      </c>
      <c r="S179" s="300">
        <f t="shared" ref="S179:S180" si="106">M179</f>
        <v>7125000</v>
      </c>
      <c r="T179" s="297">
        <v>45722</v>
      </c>
      <c r="U179" s="301">
        <v>100042002</v>
      </c>
      <c r="V179" s="297">
        <v>45723</v>
      </c>
      <c r="W179" s="302">
        <v>45814</v>
      </c>
      <c r="Z179" s="303">
        <f>+F179/3</f>
        <v>2375000</v>
      </c>
      <c r="AF179" s="291" t="s">
        <v>785</v>
      </c>
      <c r="AG179" s="291">
        <v>3203106919</v>
      </c>
      <c r="AH179" s="307" t="s">
        <v>786</v>
      </c>
    </row>
    <row r="180" spans="1:34" ht="17.25" customHeight="1">
      <c r="A180" s="293">
        <v>179</v>
      </c>
      <c r="B180" s="291" t="s">
        <v>37</v>
      </c>
      <c r="C180" s="291" t="s">
        <v>124</v>
      </c>
      <c r="D180" s="306" t="s">
        <v>787</v>
      </c>
      <c r="E180" s="294" t="s">
        <v>40</v>
      </c>
      <c r="F180" s="369">
        <v>9200000</v>
      </c>
      <c r="G180" s="306" t="s">
        <v>126</v>
      </c>
      <c r="H180" s="295">
        <v>1005714392</v>
      </c>
      <c r="I180" s="294" t="s">
        <v>42</v>
      </c>
      <c r="J180" s="296">
        <v>6</v>
      </c>
      <c r="K180" s="296">
        <v>881</v>
      </c>
      <c r="L180" s="297">
        <v>45715</v>
      </c>
      <c r="M180" s="298">
        <f t="shared" si="105"/>
        <v>9200000</v>
      </c>
      <c r="N180" s="297">
        <v>45693</v>
      </c>
      <c r="O180" s="294" t="s">
        <v>43</v>
      </c>
      <c r="P180" s="299">
        <v>45721</v>
      </c>
      <c r="Q180" s="294">
        <v>891</v>
      </c>
      <c r="R180" s="291">
        <v>21030202</v>
      </c>
      <c r="S180" s="300">
        <f t="shared" si="106"/>
        <v>9200000</v>
      </c>
      <c r="T180" s="297">
        <v>45721</v>
      </c>
      <c r="U180" s="301">
        <v>100041975</v>
      </c>
      <c r="V180" s="297">
        <v>45722</v>
      </c>
      <c r="W180" s="302">
        <v>45843</v>
      </c>
      <c r="Z180" s="303">
        <f>+F180/4</f>
        <v>2300000</v>
      </c>
      <c r="AF180" s="291" t="s">
        <v>127</v>
      </c>
      <c r="AG180" s="291">
        <v>3118493073</v>
      </c>
      <c r="AH180" s="307" t="s">
        <v>128</v>
      </c>
    </row>
    <row r="181" spans="1:34" ht="17.25" customHeight="1">
      <c r="A181" s="293">
        <v>180</v>
      </c>
      <c r="B181" s="291" t="s">
        <v>47</v>
      </c>
      <c r="C181" s="291" t="s">
        <v>293</v>
      </c>
      <c r="D181" s="291" t="s">
        <v>294</v>
      </c>
      <c r="E181" s="294" t="s">
        <v>40</v>
      </c>
      <c r="F181" s="369">
        <v>5922500</v>
      </c>
      <c r="G181" s="291" t="s">
        <v>303</v>
      </c>
      <c r="H181" s="295">
        <v>52741227</v>
      </c>
      <c r="I181" s="294" t="s">
        <v>51</v>
      </c>
      <c r="J181" s="296">
        <v>3</v>
      </c>
      <c r="K181" s="296">
        <v>872</v>
      </c>
      <c r="L181" s="297">
        <v>45713</v>
      </c>
      <c r="M181" s="298">
        <f>+F181</f>
        <v>5922500</v>
      </c>
      <c r="N181" s="297">
        <v>45721</v>
      </c>
      <c r="O181" s="294" t="s">
        <v>43</v>
      </c>
      <c r="P181" s="299">
        <v>45721</v>
      </c>
      <c r="Q181" s="294">
        <v>892</v>
      </c>
      <c r="R181" s="291">
        <v>220402</v>
      </c>
      <c r="S181" s="300">
        <f>+F181</f>
        <v>5922500</v>
      </c>
      <c r="T181" s="297">
        <v>45721</v>
      </c>
      <c r="U181" s="299" t="s">
        <v>788</v>
      </c>
      <c r="V181" s="297">
        <v>45721</v>
      </c>
      <c r="W181" s="302">
        <v>45797</v>
      </c>
      <c r="Z181" s="303">
        <f>+F181/2.5</f>
        <v>2369000</v>
      </c>
      <c r="AF181" s="291" t="s">
        <v>305</v>
      </c>
      <c r="AG181" s="291">
        <v>3504149209</v>
      </c>
      <c r="AH181" s="307" t="s">
        <v>306</v>
      </c>
    </row>
    <row r="182" spans="1:34" ht="17.25" customHeight="1">
      <c r="A182" s="293">
        <v>181</v>
      </c>
      <c r="B182" s="291" t="s">
        <v>47</v>
      </c>
      <c r="C182" s="291" t="s">
        <v>293</v>
      </c>
      <c r="D182" s="291" t="s">
        <v>294</v>
      </c>
      <c r="E182" s="294" t="s">
        <v>40</v>
      </c>
      <c r="F182" s="369">
        <v>5922500</v>
      </c>
      <c r="G182" s="291" t="s">
        <v>789</v>
      </c>
      <c r="H182" s="295">
        <v>1110526239</v>
      </c>
      <c r="I182" s="294" t="s">
        <v>42</v>
      </c>
      <c r="J182" s="296">
        <v>1</v>
      </c>
      <c r="K182" s="296">
        <v>868</v>
      </c>
      <c r="L182" s="297">
        <v>45713</v>
      </c>
      <c r="M182" s="298">
        <f>+F182</f>
        <v>5922500</v>
      </c>
      <c r="N182" s="297">
        <v>45721</v>
      </c>
      <c r="O182" s="294" t="s">
        <v>43</v>
      </c>
      <c r="P182" s="299">
        <v>45721</v>
      </c>
      <c r="Q182" s="294">
        <v>893</v>
      </c>
      <c r="R182" s="291">
        <v>220402</v>
      </c>
      <c r="S182" s="300">
        <f>+F182</f>
        <v>5922500</v>
      </c>
      <c r="T182" s="297">
        <v>45721</v>
      </c>
      <c r="U182" s="299" t="s">
        <v>790</v>
      </c>
      <c r="V182" s="297">
        <v>45721</v>
      </c>
      <c r="W182" s="302">
        <v>45797</v>
      </c>
      <c r="Z182" s="303">
        <f>+F182/2.5</f>
        <v>2369000</v>
      </c>
      <c r="AF182" s="291" t="s">
        <v>791</v>
      </c>
      <c r="AG182" s="291">
        <v>3152082742</v>
      </c>
      <c r="AH182" s="307" t="s">
        <v>298</v>
      </c>
    </row>
    <row r="183" spans="1:34" ht="17.25" customHeight="1">
      <c r="A183" s="293">
        <v>182</v>
      </c>
      <c r="B183" s="291" t="s">
        <v>47</v>
      </c>
      <c r="C183" s="291" t="s">
        <v>293</v>
      </c>
      <c r="D183" s="291" t="s">
        <v>294</v>
      </c>
      <c r="E183" s="294" t="s">
        <v>40</v>
      </c>
      <c r="F183" s="369">
        <v>5922500</v>
      </c>
      <c r="G183" s="291" t="s">
        <v>792</v>
      </c>
      <c r="H183" s="295">
        <v>1110507022</v>
      </c>
      <c r="I183" s="294" t="s">
        <v>42</v>
      </c>
      <c r="J183" s="296">
        <v>1</v>
      </c>
      <c r="K183" s="296">
        <v>869</v>
      </c>
      <c r="L183" s="297">
        <v>45713</v>
      </c>
      <c r="M183" s="298">
        <f>+F183</f>
        <v>5922500</v>
      </c>
      <c r="N183" s="297">
        <v>45721</v>
      </c>
      <c r="O183" s="294" t="s">
        <v>43</v>
      </c>
      <c r="P183" s="299">
        <v>45721</v>
      </c>
      <c r="Q183" s="294">
        <v>894</v>
      </c>
      <c r="R183" s="291">
        <v>220402</v>
      </c>
      <c r="S183" s="300">
        <f>+F183</f>
        <v>5922500</v>
      </c>
      <c r="T183" s="297">
        <v>45721</v>
      </c>
      <c r="U183" s="299" t="s">
        <v>793</v>
      </c>
      <c r="V183" s="297">
        <v>45722</v>
      </c>
      <c r="W183" s="302">
        <v>45798</v>
      </c>
      <c r="Z183" s="303">
        <f>+F183/2.5</f>
        <v>2369000</v>
      </c>
      <c r="AF183" s="291" t="s">
        <v>794</v>
      </c>
      <c r="AG183" s="291">
        <v>3502836108</v>
      </c>
      <c r="AH183" s="307" t="s">
        <v>795</v>
      </c>
    </row>
    <row r="184" spans="1:34" ht="17.25" customHeight="1">
      <c r="A184" s="293">
        <v>183</v>
      </c>
      <c r="B184" s="291" t="s">
        <v>596</v>
      </c>
      <c r="C184" s="291" t="s">
        <v>621</v>
      </c>
      <c r="D184" s="291" t="s">
        <v>796</v>
      </c>
      <c r="E184" s="294" t="s">
        <v>40</v>
      </c>
      <c r="F184" s="369">
        <v>7500000</v>
      </c>
      <c r="G184" s="291" t="s">
        <v>797</v>
      </c>
      <c r="H184" s="295">
        <v>1110578443</v>
      </c>
      <c r="I184" s="294" t="s">
        <v>42</v>
      </c>
      <c r="J184" s="296">
        <v>0</v>
      </c>
      <c r="K184" s="296">
        <v>899</v>
      </c>
      <c r="L184" s="297">
        <v>45716</v>
      </c>
      <c r="M184" s="298">
        <f t="shared" ref="M184" si="107">F184</f>
        <v>7500000</v>
      </c>
      <c r="N184" s="297">
        <v>45722</v>
      </c>
      <c r="O184" s="294" t="s">
        <v>43</v>
      </c>
      <c r="P184" s="299">
        <v>45730</v>
      </c>
      <c r="Q184" s="294">
        <v>980</v>
      </c>
      <c r="R184" s="291">
        <v>220602</v>
      </c>
      <c r="S184" s="300">
        <f t="shared" ref="S184" si="108">M184</f>
        <v>7500000</v>
      </c>
      <c r="T184" s="297">
        <v>45730</v>
      </c>
      <c r="U184" s="301" t="s">
        <v>798</v>
      </c>
      <c r="V184" s="297">
        <v>45736</v>
      </c>
      <c r="W184" s="302">
        <v>45827</v>
      </c>
      <c r="Z184" s="303">
        <f t="shared" ref="Z184" si="109">+S184/3</f>
        <v>2500000</v>
      </c>
      <c r="AF184" s="291" t="s">
        <v>799</v>
      </c>
      <c r="AG184" s="291">
        <v>3173056382</v>
      </c>
      <c r="AH184" s="307" t="s">
        <v>800</v>
      </c>
    </row>
    <row r="185" spans="1:34" ht="17.25" customHeight="1">
      <c r="A185" s="293">
        <v>184</v>
      </c>
      <c r="B185" s="291" t="s">
        <v>47</v>
      </c>
      <c r="C185" s="291" t="s">
        <v>293</v>
      </c>
      <c r="D185" s="291" t="s">
        <v>294</v>
      </c>
      <c r="E185" s="294" t="s">
        <v>40</v>
      </c>
      <c r="F185" s="369">
        <v>5922500</v>
      </c>
      <c r="G185" s="291" t="s">
        <v>285</v>
      </c>
      <c r="H185" s="295">
        <v>1110498747</v>
      </c>
      <c r="I185" s="294" t="s">
        <v>42</v>
      </c>
      <c r="J185" s="296">
        <v>0</v>
      </c>
      <c r="K185" s="296">
        <v>873</v>
      </c>
      <c r="L185" s="297">
        <v>45713</v>
      </c>
      <c r="M185" s="298">
        <f>+F185</f>
        <v>5922500</v>
      </c>
      <c r="N185" s="297">
        <v>45722</v>
      </c>
      <c r="O185" s="294" t="s">
        <v>43</v>
      </c>
      <c r="P185" s="299">
        <v>45722</v>
      </c>
      <c r="Q185" s="294">
        <v>901</v>
      </c>
      <c r="R185" s="291">
        <v>220402</v>
      </c>
      <c r="S185" s="300">
        <f>+F185</f>
        <v>5922500</v>
      </c>
      <c r="T185" s="297">
        <v>45722</v>
      </c>
      <c r="U185" s="299" t="s">
        <v>801</v>
      </c>
      <c r="V185" s="297">
        <v>45358</v>
      </c>
      <c r="W185" s="302">
        <v>45799</v>
      </c>
      <c r="Z185" s="303">
        <f>+F185/2.5</f>
        <v>2369000</v>
      </c>
      <c r="AF185" s="291" t="s">
        <v>287</v>
      </c>
      <c r="AG185" s="291">
        <v>3152671179</v>
      </c>
      <c r="AH185" s="307" t="s">
        <v>802</v>
      </c>
    </row>
    <row r="186" spans="1:34" ht="17.25" customHeight="1">
      <c r="A186" s="293">
        <v>185</v>
      </c>
      <c r="B186" s="291" t="s">
        <v>47</v>
      </c>
      <c r="C186" s="291" t="s">
        <v>293</v>
      </c>
      <c r="D186" s="291" t="s">
        <v>294</v>
      </c>
      <c r="E186" s="294" t="s">
        <v>40</v>
      </c>
      <c r="F186" s="369">
        <v>5922500</v>
      </c>
      <c r="G186" s="291" t="s">
        <v>299</v>
      </c>
      <c r="H186" s="295">
        <v>1110597725</v>
      </c>
      <c r="I186" s="294" t="s">
        <v>42</v>
      </c>
      <c r="J186" s="296">
        <v>3</v>
      </c>
      <c r="K186" s="296">
        <v>871</v>
      </c>
      <c r="L186" s="297">
        <v>45713</v>
      </c>
      <c r="M186" s="298">
        <f>+F186</f>
        <v>5922500</v>
      </c>
      <c r="N186" s="297">
        <v>45722</v>
      </c>
      <c r="O186" s="294" t="s">
        <v>43</v>
      </c>
      <c r="P186" s="299">
        <v>45722</v>
      </c>
      <c r="Q186" s="294">
        <v>902</v>
      </c>
      <c r="R186" s="291">
        <v>220402</v>
      </c>
      <c r="S186" s="300">
        <f>+F186</f>
        <v>5922500</v>
      </c>
      <c r="T186" s="297">
        <v>45722</v>
      </c>
      <c r="U186" s="299" t="s">
        <v>803</v>
      </c>
      <c r="V186" s="297">
        <v>45722</v>
      </c>
      <c r="W186" s="302">
        <v>45798</v>
      </c>
      <c r="Z186" s="303">
        <f>+F186/2.5</f>
        <v>2369000</v>
      </c>
      <c r="AF186" s="291" t="s">
        <v>804</v>
      </c>
      <c r="AG186" s="291">
        <v>3125730235</v>
      </c>
      <c r="AH186" s="307" t="s">
        <v>805</v>
      </c>
    </row>
    <row r="187" spans="1:34" ht="17.25" customHeight="1">
      <c r="A187" s="293">
        <v>186</v>
      </c>
      <c r="B187" s="291" t="s">
        <v>596</v>
      </c>
      <c r="C187" s="291" t="s">
        <v>169</v>
      </c>
      <c r="D187" s="291" t="s">
        <v>739</v>
      </c>
      <c r="E187" s="294" t="s">
        <v>40</v>
      </c>
      <c r="F187" s="369">
        <v>7125000</v>
      </c>
      <c r="G187" s="291" t="s">
        <v>806</v>
      </c>
      <c r="H187" s="295">
        <v>1234640889</v>
      </c>
      <c r="I187" s="294" t="s">
        <v>42</v>
      </c>
      <c r="J187" s="296">
        <v>6</v>
      </c>
      <c r="K187" s="296">
        <v>911</v>
      </c>
      <c r="L187" s="297">
        <v>45716</v>
      </c>
      <c r="M187" s="298">
        <f t="shared" ref="M187:M188" si="110">F187</f>
        <v>7125000</v>
      </c>
      <c r="N187" s="297">
        <v>45722</v>
      </c>
      <c r="O187" s="294" t="s">
        <v>43</v>
      </c>
      <c r="P187" s="299">
        <v>45722</v>
      </c>
      <c r="Q187" s="294">
        <v>903</v>
      </c>
      <c r="R187" s="291">
        <v>220601</v>
      </c>
      <c r="S187" s="300">
        <f t="shared" ref="S187:S188" si="111">M187</f>
        <v>7125000</v>
      </c>
      <c r="T187" s="297">
        <v>45722</v>
      </c>
      <c r="U187" s="301">
        <v>100042012</v>
      </c>
      <c r="V187" s="297">
        <v>45726</v>
      </c>
      <c r="W187" s="302">
        <v>45817</v>
      </c>
      <c r="Z187" s="303">
        <f>+F187/3</f>
        <v>2375000</v>
      </c>
      <c r="AF187" s="291" t="s">
        <v>807</v>
      </c>
      <c r="AG187" s="291">
        <v>3005064538</v>
      </c>
      <c r="AH187" s="307" t="s">
        <v>808</v>
      </c>
    </row>
    <row r="188" spans="1:34" ht="17.25" customHeight="1">
      <c r="A188" s="293">
        <v>187</v>
      </c>
      <c r="B188" s="291" t="s">
        <v>47</v>
      </c>
      <c r="C188" s="291" t="s">
        <v>100</v>
      </c>
      <c r="D188" s="291" t="s">
        <v>809</v>
      </c>
      <c r="E188" s="294" t="s">
        <v>40</v>
      </c>
      <c r="F188" s="369">
        <v>19440000</v>
      </c>
      <c r="G188" s="291" t="s">
        <v>267</v>
      </c>
      <c r="H188" s="295">
        <v>901430318</v>
      </c>
      <c r="I188" s="294" t="s">
        <v>115</v>
      </c>
      <c r="J188" s="296">
        <v>1</v>
      </c>
      <c r="K188" s="296">
        <v>954</v>
      </c>
      <c r="L188" s="297">
        <v>45716</v>
      </c>
      <c r="M188" s="298">
        <f t="shared" si="110"/>
        <v>19440000</v>
      </c>
      <c r="N188" s="297">
        <v>45723</v>
      </c>
      <c r="O188" s="294" t="s">
        <v>43</v>
      </c>
      <c r="P188" s="299">
        <v>45723</v>
      </c>
      <c r="Q188" s="294">
        <v>916</v>
      </c>
      <c r="R188" s="291">
        <v>220401</v>
      </c>
      <c r="S188" s="300">
        <f t="shared" si="111"/>
        <v>19440000</v>
      </c>
      <c r="T188" s="297">
        <v>45723</v>
      </c>
      <c r="U188" s="301" t="s">
        <v>810</v>
      </c>
      <c r="V188" s="297">
        <v>45723</v>
      </c>
      <c r="W188" s="302">
        <v>45783</v>
      </c>
      <c r="Z188" s="303">
        <f>+F188/2</f>
        <v>9720000</v>
      </c>
      <c r="AF188" s="291" t="s">
        <v>269</v>
      </c>
      <c r="AG188" s="291">
        <v>3105517406</v>
      </c>
      <c r="AH188" s="307" t="s">
        <v>270</v>
      </c>
    </row>
    <row r="189" spans="1:34" ht="17.25" customHeight="1">
      <c r="A189" s="293">
        <v>188</v>
      </c>
      <c r="B189" s="291" t="s">
        <v>47</v>
      </c>
      <c r="C189" s="291" t="s">
        <v>100</v>
      </c>
      <c r="D189" s="306" t="s">
        <v>106</v>
      </c>
      <c r="E189" s="294" t="s">
        <v>40</v>
      </c>
      <c r="F189" s="369">
        <v>9720000</v>
      </c>
      <c r="G189" s="291" t="s">
        <v>107</v>
      </c>
      <c r="H189" s="295">
        <v>28980289</v>
      </c>
      <c r="I189" s="294" t="s">
        <v>108</v>
      </c>
      <c r="J189" s="296">
        <v>7</v>
      </c>
      <c r="K189" s="296">
        <v>953</v>
      </c>
      <c r="L189" s="297">
        <v>45716</v>
      </c>
      <c r="M189" s="298">
        <f t="shared" ref="M189:M190" si="112">F189</f>
        <v>9720000</v>
      </c>
      <c r="N189" s="297">
        <v>45723</v>
      </c>
      <c r="O189" s="294" t="s">
        <v>43</v>
      </c>
      <c r="P189" s="299">
        <v>45726</v>
      </c>
      <c r="Q189" s="294">
        <v>917</v>
      </c>
      <c r="R189" s="291">
        <v>220401</v>
      </c>
      <c r="S189" s="300">
        <f t="shared" ref="S189:S190" si="113">M189</f>
        <v>9720000</v>
      </c>
      <c r="T189" s="297">
        <v>45723</v>
      </c>
      <c r="U189" s="297" t="s">
        <v>811</v>
      </c>
      <c r="V189" s="297">
        <v>45723</v>
      </c>
      <c r="W189" s="302">
        <v>45783</v>
      </c>
      <c r="Z189" s="303">
        <f>+F189/2</f>
        <v>4860000</v>
      </c>
      <c r="AF189" s="291" t="s">
        <v>111</v>
      </c>
      <c r="AG189" s="291">
        <v>3002500256</v>
      </c>
      <c r="AH189" s="307" t="s">
        <v>112</v>
      </c>
    </row>
    <row r="190" spans="1:34" ht="17.25" customHeight="1">
      <c r="A190" s="293">
        <v>189</v>
      </c>
      <c r="B190" s="291" t="s">
        <v>47</v>
      </c>
      <c r="C190" s="291" t="s">
        <v>100</v>
      </c>
      <c r="D190" s="306" t="s">
        <v>812</v>
      </c>
      <c r="E190" s="294" t="s">
        <v>80</v>
      </c>
      <c r="F190" s="369">
        <v>16200000</v>
      </c>
      <c r="G190" s="291" t="s">
        <v>238</v>
      </c>
      <c r="H190" s="295">
        <v>1232391592</v>
      </c>
      <c r="I190" s="294" t="s">
        <v>239</v>
      </c>
      <c r="J190" s="296">
        <v>8</v>
      </c>
      <c r="K190" s="296">
        <v>952</v>
      </c>
      <c r="L190" s="297">
        <v>45716</v>
      </c>
      <c r="M190" s="298">
        <f t="shared" si="112"/>
        <v>16200000</v>
      </c>
      <c r="N190" s="297">
        <v>45723</v>
      </c>
      <c r="O190" s="294" t="s">
        <v>43</v>
      </c>
      <c r="P190" s="299">
        <v>45723</v>
      </c>
      <c r="Q190" s="294">
        <v>918</v>
      </c>
      <c r="R190" s="291">
        <v>220401</v>
      </c>
      <c r="S190" s="300">
        <f t="shared" si="113"/>
        <v>16200000</v>
      </c>
      <c r="T190" s="297">
        <v>45726</v>
      </c>
      <c r="U190" s="301" t="s">
        <v>813</v>
      </c>
      <c r="V190" s="297">
        <v>45726</v>
      </c>
      <c r="W190" s="302">
        <v>45786</v>
      </c>
      <c r="Z190" s="303">
        <f t="shared" ref="Z190" si="114">+F190/2</f>
        <v>8100000</v>
      </c>
      <c r="AF190" s="291" t="s">
        <v>241</v>
      </c>
      <c r="AG190" s="291">
        <v>3183882555</v>
      </c>
      <c r="AH190" s="307" t="s">
        <v>242</v>
      </c>
    </row>
    <row r="191" spans="1:34" ht="17.25" customHeight="1">
      <c r="A191" s="293">
        <v>190</v>
      </c>
      <c r="B191" s="291" t="s">
        <v>596</v>
      </c>
      <c r="C191" s="291" t="s">
        <v>100</v>
      </c>
      <c r="D191" s="291" t="s">
        <v>814</v>
      </c>
      <c r="E191" s="294" t="s">
        <v>40</v>
      </c>
      <c r="F191" s="369">
        <v>11250000</v>
      </c>
      <c r="G191" s="291" t="s">
        <v>815</v>
      </c>
      <c r="H191" s="295">
        <v>11372217</v>
      </c>
      <c r="I191" s="294" t="s">
        <v>780</v>
      </c>
      <c r="J191" s="296">
        <v>0</v>
      </c>
      <c r="K191" s="296">
        <v>906</v>
      </c>
      <c r="L191" s="297">
        <v>45716</v>
      </c>
      <c r="M191" s="298">
        <f t="shared" ref="M191" si="115">F191</f>
        <v>11250000</v>
      </c>
      <c r="N191" s="297">
        <v>45723</v>
      </c>
      <c r="O191" s="294" t="s">
        <v>43</v>
      </c>
      <c r="P191" s="311"/>
      <c r="Q191" s="312"/>
      <c r="R191" s="291">
        <v>220601</v>
      </c>
      <c r="S191" s="300">
        <f t="shared" ref="S191" si="116">M191</f>
        <v>11250000</v>
      </c>
      <c r="U191" s="174" t="s">
        <v>415</v>
      </c>
      <c r="W191" s="294" t="s">
        <v>668</v>
      </c>
      <c r="Z191" s="303">
        <f>+S191/3</f>
        <v>3750000</v>
      </c>
      <c r="AF191" s="291" t="s">
        <v>816</v>
      </c>
      <c r="AG191" s="291">
        <v>36229480985</v>
      </c>
      <c r="AH191" s="307" t="s">
        <v>817</v>
      </c>
    </row>
    <row r="192" spans="1:34" ht="17.25" customHeight="1">
      <c r="A192" s="293">
        <v>191</v>
      </c>
      <c r="B192" s="291" t="s">
        <v>47</v>
      </c>
      <c r="C192" s="291" t="s">
        <v>190</v>
      </c>
      <c r="D192" s="306" t="s">
        <v>818</v>
      </c>
      <c r="E192" s="294" t="s">
        <v>40</v>
      </c>
      <c r="F192" s="369">
        <v>4738000</v>
      </c>
      <c r="G192" s="291" t="s">
        <v>191</v>
      </c>
      <c r="H192" s="295">
        <v>1109380186</v>
      </c>
      <c r="I192" s="294" t="s">
        <v>165</v>
      </c>
      <c r="J192" s="296">
        <v>7</v>
      </c>
      <c r="K192" s="296">
        <v>841</v>
      </c>
      <c r="L192" s="297">
        <v>45716</v>
      </c>
      <c r="M192" s="298">
        <f t="shared" ref="M192" si="117">F192</f>
        <v>4738000</v>
      </c>
      <c r="N192" s="297">
        <v>45664</v>
      </c>
      <c r="O192" s="294" t="s">
        <v>43</v>
      </c>
      <c r="P192" s="299">
        <v>45723</v>
      </c>
      <c r="Q192" s="294">
        <v>919</v>
      </c>
      <c r="R192" s="291">
        <v>220402</v>
      </c>
      <c r="S192" s="300">
        <f t="shared" ref="S192" si="118">M192</f>
        <v>4738000</v>
      </c>
      <c r="T192" s="297">
        <v>45723</v>
      </c>
      <c r="U192" s="301" t="s">
        <v>819</v>
      </c>
      <c r="V192" s="297">
        <v>45723</v>
      </c>
      <c r="W192" s="302">
        <v>45783</v>
      </c>
      <c r="Z192" s="303">
        <f t="shared" ref="Z192" si="119">+F192/2</f>
        <v>2369000</v>
      </c>
      <c r="AF192" s="291" t="s">
        <v>193</v>
      </c>
      <c r="AG192" s="291">
        <v>3163977062</v>
      </c>
      <c r="AH192" s="307" t="s">
        <v>194</v>
      </c>
    </row>
    <row r="193" spans="1:34" ht="17.25" customHeight="1">
      <c r="A193" s="293">
        <v>192</v>
      </c>
      <c r="B193" s="291" t="s">
        <v>47</v>
      </c>
      <c r="C193" s="291" t="s">
        <v>48</v>
      </c>
      <c r="D193" s="306" t="s">
        <v>67</v>
      </c>
      <c r="E193" s="294" t="s">
        <v>40</v>
      </c>
      <c r="F193" s="369">
        <v>19440000</v>
      </c>
      <c r="G193" s="291" t="s">
        <v>174</v>
      </c>
      <c r="H193" s="295">
        <v>14243863</v>
      </c>
      <c r="I193" s="294" t="s">
        <v>115</v>
      </c>
      <c r="J193" s="296">
        <v>3</v>
      </c>
      <c r="K193" s="296">
        <v>853</v>
      </c>
      <c r="L193" s="297">
        <v>45708</v>
      </c>
      <c r="M193" s="298">
        <f t="shared" ref="M193" si="120">F193</f>
        <v>19440000</v>
      </c>
      <c r="N193" s="297">
        <v>45723</v>
      </c>
      <c r="O193" s="294" t="s">
        <v>43</v>
      </c>
      <c r="P193" s="299">
        <v>45723</v>
      </c>
      <c r="Q193" s="294">
        <v>920</v>
      </c>
      <c r="R193" s="291">
        <v>220401</v>
      </c>
      <c r="S193" s="300">
        <f t="shared" ref="S193" si="121">M193</f>
        <v>19440000</v>
      </c>
      <c r="T193" s="297" t="s">
        <v>820</v>
      </c>
      <c r="U193" s="301" t="s">
        <v>821</v>
      </c>
      <c r="V193" s="297">
        <v>45723</v>
      </c>
      <c r="W193" s="302">
        <v>45783</v>
      </c>
      <c r="Z193" s="303">
        <f>+F193/2</f>
        <v>9720000</v>
      </c>
      <c r="AF193" s="291" t="s">
        <v>176</v>
      </c>
      <c r="AG193" s="291">
        <v>3108140069</v>
      </c>
      <c r="AH193" s="307" t="s">
        <v>177</v>
      </c>
    </row>
    <row r="194" spans="1:34" ht="17.25" customHeight="1">
      <c r="A194" s="293">
        <v>193</v>
      </c>
      <c r="B194" s="291" t="s">
        <v>47</v>
      </c>
      <c r="C194" s="291" t="s">
        <v>293</v>
      </c>
      <c r="D194" s="291" t="s">
        <v>294</v>
      </c>
      <c r="E194" s="294" t="s">
        <v>40</v>
      </c>
      <c r="F194" s="369">
        <v>5922500</v>
      </c>
      <c r="G194" s="291" t="s">
        <v>289</v>
      </c>
      <c r="H194" s="295">
        <v>1111453139</v>
      </c>
      <c r="I194" s="294" t="s">
        <v>290</v>
      </c>
      <c r="J194" s="296">
        <v>3</v>
      </c>
      <c r="K194" s="296">
        <v>870</v>
      </c>
      <c r="L194" s="297">
        <v>45713</v>
      </c>
      <c r="M194" s="298">
        <f>+F194</f>
        <v>5922500</v>
      </c>
      <c r="N194" s="297">
        <v>45723</v>
      </c>
      <c r="O194" s="294" t="s">
        <v>43</v>
      </c>
      <c r="P194" s="299">
        <v>45723</v>
      </c>
      <c r="Q194" s="294">
        <v>921</v>
      </c>
      <c r="R194" s="291">
        <v>220402</v>
      </c>
      <c r="S194" s="300">
        <f>+F194</f>
        <v>5922500</v>
      </c>
      <c r="T194" s="297">
        <v>45723</v>
      </c>
      <c r="U194" s="329" t="s">
        <v>822</v>
      </c>
      <c r="V194" s="297">
        <v>45723</v>
      </c>
      <c r="W194" s="302">
        <v>45799</v>
      </c>
      <c r="Z194" s="303">
        <f>+F194/2.5</f>
        <v>2369000</v>
      </c>
      <c r="AF194" s="291" t="s">
        <v>823</v>
      </c>
      <c r="AG194" s="291">
        <v>3125730235</v>
      </c>
      <c r="AH194" s="307" t="s">
        <v>805</v>
      </c>
    </row>
    <row r="195" spans="1:34" ht="17.25" customHeight="1">
      <c r="A195" s="293">
        <v>194</v>
      </c>
      <c r="B195" s="291" t="s">
        <v>47</v>
      </c>
      <c r="C195" s="291" t="s">
        <v>48</v>
      </c>
      <c r="D195" s="306" t="s">
        <v>824</v>
      </c>
      <c r="E195" s="294" t="s">
        <v>40</v>
      </c>
      <c r="F195" s="369">
        <v>14800128</v>
      </c>
      <c r="G195" s="291" t="s">
        <v>213</v>
      </c>
      <c r="H195" s="295">
        <v>77182070</v>
      </c>
      <c r="I195" s="294" t="s">
        <v>214</v>
      </c>
      <c r="J195" s="296">
        <v>6</v>
      </c>
      <c r="K195" s="296">
        <v>839</v>
      </c>
      <c r="L195" s="297">
        <v>45706</v>
      </c>
      <c r="M195" s="298">
        <f t="shared" ref="M195:M196" si="122">F195</f>
        <v>14800128</v>
      </c>
      <c r="N195" s="297">
        <v>45723</v>
      </c>
      <c r="O195" s="294" t="s">
        <v>43</v>
      </c>
      <c r="P195" s="299">
        <v>45723</v>
      </c>
      <c r="Q195" s="294">
        <v>922</v>
      </c>
      <c r="R195" s="291">
        <v>220401</v>
      </c>
      <c r="S195" s="300">
        <f t="shared" ref="S195:S196" si="123">M195</f>
        <v>14800128</v>
      </c>
      <c r="T195" s="297">
        <v>45723</v>
      </c>
      <c r="U195" s="301" t="s">
        <v>825</v>
      </c>
      <c r="V195" s="297">
        <v>45724</v>
      </c>
      <c r="W195" s="302">
        <v>45784</v>
      </c>
      <c r="Z195" s="303">
        <f>+F195/2</f>
        <v>7400064</v>
      </c>
      <c r="AF195" s="291" t="s">
        <v>216</v>
      </c>
      <c r="AG195" s="291">
        <v>3164691587</v>
      </c>
      <c r="AH195" s="307" t="s">
        <v>217</v>
      </c>
    </row>
    <row r="196" spans="1:34" ht="17.25" customHeight="1">
      <c r="A196" s="293">
        <v>195</v>
      </c>
      <c r="B196" s="291" t="s">
        <v>47</v>
      </c>
      <c r="C196" s="291" t="s">
        <v>48</v>
      </c>
      <c r="D196" s="306" t="s">
        <v>201</v>
      </c>
      <c r="E196" s="294" t="s">
        <v>40</v>
      </c>
      <c r="F196" s="369">
        <v>7200000</v>
      </c>
      <c r="G196" s="291" t="s">
        <v>202</v>
      </c>
      <c r="H196" s="295">
        <v>1234639</v>
      </c>
      <c r="I196" s="294" t="s">
        <v>115</v>
      </c>
      <c r="J196" s="296">
        <v>3</v>
      </c>
      <c r="K196" s="296">
        <v>858</v>
      </c>
      <c r="L196" s="297">
        <v>45708</v>
      </c>
      <c r="M196" s="298">
        <f t="shared" si="122"/>
        <v>7200000</v>
      </c>
      <c r="N196" s="297">
        <v>45723</v>
      </c>
      <c r="O196" s="294" t="s">
        <v>43</v>
      </c>
      <c r="P196" s="299">
        <v>45723</v>
      </c>
      <c r="Q196" s="294">
        <v>923</v>
      </c>
      <c r="R196" s="291">
        <v>220401</v>
      </c>
      <c r="S196" s="300">
        <f t="shared" si="123"/>
        <v>7200000</v>
      </c>
      <c r="T196" s="297">
        <v>45723</v>
      </c>
      <c r="U196" s="301" t="s">
        <v>826</v>
      </c>
      <c r="V196" s="297">
        <v>45723</v>
      </c>
      <c r="W196" s="302">
        <v>45783</v>
      </c>
      <c r="Z196" s="303">
        <f>+M196/2</f>
        <v>3600000</v>
      </c>
      <c r="AF196" s="291" t="s">
        <v>204</v>
      </c>
      <c r="AG196" s="291">
        <v>3208903753</v>
      </c>
      <c r="AH196" s="307" t="s">
        <v>205</v>
      </c>
    </row>
    <row r="197" spans="1:34" ht="17.25" customHeight="1">
      <c r="A197" s="293">
        <v>196</v>
      </c>
      <c r="B197" s="291" t="s">
        <v>47</v>
      </c>
      <c r="C197" s="291" t="s">
        <v>48</v>
      </c>
      <c r="D197" s="306" t="s">
        <v>201</v>
      </c>
      <c r="E197" s="294" t="s">
        <v>40</v>
      </c>
      <c r="F197" s="369">
        <v>7200000</v>
      </c>
      <c r="G197" s="291" t="s">
        <v>207</v>
      </c>
      <c r="H197" s="295">
        <v>1005848875</v>
      </c>
      <c r="I197" s="294" t="s">
        <v>208</v>
      </c>
      <c r="J197" s="296">
        <v>7</v>
      </c>
      <c r="K197" s="296">
        <v>860</v>
      </c>
      <c r="L197" s="297">
        <v>45708</v>
      </c>
      <c r="M197" s="298">
        <f t="shared" ref="M197:M202" si="124">F197</f>
        <v>7200000</v>
      </c>
      <c r="N197" s="297">
        <v>45723</v>
      </c>
      <c r="O197" s="294" t="s">
        <v>43</v>
      </c>
      <c r="P197" s="299">
        <v>45723</v>
      </c>
      <c r="Q197" s="294">
        <v>924</v>
      </c>
      <c r="R197" s="291">
        <v>220401</v>
      </c>
      <c r="S197" s="300">
        <f t="shared" ref="S197:S202" si="125">M197</f>
        <v>7200000</v>
      </c>
      <c r="T197" s="297">
        <v>45723</v>
      </c>
      <c r="U197" s="301" t="s">
        <v>827</v>
      </c>
      <c r="V197" s="297">
        <v>45723</v>
      </c>
      <c r="W197" s="302">
        <v>45783</v>
      </c>
      <c r="Z197" s="303">
        <f>+M197/2</f>
        <v>3600000</v>
      </c>
      <c r="AF197" s="291" t="s">
        <v>828</v>
      </c>
      <c r="AG197" s="291">
        <v>3188349621</v>
      </c>
      <c r="AH197" s="307" t="s">
        <v>829</v>
      </c>
    </row>
    <row r="198" spans="1:34" ht="17.25" customHeight="1">
      <c r="A198" s="293">
        <v>197</v>
      </c>
      <c r="B198" s="291" t="s">
        <v>47</v>
      </c>
      <c r="C198" s="291" t="s">
        <v>48</v>
      </c>
      <c r="D198" s="306" t="s">
        <v>824</v>
      </c>
      <c r="E198" s="294" t="s">
        <v>40</v>
      </c>
      <c r="F198" s="369">
        <v>14800128</v>
      </c>
      <c r="G198" s="291" t="s">
        <v>218</v>
      </c>
      <c r="H198" s="295">
        <v>72224422</v>
      </c>
      <c r="I198" s="294" t="s">
        <v>219</v>
      </c>
      <c r="J198" s="296">
        <v>9</v>
      </c>
      <c r="K198" s="296">
        <v>842</v>
      </c>
      <c r="L198" s="297">
        <v>45706</v>
      </c>
      <c r="M198" s="298">
        <f t="shared" si="124"/>
        <v>14800128</v>
      </c>
      <c r="N198" s="297">
        <v>45723</v>
      </c>
      <c r="O198" s="294" t="s">
        <v>43</v>
      </c>
      <c r="P198" s="299">
        <v>45723</v>
      </c>
      <c r="Q198" s="294">
        <v>925</v>
      </c>
      <c r="R198" s="291">
        <v>220401</v>
      </c>
      <c r="S198" s="300">
        <f t="shared" si="125"/>
        <v>14800128</v>
      </c>
      <c r="T198" s="297">
        <v>45723</v>
      </c>
      <c r="U198" s="301" t="s">
        <v>830</v>
      </c>
      <c r="V198" s="297">
        <v>45724</v>
      </c>
      <c r="W198" s="302">
        <v>45784</v>
      </c>
      <c r="Z198" s="303">
        <f>+F198/2</f>
        <v>7400064</v>
      </c>
      <c r="AF198" s="291" t="s">
        <v>831</v>
      </c>
      <c r="AG198" s="291">
        <v>3188335173</v>
      </c>
      <c r="AH198" s="307" t="s">
        <v>832</v>
      </c>
    </row>
    <row r="199" spans="1:34" ht="17.25" customHeight="1">
      <c r="A199" s="293">
        <v>198</v>
      </c>
      <c r="B199" s="291" t="s">
        <v>37</v>
      </c>
      <c r="C199" s="291" t="s">
        <v>129</v>
      </c>
      <c r="D199" s="291" t="s">
        <v>130</v>
      </c>
      <c r="E199" s="294" t="s">
        <v>40</v>
      </c>
      <c r="F199" s="369">
        <v>8400000</v>
      </c>
      <c r="G199" s="291" t="s">
        <v>131</v>
      </c>
      <c r="H199" s="295">
        <v>52958708</v>
      </c>
      <c r="I199" s="294" t="s">
        <v>42</v>
      </c>
      <c r="J199" s="296">
        <v>7</v>
      </c>
      <c r="K199" s="296">
        <v>876</v>
      </c>
      <c r="L199" s="297">
        <v>45714</v>
      </c>
      <c r="M199" s="298">
        <f t="shared" si="124"/>
        <v>8400000</v>
      </c>
      <c r="N199" s="297">
        <v>45723</v>
      </c>
      <c r="O199" s="294" t="s">
        <v>43</v>
      </c>
      <c r="P199" s="299">
        <v>45723</v>
      </c>
      <c r="Q199" s="294">
        <v>926</v>
      </c>
      <c r="R199" s="291">
        <v>2101010301</v>
      </c>
      <c r="S199" s="300">
        <f t="shared" si="125"/>
        <v>8400000</v>
      </c>
      <c r="T199" s="297">
        <v>45723</v>
      </c>
      <c r="U199" s="301" t="s">
        <v>833</v>
      </c>
      <c r="V199" s="297">
        <v>45726</v>
      </c>
      <c r="W199" s="302">
        <v>45772</v>
      </c>
      <c r="Z199" s="303">
        <f>+F199/2</f>
        <v>4200000</v>
      </c>
      <c r="AA199" s="308"/>
      <c r="AF199" s="291" t="s">
        <v>133</v>
      </c>
      <c r="AG199" s="291">
        <v>3183741216</v>
      </c>
      <c r="AH199" s="305" t="s">
        <v>134</v>
      </c>
    </row>
    <row r="200" spans="1:34" ht="17.25" customHeight="1">
      <c r="A200" s="293">
        <v>199</v>
      </c>
      <c r="B200" s="291" t="s">
        <v>596</v>
      </c>
      <c r="C200" s="291" t="s">
        <v>468</v>
      </c>
      <c r="D200" s="306" t="s">
        <v>834</v>
      </c>
      <c r="E200" s="294" t="s">
        <v>40</v>
      </c>
      <c r="F200" s="369">
        <v>14250000</v>
      </c>
      <c r="G200" s="291" t="s">
        <v>835</v>
      </c>
      <c r="H200" s="295">
        <v>28555671</v>
      </c>
      <c r="I200" s="294" t="s">
        <v>42</v>
      </c>
      <c r="J200" s="296">
        <v>6</v>
      </c>
      <c r="K200" s="296">
        <v>947</v>
      </c>
      <c r="L200" s="297">
        <v>45716</v>
      </c>
      <c r="M200" s="298">
        <f t="shared" si="124"/>
        <v>14250000</v>
      </c>
      <c r="N200" s="297">
        <v>45726</v>
      </c>
      <c r="O200" s="294" t="s">
        <v>43</v>
      </c>
      <c r="P200" s="299">
        <v>45726</v>
      </c>
      <c r="Q200" s="294">
        <v>927</v>
      </c>
      <c r="R200" s="291">
        <v>220601</v>
      </c>
      <c r="S200" s="300">
        <f t="shared" si="125"/>
        <v>14250000</v>
      </c>
      <c r="T200" s="297">
        <v>45727</v>
      </c>
      <c r="U200" s="301" t="s">
        <v>836</v>
      </c>
      <c r="V200" s="297">
        <v>45728</v>
      </c>
      <c r="W200" s="302">
        <v>45819</v>
      </c>
      <c r="Z200" s="303">
        <f>+F200/3</f>
        <v>4750000</v>
      </c>
      <c r="AF200" s="291" t="s">
        <v>837</v>
      </c>
      <c r="AG200" s="291">
        <v>3014589494</v>
      </c>
      <c r="AH200" s="307" t="s">
        <v>838</v>
      </c>
    </row>
    <row r="201" spans="1:34" ht="17.25" customHeight="1">
      <c r="A201" s="293">
        <v>200</v>
      </c>
      <c r="B201" s="291" t="s">
        <v>596</v>
      </c>
      <c r="C201" s="291" t="s">
        <v>468</v>
      </c>
      <c r="D201" s="306" t="s">
        <v>834</v>
      </c>
      <c r="E201" s="294" t="s">
        <v>40</v>
      </c>
      <c r="F201" s="369">
        <v>14250000</v>
      </c>
      <c r="G201" s="291" t="s">
        <v>839</v>
      </c>
      <c r="H201" s="295">
        <v>52417875</v>
      </c>
      <c r="I201" s="294" t="s">
        <v>261</v>
      </c>
      <c r="J201" s="296">
        <v>8</v>
      </c>
      <c r="K201" s="296">
        <v>949</v>
      </c>
      <c r="L201" s="297">
        <v>45716</v>
      </c>
      <c r="M201" s="298">
        <f t="shared" si="124"/>
        <v>14250000</v>
      </c>
      <c r="N201" s="297">
        <v>45726</v>
      </c>
      <c r="O201" s="294" t="s">
        <v>43</v>
      </c>
      <c r="P201" s="299">
        <v>45726</v>
      </c>
      <c r="Q201" s="294">
        <v>935</v>
      </c>
      <c r="R201" s="291">
        <v>220601</v>
      </c>
      <c r="S201" s="300">
        <f t="shared" si="125"/>
        <v>14250000</v>
      </c>
      <c r="T201" s="297">
        <v>45726</v>
      </c>
      <c r="U201" s="301" t="s">
        <v>840</v>
      </c>
      <c r="V201" s="297">
        <v>45727</v>
      </c>
      <c r="W201" s="302">
        <v>45818</v>
      </c>
      <c r="Z201" s="303">
        <f>+F201/3</f>
        <v>4750000</v>
      </c>
      <c r="AF201" s="291" t="s">
        <v>841</v>
      </c>
      <c r="AG201" s="291">
        <v>3004660136</v>
      </c>
      <c r="AH201" s="307" t="s">
        <v>842</v>
      </c>
    </row>
    <row r="202" spans="1:34" ht="17.25" customHeight="1">
      <c r="A202" s="293">
        <v>201</v>
      </c>
      <c r="B202" s="291" t="s">
        <v>596</v>
      </c>
      <c r="C202" s="291" t="s">
        <v>468</v>
      </c>
      <c r="D202" s="306" t="s">
        <v>834</v>
      </c>
      <c r="E202" s="294" t="s">
        <v>40</v>
      </c>
      <c r="F202" s="369">
        <v>14250000</v>
      </c>
      <c r="G202" s="291" t="s">
        <v>843</v>
      </c>
      <c r="H202" s="295">
        <v>52475069</v>
      </c>
      <c r="I202" s="294" t="s">
        <v>261</v>
      </c>
      <c r="J202" s="296">
        <v>5</v>
      </c>
      <c r="K202" s="296">
        <v>948</v>
      </c>
      <c r="L202" s="297">
        <v>45716</v>
      </c>
      <c r="M202" s="298">
        <f t="shared" si="124"/>
        <v>14250000</v>
      </c>
      <c r="N202" s="297">
        <v>45726</v>
      </c>
      <c r="O202" s="294" t="s">
        <v>43</v>
      </c>
      <c r="P202" s="299">
        <v>45726</v>
      </c>
      <c r="Q202" s="294">
        <v>936</v>
      </c>
      <c r="R202" s="291">
        <v>220601</v>
      </c>
      <c r="S202" s="300">
        <f t="shared" si="125"/>
        <v>14250000</v>
      </c>
      <c r="T202" s="297">
        <v>45726</v>
      </c>
      <c r="U202" s="301" t="s">
        <v>844</v>
      </c>
      <c r="V202" s="297">
        <v>45727</v>
      </c>
      <c r="W202" s="302">
        <v>45818</v>
      </c>
      <c r="Z202" s="303">
        <f>+F202/3</f>
        <v>4750000</v>
      </c>
      <c r="AF202" s="291" t="s">
        <v>845</v>
      </c>
      <c r="AG202" s="291">
        <v>3004660136</v>
      </c>
      <c r="AH202" s="307" t="s">
        <v>846</v>
      </c>
    </row>
    <row r="203" spans="1:34" ht="17.25" customHeight="1">
      <c r="A203" s="293">
        <v>202</v>
      </c>
      <c r="B203" s="291" t="s">
        <v>596</v>
      </c>
      <c r="C203" s="291" t="s">
        <v>169</v>
      </c>
      <c r="D203" s="306" t="s">
        <v>847</v>
      </c>
      <c r="E203" s="294" t="s">
        <v>40</v>
      </c>
      <c r="F203" s="369">
        <v>18000000</v>
      </c>
      <c r="G203" s="291" t="s">
        <v>848</v>
      </c>
      <c r="H203" s="295">
        <v>65828695</v>
      </c>
      <c r="I203" s="294" t="s">
        <v>849</v>
      </c>
      <c r="J203" s="296">
        <v>1</v>
      </c>
      <c r="K203" s="296">
        <v>951</v>
      </c>
      <c r="L203" s="297">
        <v>45716</v>
      </c>
      <c r="M203" s="298">
        <v>18000000</v>
      </c>
      <c r="N203" s="297">
        <v>45726</v>
      </c>
      <c r="O203" s="294" t="s">
        <v>43</v>
      </c>
      <c r="P203" s="299">
        <v>45726</v>
      </c>
      <c r="Q203" s="330">
        <v>9999</v>
      </c>
      <c r="R203" s="291">
        <v>220605</v>
      </c>
      <c r="S203" s="300">
        <v>18000000</v>
      </c>
      <c r="T203" s="297">
        <v>45726</v>
      </c>
      <c r="U203" s="301" t="s">
        <v>850</v>
      </c>
      <c r="V203" s="297">
        <v>45727</v>
      </c>
      <c r="W203" s="302">
        <v>45818</v>
      </c>
      <c r="Z203" s="303">
        <f>+S203/3</f>
        <v>6000000</v>
      </c>
      <c r="AF203" s="291" t="s">
        <v>851</v>
      </c>
      <c r="AG203" s="291">
        <v>3144868810</v>
      </c>
      <c r="AH203" s="307" t="s">
        <v>852</v>
      </c>
    </row>
    <row r="204" spans="1:34" ht="17.25" customHeight="1">
      <c r="A204" s="293">
        <v>203</v>
      </c>
      <c r="B204" s="291" t="s">
        <v>596</v>
      </c>
      <c r="C204" s="291" t="s">
        <v>100</v>
      </c>
      <c r="D204" s="291" t="s">
        <v>853</v>
      </c>
      <c r="E204" s="294" t="s">
        <v>40</v>
      </c>
      <c r="F204" s="369">
        <v>33000000</v>
      </c>
      <c r="G204" s="291" t="s">
        <v>854</v>
      </c>
      <c r="H204" s="295">
        <v>80821939</v>
      </c>
      <c r="I204" s="294" t="s">
        <v>261</v>
      </c>
      <c r="J204" s="296">
        <v>4</v>
      </c>
      <c r="K204" s="296">
        <v>939</v>
      </c>
      <c r="L204" s="297">
        <v>45716</v>
      </c>
      <c r="M204" s="298">
        <f>+F204</f>
        <v>33000000</v>
      </c>
      <c r="N204" s="297">
        <v>45726</v>
      </c>
      <c r="O204" s="294" t="s">
        <v>43</v>
      </c>
      <c r="P204" s="299">
        <v>45726</v>
      </c>
      <c r="Q204" s="294">
        <v>938</v>
      </c>
      <c r="R204" s="291">
        <v>220605</v>
      </c>
      <c r="S204" s="300">
        <f>+M204</f>
        <v>33000000</v>
      </c>
      <c r="T204" s="297">
        <v>45726</v>
      </c>
      <c r="U204" s="301" t="s">
        <v>855</v>
      </c>
      <c r="V204" s="297">
        <v>45727</v>
      </c>
      <c r="W204" s="302">
        <v>45818</v>
      </c>
      <c r="Z204" s="303">
        <f>+S204/3</f>
        <v>11000000</v>
      </c>
      <c r="AF204" s="291" t="s">
        <v>856</v>
      </c>
      <c r="AG204" s="291">
        <v>3166165803</v>
      </c>
      <c r="AH204" s="307" t="s">
        <v>857</v>
      </c>
    </row>
    <row r="205" spans="1:34" ht="17.25" customHeight="1">
      <c r="A205" s="293">
        <v>204</v>
      </c>
      <c r="B205" s="291" t="s">
        <v>47</v>
      </c>
      <c r="C205" s="291" t="s">
        <v>311</v>
      </c>
      <c r="D205" s="306" t="s">
        <v>326</v>
      </c>
      <c r="E205" s="294" t="s">
        <v>40</v>
      </c>
      <c r="F205" s="369">
        <v>9450000</v>
      </c>
      <c r="G205" s="291" t="s">
        <v>327</v>
      </c>
      <c r="H205" s="295">
        <v>65755709</v>
      </c>
      <c r="I205" s="294" t="s">
        <v>115</v>
      </c>
      <c r="J205" s="296">
        <v>1</v>
      </c>
      <c r="K205" s="296">
        <v>889</v>
      </c>
      <c r="L205" s="297">
        <v>45716</v>
      </c>
      <c r="M205" s="298">
        <f t="shared" ref="M205:M206" si="126">F205</f>
        <v>9450000</v>
      </c>
      <c r="N205" s="297">
        <v>45726</v>
      </c>
      <c r="O205" s="294" t="s">
        <v>43</v>
      </c>
      <c r="P205" s="299">
        <v>45726</v>
      </c>
      <c r="Q205" s="294">
        <v>939</v>
      </c>
      <c r="R205" s="291">
        <v>220401</v>
      </c>
      <c r="S205" s="300">
        <f t="shared" ref="S205:S206" si="127">M205</f>
        <v>9450000</v>
      </c>
      <c r="T205" s="297">
        <v>45726</v>
      </c>
      <c r="U205" s="301">
        <v>100042113</v>
      </c>
      <c r="V205" s="297">
        <v>45726</v>
      </c>
      <c r="W205" s="302">
        <v>45786</v>
      </c>
      <c r="Z205" s="303">
        <f>+S205/2</f>
        <v>4725000</v>
      </c>
      <c r="AA205" s="308"/>
      <c r="AF205" s="291" t="s">
        <v>328</v>
      </c>
      <c r="AG205" s="291">
        <v>3176367754</v>
      </c>
      <c r="AH205" s="307" t="s">
        <v>329</v>
      </c>
    </row>
    <row r="206" spans="1:34" ht="17.25" customHeight="1">
      <c r="A206" s="293">
        <v>205</v>
      </c>
      <c r="B206" s="291" t="s">
        <v>47</v>
      </c>
      <c r="C206" s="291" t="s">
        <v>178</v>
      </c>
      <c r="D206" s="306" t="s">
        <v>858</v>
      </c>
      <c r="E206" s="294" t="s">
        <v>40</v>
      </c>
      <c r="F206" s="369">
        <v>4738000</v>
      </c>
      <c r="G206" s="291" t="s">
        <v>180</v>
      </c>
      <c r="H206" s="295">
        <v>65767290</v>
      </c>
      <c r="I206" s="294" t="s">
        <v>115</v>
      </c>
      <c r="J206" s="296">
        <v>8</v>
      </c>
      <c r="K206" s="296">
        <v>942</v>
      </c>
      <c r="L206" s="297">
        <v>45716</v>
      </c>
      <c r="M206" s="298">
        <f t="shared" si="126"/>
        <v>4738000</v>
      </c>
      <c r="N206" s="297">
        <v>45726</v>
      </c>
      <c r="O206" s="294" t="s">
        <v>43</v>
      </c>
      <c r="P206" s="299">
        <v>45726</v>
      </c>
      <c r="Q206" s="294">
        <v>940</v>
      </c>
      <c r="R206" s="291">
        <v>220402</v>
      </c>
      <c r="S206" s="300">
        <f t="shared" si="127"/>
        <v>4738000</v>
      </c>
      <c r="T206" s="297">
        <v>45726</v>
      </c>
      <c r="U206" s="301">
        <v>100042109</v>
      </c>
      <c r="V206" s="297">
        <v>45726</v>
      </c>
      <c r="W206" s="302">
        <v>45786</v>
      </c>
      <c r="Z206" s="303">
        <f>+S206/2</f>
        <v>2369000</v>
      </c>
      <c r="AF206" s="291" t="s">
        <v>859</v>
      </c>
      <c r="AG206" s="291">
        <v>3162252728</v>
      </c>
      <c r="AH206" s="307" t="s">
        <v>860</v>
      </c>
    </row>
    <row r="207" spans="1:34" ht="17.25" customHeight="1">
      <c r="A207" s="293">
        <v>206</v>
      </c>
      <c r="B207" s="291" t="s">
        <v>47</v>
      </c>
      <c r="C207" s="291" t="s">
        <v>178</v>
      </c>
      <c r="D207" s="306" t="s">
        <v>858</v>
      </c>
      <c r="E207" s="294" t="s">
        <v>40</v>
      </c>
      <c r="F207" s="369">
        <v>4738000</v>
      </c>
      <c r="G207" s="291" t="s">
        <v>187</v>
      </c>
      <c r="H207" s="295">
        <v>11105198316</v>
      </c>
      <c r="I207" s="294" t="s">
        <v>115</v>
      </c>
      <c r="J207" s="296">
        <v>7</v>
      </c>
      <c r="K207" s="296">
        <v>840</v>
      </c>
      <c r="L207" s="297">
        <v>45716</v>
      </c>
      <c r="M207" s="298">
        <f t="shared" ref="M207" si="128">F207</f>
        <v>4738000</v>
      </c>
      <c r="N207" s="297">
        <v>45726</v>
      </c>
      <c r="O207" s="294" t="s">
        <v>43</v>
      </c>
      <c r="P207" s="299">
        <v>45726</v>
      </c>
      <c r="Q207" s="294">
        <v>941</v>
      </c>
      <c r="R207" s="291">
        <v>220402</v>
      </c>
      <c r="S207" s="300">
        <f t="shared" ref="S207" si="129">M207</f>
        <v>4738000</v>
      </c>
      <c r="T207" s="297">
        <v>45726</v>
      </c>
      <c r="U207" s="301">
        <v>10042118</v>
      </c>
      <c r="V207" s="297">
        <v>45726</v>
      </c>
      <c r="W207" s="302">
        <v>45786</v>
      </c>
      <c r="Z207" s="303">
        <f>+S207/2</f>
        <v>2369000</v>
      </c>
      <c r="AF207" s="291" t="s">
        <v>861</v>
      </c>
      <c r="AG207" s="291">
        <v>3148056693</v>
      </c>
      <c r="AH207" s="307" t="s">
        <v>862</v>
      </c>
    </row>
    <row r="208" spans="1:34" ht="17.25" customHeight="1">
      <c r="A208" s="293">
        <v>207</v>
      </c>
      <c r="B208" s="291" t="s">
        <v>37</v>
      </c>
      <c r="C208" s="291" t="s">
        <v>863</v>
      </c>
      <c r="D208" s="291" t="s">
        <v>864</v>
      </c>
      <c r="E208" s="294" t="s">
        <v>40</v>
      </c>
      <c r="F208" s="369">
        <v>16000000</v>
      </c>
      <c r="G208" s="291" t="s">
        <v>865</v>
      </c>
      <c r="H208" s="295">
        <v>19149768</v>
      </c>
      <c r="I208" s="294" t="s">
        <v>42</v>
      </c>
      <c r="J208" s="296">
        <v>8</v>
      </c>
      <c r="K208" s="296">
        <v>956</v>
      </c>
      <c r="L208" s="297">
        <v>45722</v>
      </c>
      <c r="M208" s="298">
        <f>+F208</f>
        <v>16000000</v>
      </c>
      <c r="N208" s="297">
        <v>45726</v>
      </c>
      <c r="O208" s="294" t="s">
        <v>43</v>
      </c>
      <c r="P208" s="299">
        <v>45726</v>
      </c>
      <c r="Q208" s="294">
        <v>928</v>
      </c>
      <c r="R208" s="291">
        <v>2101010301</v>
      </c>
      <c r="S208" s="300">
        <f>+M208</f>
        <v>16000000</v>
      </c>
      <c r="T208" s="297">
        <v>45728</v>
      </c>
      <c r="U208" s="301" t="s">
        <v>866</v>
      </c>
      <c r="V208" s="297">
        <v>45729</v>
      </c>
      <c r="W208" s="302">
        <v>45759</v>
      </c>
      <c r="Z208" s="303">
        <f>+S208</f>
        <v>16000000</v>
      </c>
      <c r="AF208" s="291" t="s">
        <v>867</v>
      </c>
      <c r="AG208" s="291">
        <v>3112117133</v>
      </c>
      <c r="AH208" s="307" t="s">
        <v>868</v>
      </c>
    </row>
    <row r="209" spans="1:34" ht="17.25" customHeight="1">
      <c r="A209" s="293">
        <v>208</v>
      </c>
      <c r="B209" s="291" t="s">
        <v>37</v>
      </c>
      <c r="C209" s="291" t="s">
        <v>124</v>
      </c>
      <c r="D209" s="291" t="s">
        <v>869</v>
      </c>
      <c r="E209" s="294" t="s">
        <v>40</v>
      </c>
      <c r="F209" s="369">
        <v>65550000</v>
      </c>
      <c r="G209" s="291" t="s">
        <v>870</v>
      </c>
      <c r="H209" s="295">
        <v>901515391</v>
      </c>
      <c r="I209" s="294" t="s">
        <v>137</v>
      </c>
      <c r="J209" s="296">
        <v>4</v>
      </c>
      <c r="K209" s="296">
        <v>950</v>
      </c>
      <c r="L209" s="297">
        <v>45716</v>
      </c>
      <c r="M209" s="298">
        <f t="shared" ref="M209:M211" si="130">+F209</f>
        <v>65550000</v>
      </c>
      <c r="N209" s="297">
        <v>45727</v>
      </c>
      <c r="O209" s="294" t="s">
        <v>43</v>
      </c>
      <c r="P209" s="299">
        <v>45727</v>
      </c>
      <c r="Q209" s="294">
        <v>943</v>
      </c>
      <c r="R209" s="291">
        <v>21030202</v>
      </c>
      <c r="S209" s="300">
        <f t="shared" ref="S209:S210" si="131">+M209</f>
        <v>65550000</v>
      </c>
      <c r="T209" s="297">
        <v>45727</v>
      </c>
      <c r="U209" s="301">
        <v>100042164</v>
      </c>
      <c r="V209" s="297">
        <v>45728</v>
      </c>
      <c r="W209" s="302">
        <v>46022</v>
      </c>
      <c r="Z209" s="303">
        <f>+S209/10</f>
        <v>6555000</v>
      </c>
      <c r="AF209" s="291" t="s">
        <v>138</v>
      </c>
      <c r="AG209" s="291">
        <v>3183308339</v>
      </c>
      <c r="AH209" s="305" t="s">
        <v>139</v>
      </c>
    </row>
    <row r="210" spans="1:34" ht="17.25" customHeight="1">
      <c r="A210" s="293">
        <v>209</v>
      </c>
      <c r="B210" s="291" t="s">
        <v>596</v>
      </c>
      <c r="C210" s="291" t="s">
        <v>621</v>
      </c>
      <c r="D210" s="291" t="s">
        <v>871</v>
      </c>
      <c r="E210" s="294" t="s">
        <v>40</v>
      </c>
      <c r="F210" s="369">
        <v>9000000</v>
      </c>
      <c r="G210" s="291" t="s">
        <v>872</v>
      </c>
      <c r="H210" s="295">
        <v>1012409287</v>
      </c>
      <c r="I210" s="294" t="s">
        <v>261</v>
      </c>
      <c r="J210" s="296">
        <v>9</v>
      </c>
      <c r="K210" s="296">
        <v>890</v>
      </c>
      <c r="L210" s="297">
        <v>45716</v>
      </c>
      <c r="M210" s="298">
        <f t="shared" si="130"/>
        <v>9000000</v>
      </c>
      <c r="N210" s="297">
        <v>45727</v>
      </c>
      <c r="O210" s="294" t="s">
        <v>43</v>
      </c>
      <c r="P210" s="299">
        <v>45727</v>
      </c>
      <c r="Q210" s="294">
        <v>942</v>
      </c>
      <c r="R210" s="291">
        <v>220606</v>
      </c>
      <c r="S210" s="300">
        <f t="shared" si="131"/>
        <v>9000000</v>
      </c>
      <c r="T210" s="297">
        <v>45727</v>
      </c>
      <c r="U210" s="301">
        <v>100042171</v>
      </c>
      <c r="V210" s="297">
        <v>45729</v>
      </c>
      <c r="W210" s="294" t="s">
        <v>873</v>
      </c>
      <c r="Z210" s="303">
        <f>+S210/3</f>
        <v>3000000</v>
      </c>
      <c r="AF210" s="291" t="s">
        <v>874</v>
      </c>
      <c r="AG210" s="291">
        <v>3138725044</v>
      </c>
      <c r="AH210" s="307" t="s">
        <v>875</v>
      </c>
    </row>
    <row r="211" spans="1:34" ht="17.25" customHeight="1">
      <c r="A211" s="293">
        <v>210</v>
      </c>
      <c r="B211" s="291" t="s">
        <v>596</v>
      </c>
      <c r="C211" s="291" t="s">
        <v>621</v>
      </c>
      <c r="D211" s="306" t="s">
        <v>876</v>
      </c>
      <c r="E211" s="294" t="s">
        <v>40</v>
      </c>
      <c r="F211" s="369">
        <v>18000000</v>
      </c>
      <c r="G211" s="291" t="s">
        <v>877</v>
      </c>
      <c r="H211" s="295">
        <v>38253395</v>
      </c>
      <c r="I211" s="294" t="s">
        <v>42</v>
      </c>
      <c r="J211" s="296">
        <v>8</v>
      </c>
      <c r="K211" s="296">
        <v>960</v>
      </c>
      <c r="L211" s="297">
        <v>45722</v>
      </c>
      <c r="M211" s="298">
        <f t="shared" si="130"/>
        <v>18000000</v>
      </c>
      <c r="N211" s="297">
        <v>45728</v>
      </c>
      <c r="O211" s="294" t="s">
        <v>43</v>
      </c>
      <c r="P211" s="299">
        <v>45728</v>
      </c>
      <c r="Q211" s="294">
        <v>947</v>
      </c>
      <c r="R211" s="291">
        <v>220601</v>
      </c>
      <c r="S211" s="300">
        <v>18000000</v>
      </c>
      <c r="T211" s="297">
        <v>45728</v>
      </c>
      <c r="U211" s="301" t="s">
        <v>878</v>
      </c>
      <c r="V211" s="297">
        <v>45728</v>
      </c>
      <c r="W211" s="302">
        <v>45819</v>
      </c>
      <c r="Z211" s="303">
        <f>+S211/3</f>
        <v>6000000</v>
      </c>
      <c r="AF211" s="291" t="s">
        <v>879</v>
      </c>
      <c r="AG211" s="291">
        <v>3203345951</v>
      </c>
      <c r="AH211" s="307" t="s">
        <v>880</v>
      </c>
    </row>
    <row r="212" spans="1:34" ht="17.25" customHeight="1">
      <c r="A212" s="293">
        <v>211</v>
      </c>
      <c r="B212" s="291" t="s">
        <v>596</v>
      </c>
      <c r="C212" s="291" t="s">
        <v>621</v>
      </c>
      <c r="D212" s="291" t="s">
        <v>881</v>
      </c>
      <c r="E212" s="294" t="s">
        <v>40</v>
      </c>
      <c r="F212" s="369">
        <v>7500000</v>
      </c>
      <c r="G212" s="291" t="s">
        <v>882</v>
      </c>
      <c r="H212" s="295">
        <v>1106485461</v>
      </c>
      <c r="I212" s="294" t="s">
        <v>108</v>
      </c>
      <c r="J212" s="296">
        <v>9</v>
      </c>
      <c r="K212" s="296">
        <v>964</v>
      </c>
      <c r="L212" s="297">
        <v>45722</v>
      </c>
      <c r="M212" s="298">
        <f t="shared" ref="M212:M214" si="132">F212</f>
        <v>7500000</v>
      </c>
      <c r="N212" s="297">
        <v>45728</v>
      </c>
      <c r="O212" s="294" t="s">
        <v>43</v>
      </c>
      <c r="R212" s="291">
        <v>220602</v>
      </c>
      <c r="S212" s="300">
        <f t="shared" ref="S212:S214" si="133">M212</f>
        <v>7500000</v>
      </c>
      <c r="U212" s="174" t="s">
        <v>415</v>
      </c>
      <c r="W212" s="294" t="s">
        <v>668</v>
      </c>
      <c r="Z212" s="303">
        <f t="shared" ref="Z212" si="134">+S212/3</f>
        <v>2500000</v>
      </c>
      <c r="AF212" s="291" t="s">
        <v>883</v>
      </c>
      <c r="AG212" s="291">
        <v>3177598451</v>
      </c>
      <c r="AH212" s="307" t="s">
        <v>884</v>
      </c>
    </row>
    <row r="213" spans="1:34" ht="17.25" customHeight="1">
      <c r="A213" s="293">
        <v>212</v>
      </c>
      <c r="B213" s="291" t="s">
        <v>596</v>
      </c>
      <c r="C213" s="291" t="s">
        <v>621</v>
      </c>
      <c r="D213" s="306" t="s">
        <v>885</v>
      </c>
      <c r="E213" s="294" t="s">
        <v>40</v>
      </c>
      <c r="F213" s="369">
        <v>24000000</v>
      </c>
      <c r="G213" s="291" t="s">
        <v>886</v>
      </c>
      <c r="H213" s="295">
        <v>38361325</v>
      </c>
      <c r="I213" s="294" t="s">
        <v>42</v>
      </c>
      <c r="J213" s="296">
        <v>5</v>
      </c>
      <c r="K213" s="296">
        <v>958</v>
      </c>
      <c r="L213" s="297">
        <v>45722</v>
      </c>
      <c r="M213" s="298">
        <f t="shared" si="132"/>
        <v>24000000</v>
      </c>
      <c r="N213" s="297">
        <v>45728</v>
      </c>
      <c r="O213" s="294" t="s">
        <v>43</v>
      </c>
      <c r="P213" s="299">
        <v>45728</v>
      </c>
      <c r="Q213" s="294">
        <v>948</v>
      </c>
      <c r="R213" s="291">
        <v>220605</v>
      </c>
      <c r="S213" s="300">
        <f t="shared" si="133"/>
        <v>24000000</v>
      </c>
      <c r="T213" s="297">
        <v>45728</v>
      </c>
      <c r="U213" s="301" t="s">
        <v>887</v>
      </c>
      <c r="V213" s="297">
        <v>45729</v>
      </c>
      <c r="W213" s="302">
        <v>45820</v>
      </c>
      <c r="Z213" s="303">
        <f>+S213/3</f>
        <v>8000000</v>
      </c>
      <c r="AF213" s="291" t="s">
        <v>888</v>
      </c>
      <c r="AG213" s="291">
        <v>3166172293</v>
      </c>
      <c r="AH213" s="307" t="s">
        <v>889</v>
      </c>
    </row>
    <row r="214" spans="1:34" ht="17.25" customHeight="1">
      <c r="A214" s="293">
        <v>213</v>
      </c>
      <c r="B214" s="291" t="s">
        <v>596</v>
      </c>
      <c r="C214" s="291" t="s">
        <v>621</v>
      </c>
      <c r="D214" s="306" t="s">
        <v>890</v>
      </c>
      <c r="E214" s="294" t="s">
        <v>40</v>
      </c>
      <c r="F214" s="369">
        <v>9000000</v>
      </c>
      <c r="G214" s="291" t="s">
        <v>891</v>
      </c>
      <c r="H214" s="331">
        <v>1007811893</v>
      </c>
      <c r="I214" s="294" t="s">
        <v>42</v>
      </c>
      <c r="J214" s="296">
        <v>7</v>
      </c>
      <c r="K214" s="296">
        <v>963</v>
      </c>
      <c r="L214" s="297">
        <v>45722</v>
      </c>
      <c r="M214" s="298">
        <f t="shared" si="132"/>
        <v>9000000</v>
      </c>
      <c r="N214" s="297">
        <v>45728</v>
      </c>
      <c r="O214" s="294" t="s">
        <v>43</v>
      </c>
      <c r="P214" s="299">
        <v>45728</v>
      </c>
      <c r="Q214" s="294">
        <v>949</v>
      </c>
      <c r="R214" s="291">
        <v>220606</v>
      </c>
      <c r="S214" s="300">
        <f t="shared" si="133"/>
        <v>9000000</v>
      </c>
      <c r="T214" s="297">
        <v>45728</v>
      </c>
      <c r="U214" s="301">
        <v>100042208</v>
      </c>
      <c r="V214" s="297">
        <v>45729</v>
      </c>
      <c r="W214" s="302">
        <v>45820</v>
      </c>
      <c r="Z214" s="303">
        <f>+S214/3</f>
        <v>3000000</v>
      </c>
      <c r="AF214" s="291" t="s">
        <v>892</v>
      </c>
      <c r="AG214" s="291">
        <v>3168930066</v>
      </c>
      <c r="AH214" s="307" t="s">
        <v>893</v>
      </c>
    </row>
    <row r="215" spans="1:34" ht="17.25" customHeight="1">
      <c r="A215" s="293">
        <v>214</v>
      </c>
      <c r="B215" s="291" t="s">
        <v>596</v>
      </c>
      <c r="C215" s="291" t="s">
        <v>621</v>
      </c>
      <c r="D215" s="306" t="s">
        <v>890</v>
      </c>
      <c r="E215" s="294" t="s">
        <v>40</v>
      </c>
      <c r="F215" s="369">
        <v>9000000</v>
      </c>
      <c r="G215" s="291" t="s">
        <v>894</v>
      </c>
      <c r="H215" s="331">
        <v>1019041556</v>
      </c>
      <c r="I215" s="294" t="s">
        <v>261</v>
      </c>
      <c r="J215" s="296">
        <v>9</v>
      </c>
      <c r="K215" s="296">
        <v>959</v>
      </c>
      <c r="L215" s="297">
        <v>45722</v>
      </c>
      <c r="M215" s="298">
        <f t="shared" ref="M215:M217" si="135">F215</f>
        <v>9000000</v>
      </c>
      <c r="N215" s="297">
        <v>45728</v>
      </c>
      <c r="O215" s="294" t="s">
        <v>43</v>
      </c>
      <c r="R215" s="291">
        <v>220606</v>
      </c>
      <c r="S215" s="300">
        <f t="shared" ref="S215:S217" si="136">M215</f>
        <v>9000000</v>
      </c>
      <c r="U215" s="332" t="s">
        <v>415</v>
      </c>
      <c r="W215" s="294" t="s">
        <v>668</v>
      </c>
      <c r="Z215" s="303">
        <f>+S215/3</f>
        <v>3000000</v>
      </c>
      <c r="AF215" s="291" t="s">
        <v>895</v>
      </c>
      <c r="AG215" s="291">
        <v>3202217291</v>
      </c>
      <c r="AH215" s="305" t="s">
        <v>896</v>
      </c>
    </row>
    <row r="216" spans="1:34" ht="17.25" customHeight="1">
      <c r="A216" s="293">
        <v>215</v>
      </c>
      <c r="B216" s="291" t="s">
        <v>596</v>
      </c>
      <c r="C216" s="291" t="s">
        <v>169</v>
      </c>
      <c r="D216" s="291" t="s">
        <v>739</v>
      </c>
      <c r="E216" s="294" t="s">
        <v>40</v>
      </c>
      <c r="F216" s="369">
        <v>7125000</v>
      </c>
      <c r="G216" s="291" t="s">
        <v>897</v>
      </c>
      <c r="H216" s="295">
        <v>1005828274</v>
      </c>
      <c r="I216" s="294" t="s">
        <v>108</v>
      </c>
      <c r="J216" s="296">
        <v>5</v>
      </c>
      <c r="K216" s="296">
        <v>946</v>
      </c>
      <c r="L216" s="297">
        <v>45716</v>
      </c>
      <c r="M216" s="298">
        <f t="shared" si="135"/>
        <v>7125000</v>
      </c>
      <c r="N216" s="297">
        <v>45728</v>
      </c>
      <c r="O216" s="294" t="s">
        <v>43</v>
      </c>
      <c r="P216" s="299">
        <v>45728</v>
      </c>
      <c r="Q216" s="294">
        <v>950</v>
      </c>
      <c r="R216" s="291">
        <v>220601</v>
      </c>
      <c r="S216" s="300">
        <f t="shared" si="136"/>
        <v>7125000</v>
      </c>
      <c r="T216" s="297">
        <v>45728</v>
      </c>
      <c r="U216" s="333">
        <v>100042191</v>
      </c>
      <c r="V216" s="297">
        <v>45728</v>
      </c>
      <c r="W216" s="302">
        <v>45788</v>
      </c>
      <c r="Z216" s="303">
        <f>+F216/3</f>
        <v>2375000</v>
      </c>
      <c r="AF216" s="291" t="s">
        <v>898</v>
      </c>
      <c r="AG216" s="291">
        <v>3161037273</v>
      </c>
      <c r="AH216" s="305" t="s">
        <v>899</v>
      </c>
    </row>
    <row r="217" spans="1:34" ht="17.25" customHeight="1">
      <c r="A217" s="293">
        <v>216</v>
      </c>
      <c r="B217" s="291" t="s">
        <v>596</v>
      </c>
      <c r="C217" s="291" t="s">
        <v>100</v>
      </c>
      <c r="D217" s="306" t="s">
        <v>900</v>
      </c>
      <c r="E217" s="294" t="s">
        <v>40</v>
      </c>
      <c r="F217" s="369">
        <v>22500000</v>
      </c>
      <c r="G217" s="291" t="s">
        <v>901</v>
      </c>
      <c r="H217" s="295">
        <v>1110541122</v>
      </c>
      <c r="I217" s="294" t="s">
        <v>42</v>
      </c>
      <c r="J217" s="296">
        <v>1</v>
      </c>
      <c r="K217" s="296">
        <v>962</v>
      </c>
      <c r="L217" s="297">
        <v>45722</v>
      </c>
      <c r="M217" s="298">
        <f t="shared" si="135"/>
        <v>22500000</v>
      </c>
      <c r="N217" s="297">
        <v>45728</v>
      </c>
      <c r="O217" s="294" t="s">
        <v>43</v>
      </c>
      <c r="R217" s="291">
        <v>220601</v>
      </c>
      <c r="S217" s="300">
        <f t="shared" si="136"/>
        <v>22500000</v>
      </c>
      <c r="U217" s="332" t="s">
        <v>415</v>
      </c>
      <c r="W217" s="294" t="s">
        <v>668</v>
      </c>
      <c r="Z217" s="303">
        <f>+F217/3</f>
        <v>7500000</v>
      </c>
      <c r="AF217" s="291" t="s">
        <v>902</v>
      </c>
      <c r="AG217" s="291">
        <v>3214633390</v>
      </c>
      <c r="AH217" s="305" t="s">
        <v>903</v>
      </c>
    </row>
    <row r="218" spans="1:34" ht="17.25" customHeight="1">
      <c r="A218" s="293">
        <v>217</v>
      </c>
      <c r="B218" s="291" t="s">
        <v>596</v>
      </c>
      <c r="C218" s="291" t="s">
        <v>100</v>
      </c>
      <c r="D218" s="306" t="s">
        <v>900</v>
      </c>
      <c r="E218" s="294" t="s">
        <v>40</v>
      </c>
      <c r="F218" s="369">
        <v>22500000</v>
      </c>
      <c r="G218" s="291" t="s">
        <v>904</v>
      </c>
      <c r="H218" s="295">
        <v>1110554317</v>
      </c>
      <c r="I218" s="294" t="s">
        <v>42</v>
      </c>
      <c r="J218" s="296">
        <v>7</v>
      </c>
      <c r="K218" s="296">
        <v>973</v>
      </c>
      <c r="L218" s="297">
        <v>45723</v>
      </c>
      <c r="M218" s="298">
        <f t="shared" ref="M218:M222" si="137">F218</f>
        <v>22500000</v>
      </c>
      <c r="N218" s="297">
        <v>45728</v>
      </c>
      <c r="O218" s="294" t="s">
        <v>43</v>
      </c>
      <c r="P218" s="299">
        <v>45729</v>
      </c>
      <c r="Q218" s="294">
        <v>955</v>
      </c>
      <c r="R218" s="291">
        <v>220601</v>
      </c>
      <c r="S218" s="300">
        <f t="shared" ref="S218:S222" si="138">M218</f>
        <v>22500000</v>
      </c>
      <c r="T218" s="297">
        <v>45728</v>
      </c>
      <c r="U218" s="301" t="s">
        <v>905</v>
      </c>
      <c r="V218" s="297">
        <v>45729</v>
      </c>
      <c r="W218" s="302">
        <v>45820</v>
      </c>
      <c r="Z218" s="303">
        <f>+F218/3</f>
        <v>7500000</v>
      </c>
      <c r="AF218" s="291" t="s">
        <v>906</v>
      </c>
      <c r="AG218" s="291">
        <v>3213251818</v>
      </c>
      <c r="AH218" s="307" t="s">
        <v>907</v>
      </c>
    </row>
    <row r="219" spans="1:34" ht="17.25" customHeight="1">
      <c r="A219" s="293">
        <v>218</v>
      </c>
      <c r="B219" s="291" t="s">
        <v>47</v>
      </c>
      <c r="C219" s="291" t="s">
        <v>178</v>
      </c>
      <c r="D219" s="306" t="s">
        <v>858</v>
      </c>
      <c r="E219" s="294" t="s">
        <v>40</v>
      </c>
      <c r="F219" s="369">
        <v>4738000</v>
      </c>
      <c r="G219" s="291" t="s">
        <v>184</v>
      </c>
      <c r="H219" s="295" t="s">
        <v>908</v>
      </c>
      <c r="I219" s="294" t="s">
        <v>909</v>
      </c>
      <c r="J219" s="296">
        <v>9</v>
      </c>
      <c r="K219" s="296">
        <v>945</v>
      </c>
      <c r="L219" s="297">
        <v>45716</v>
      </c>
      <c r="M219" s="298">
        <f t="shared" si="137"/>
        <v>4738000</v>
      </c>
      <c r="N219" s="297">
        <v>45728</v>
      </c>
      <c r="O219" s="294" t="s">
        <v>43</v>
      </c>
      <c r="P219" s="299">
        <v>45728</v>
      </c>
      <c r="Q219" s="294">
        <v>951</v>
      </c>
      <c r="R219" s="291">
        <v>220402</v>
      </c>
      <c r="S219" s="300">
        <f t="shared" si="138"/>
        <v>4738000</v>
      </c>
      <c r="T219" s="297">
        <v>45729</v>
      </c>
      <c r="U219" s="301">
        <v>100042233</v>
      </c>
      <c r="V219" s="297">
        <v>45730</v>
      </c>
      <c r="W219" s="302">
        <v>45790</v>
      </c>
      <c r="Z219" s="303">
        <f>+S219/2</f>
        <v>2369000</v>
      </c>
      <c r="AF219" s="291" t="s">
        <v>910</v>
      </c>
      <c r="AG219" s="291">
        <v>31115707419</v>
      </c>
      <c r="AH219" s="307" t="s">
        <v>186</v>
      </c>
    </row>
    <row r="220" spans="1:34" ht="17.25" customHeight="1">
      <c r="A220" s="293">
        <v>219</v>
      </c>
      <c r="B220" s="291" t="s">
        <v>596</v>
      </c>
      <c r="C220" s="291" t="s">
        <v>621</v>
      </c>
      <c r="D220" s="291" t="s">
        <v>911</v>
      </c>
      <c r="E220" s="294" t="s">
        <v>40</v>
      </c>
      <c r="F220" s="369">
        <v>74400000</v>
      </c>
      <c r="G220" s="291" t="s">
        <v>912</v>
      </c>
      <c r="H220" s="295">
        <v>800103790</v>
      </c>
      <c r="I220" s="294" t="s">
        <v>42</v>
      </c>
      <c r="J220" s="296">
        <v>5</v>
      </c>
      <c r="K220" s="296">
        <v>974</v>
      </c>
      <c r="L220" s="297">
        <v>45723</v>
      </c>
      <c r="M220" s="298">
        <f t="shared" si="137"/>
        <v>74400000</v>
      </c>
      <c r="N220" s="297">
        <v>45728</v>
      </c>
      <c r="O220" s="294" t="s">
        <v>43</v>
      </c>
      <c r="P220" s="299">
        <v>45728</v>
      </c>
      <c r="Q220" s="294">
        <v>952</v>
      </c>
      <c r="R220" s="291" t="s">
        <v>913</v>
      </c>
      <c r="S220" s="300">
        <f t="shared" si="138"/>
        <v>74400000</v>
      </c>
      <c r="T220" s="297">
        <v>45726</v>
      </c>
      <c r="U220" s="301" t="s">
        <v>914</v>
      </c>
      <c r="V220" s="297">
        <v>45729</v>
      </c>
      <c r="W220" s="302">
        <v>45820</v>
      </c>
      <c r="Z220" s="303">
        <f>+S220/3</f>
        <v>24800000</v>
      </c>
      <c r="AF220" s="291" t="s">
        <v>915</v>
      </c>
      <c r="AG220" s="291">
        <v>2762279</v>
      </c>
      <c r="AH220" s="307" t="s">
        <v>916</v>
      </c>
    </row>
    <row r="221" spans="1:34" ht="17.25" customHeight="1">
      <c r="A221" s="293">
        <v>220</v>
      </c>
      <c r="B221" s="291" t="s">
        <v>47</v>
      </c>
      <c r="C221" s="291" t="s">
        <v>468</v>
      </c>
      <c r="D221" s="291" t="s">
        <v>917</v>
      </c>
      <c r="E221" s="294" t="s">
        <v>40</v>
      </c>
      <c r="F221" s="369">
        <v>12900000</v>
      </c>
      <c r="G221" s="291" t="s">
        <v>918</v>
      </c>
      <c r="H221" s="295">
        <v>19483464</v>
      </c>
      <c r="I221" s="294" t="s">
        <v>261</v>
      </c>
      <c r="J221" s="296">
        <v>5</v>
      </c>
      <c r="K221" s="296">
        <v>990</v>
      </c>
      <c r="L221" s="297">
        <v>45726</v>
      </c>
      <c r="M221" s="298">
        <f t="shared" si="137"/>
        <v>12900000</v>
      </c>
      <c r="N221" s="297">
        <v>45730</v>
      </c>
      <c r="O221" s="294" t="s">
        <v>43</v>
      </c>
      <c r="P221" s="299">
        <v>45730</v>
      </c>
      <c r="Q221" s="294">
        <v>965</v>
      </c>
      <c r="R221" s="291">
        <v>220401</v>
      </c>
      <c r="S221" s="300">
        <f t="shared" si="138"/>
        <v>12900000</v>
      </c>
      <c r="T221" s="297">
        <v>45730</v>
      </c>
      <c r="U221" s="301" t="s">
        <v>919</v>
      </c>
      <c r="V221" s="297">
        <v>45733</v>
      </c>
      <c r="W221" s="302">
        <v>45824</v>
      </c>
      <c r="Z221" s="303">
        <f>+S221/3</f>
        <v>4300000</v>
      </c>
      <c r="AF221" s="291" t="s">
        <v>920</v>
      </c>
      <c r="AG221" s="291">
        <v>3203473699</v>
      </c>
      <c r="AH221" s="307" t="s">
        <v>921</v>
      </c>
    </row>
    <row r="222" spans="1:34" ht="17.25" customHeight="1">
      <c r="A222" s="293">
        <v>221</v>
      </c>
      <c r="B222" s="291" t="s">
        <v>47</v>
      </c>
      <c r="C222" s="291" t="s">
        <v>468</v>
      </c>
      <c r="D222" s="306" t="s">
        <v>922</v>
      </c>
      <c r="E222" s="294" t="s">
        <v>40</v>
      </c>
      <c r="F222" s="369">
        <v>7107000</v>
      </c>
      <c r="G222" s="291" t="s">
        <v>923</v>
      </c>
      <c r="H222" s="295">
        <v>65556129</v>
      </c>
      <c r="I222" s="294" t="s">
        <v>924</v>
      </c>
      <c r="J222" s="296">
        <v>4</v>
      </c>
      <c r="K222" s="296">
        <v>978</v>
      </c>
      <c r="L222" s="297">
        <v>45726</v>
      </c>
      <c r="M222" s="298">
        <f t="shared" si="137"/>
        <v>7107000</v>
      </c>
      <c r="N222" s="297">
        <v>45730</v>
      </c>
      <c r="O222" s="294" t="s">
        <v>43</v>
      </c>
      <c r="P222" s="299">
        <v>45730</v>
      </c>
      <c r="Q222" s="294">
        <v>966</v>
      </c>
      <c r="R222" s="291">
        <v>220402</v>
      </c>
      <c r="S222" s="300">
        <f t="shared" si="138"/>
        <v>7107000</v>
      </c>
      <c r="T222" s="297">
        <v>45730</v>
      </c>
      <c r="U222" s="301" t="s">
        <v>925</v>
      </c>
      <c r="V222" s="297">
        <v>45730</v>
      </c>
      <c r="W222" s="302">
        <v>45821</v>
      </c>
      <c r="Z222" s="303">
        <f>+S222/3</f>
        <v>2369000</v>
      </c>
      <c r="AF222" s="291" t="s">
        <v>926</v>
      </c>
      <c r="AG222" s="291">
        <v>3162211014</v>
      </c>
      <c r="AH222" s="307" t="s">
        <v>927</v>
      </c>
    </row>
    <row r="223" spans="1:34" ht="17.25" customHeight="1">
      <c r="A223" s="293">
        <v>222</v>
      </c>
      <c r="B223" s="291" t="s">
        <v>47</v>
      </c>
      <c r="C223" s="291" t="s">
        <v>468</v>
      </c>
      <c r="D223" s="291" t="s">
        <v>917</v>
      </c>
      <c r="E223" s="294" t="s">
        <v>40</v>
      </c>
      <c r="F223" s="369">
        <v>12000000</v>
      </c>
      <c r="G223" s="291" t="s">
        <v>928</v>
      </c>
      <c r="H223" s="295">
        <v>65717924</v>
      </c>
      <c r="I223" s="294" t="s">
        <v>929</v>
      </c>
      <c r="J223" s="296">
        <v>5</v>
      </c>
      <c r="K223" s="296">
        <v>989</v>
      </c>
      <c r="L223" s="297">
        <v>45726</v>
      </c>
      <c r="M223" s="298">
        <f t="shared" ref="M223:M226" si="139">F223</f>
        <v>12000000</v>
      </c>
      <c r="N223" s="297">
        <v>45730</v>
      </c>
      <c r="O223" s="294" t="s">
        <v>43</v>
      </c>
      <c r="P223" s="299">
        <v>45730</v>
      </c>
      <c r="Q223" s="294">
        <v>967</v>
      </c>
      <c r="R223" s="291">
        <v>220401</v>
      </c>
      <c r="S223" s="300">
        <f t="shared" ref="S223:S226" si="140">M223</f>
        <v>12000000</v>
      </c>
      <c r="T223" s="297">
        <v>45730</v>
      </c>
      <c r="U223" s="301" t="s">
        <v>930</v>
      </c>
      <c r="V223" s="297">
        <v>45730</v>
      </c>
      <c r="W223" s="302">
        <v>45821</v>
      </c>
      <c r="Z223" s="303">
        <f>+S223/3</f>
        <v>4000000</v>
      </c>
      <c r="AF223" s="291" t="s">
        <v>931</v>
      </c>
      <c r="AG223" s="291">
        <v>3105540197</v>
      </c>
      <c r="AH223" s="307" t="s">
        <v>932</v>
      </c>
    </row>
    <row r="224" spans="1:34" ht="17.25" customHeight="1">
      <c r="A224" s="293">
        <v>223</v>
      </c>
      <c r="B224" s="291" t="s">
        <v>47</v>
      </c>
      <c r="C224" s="291" t="s">
        <v>468</v>
      </c>
      <c r="D224" s="291" t="s">
        <v>917</v>
      </c>
      <c r="E224" s="294" t="s">
        <v>40</v>
      </c>
      <c r="F224" s="369">
        <v>12900000</v>
      </c>
      <c r="G224" s="291" t="s">
        <v>933</v>
      </c>
      <c r="H224" s="295">
        <v>28559183</v>
      </c>
      <c r="I224" s="294" t="s">
        <v>42</v>
      </c>
      <c r="J224" s="296">
        <v>1</v>
      </c>
      <c r="K224" s="296">
        <v>977</v>
      </c>
      <c r="L224" s="297">
        <v>45726</v>
      </c>
      <c r="M224" s="298">
        <f t="shared" si="139"/>
        <v>12900000</v>
      </c>
      <c r="N224" s="297">
        <v>45730</v>
      </c>
      <c r="O224" s="294" t="s">
        <v>43</v>
      </c>
      <c r="P224" s="299">
        <v>45730</v>
      </c>
      <c r="Q224" s="294">
        <v>968</v>
      </c>
      <c r="R224" s="291">
        <v>220401</v>
      </c>
      <c r="S224" s="300">
        <f t="shared" si="140"/>
        <v>12900000</v>
      </c>
      <c r="T224" s="297">
        <v>45730</v>
      </c>
      <c r="U224" s="301" t="s">
        <v>934</v>
      </c>
      <c r="V224" s="297">
        <v>45730</v>
      </c>
      <c r="W224" s="302">
        <v>45821</v>
      </c>
      <c r="Z224" s="303">
        <f>+S224/3</f>
        <v>4300000</v>
      </c>
      <c r="AF224" s="291" t="s">
        <v>935</v>
      </c>
      <c r="AG224" s="291">
        <v>3107688512</v>
      </c>
      <c r="AH224" s="307" t="s">
        <v>936</v>
      </c>
    </row>
    <row r="225" spans="1:34" ht="17.25" customHeight="1">
      <c r="A225" s="293">
        <v>224</v>
      </c>
      <c r="B225" s="291" t="s">
        <v>37</v>
      </c>
      <c r="C225" s="291" t="s">
        <v>248</v>
      </c>
      <c r="D225" s="306" t="s">
        <v>937</v>
      </c>
      <c r="E225" s="294" t="s">
        <v>40</v>
      </c>
      <c r="F225" s="369">
        <v>131000000</v>
      </c>
      <c r="G225" s="291" t="s">
        <v>938</v>
      </c>
      <c r="H225" s="295">
        <v>65776273</v>
      </c>
      <c r="I225" s="294" t="s">
        <v>42</v>
      </c>
      <c r="J225" s="296">
        <v>0</v>
      </c>
      <c r="K225" s="296">
        <v>982</v>
      </c>
      <c r="L225" s="297">
        <v>45726</v>
      </c>
      <c r="M225" s="298">
        <f t="shared" si="139"/>
        <v>131000000</v>
      </c>
      <c r="N225" s="297">
        <v>45730</v>
      </c>
      <c r="O225" s="294" t="s">
        <v>43</v>
      </c>
      <c r="P225" s="299">
        <v>45730</v>
      </c>
      <c r="Q225" s="294">
        <v>969</v>
      </c>
      <c r="R225" s="291" t="s">
        <v>939</v>
      </c>
      <c r="S225" s="300">
        <f t="shared" si="140"/>
        <v>131000000</v>
      </c>
      <c r="T225" s="297">
        <v>45730</v>
      </c>
      <c r="U225" s="301" t="s">
        <v>940</v>
      </c>
      <c r="V225" s="297">
        <v>45733</v>
      </c>
      <c r="W225" s="302">
        <v>46022</v>
      </c>
      <c r="Z225" s="303">
        <f>+S225/10</f>
        <v>13100000</v>
      </c>
      <c r="AF225" s="291" t="s">
        <v>941</v>
      </c>
      <c r="AG225" s="291">
        <v>3168733698</v>
      </c>
      <c r="AH225" s="307" t="s">
        <v>942</v>
      </c>
    </row>
    <row r="226" spans="1:34" ht="17.25" customHeight="1">
      <c r="A226" s="293">
        <v>225</v>
      </c>
      <c r="B226" s="291" t="s">
        <v>47</v>
      </c>
      <c r="C226" s="291" t="s">
        <v>468</v>
      </c>
      <c r="D226" s="306" t="s">
        <v>943</v>
      </c>
      <c r="E226" s="294" t="s">
        <v>40</v>
      </c>
      <c r="F226" s="369">
        <v>7725000</v>
      </c>
      <c r="G226" s="291" t="s">
        <v>944</v>
      </c>
      <c r="H226" s="295">
        <v>65632947</v>
      </c>
      <c r="I226" s="294" t="s">
        <v>42</v>
      </c>
      <c r="J226" s="296">
        <v>8</v>
      </c>
      <c r="K226" s="296">
        <v>981</v>
      </c>
      <c r="L226" s="297">
        <v>45726</v>
      </c>
      <c r="M226" s="298">
        <f t="shared" si="139"/>
        <v>7725000</v>
      </c>
      <c r="N226" s="297">
        <v>45730</v>
      </c>
      <c r="O226" s="294" t="s">
        <v>43</v>
      </c>
      <c r="P226" s="299">
        <v>45730</v>
      </c>
      <c r="Q226" s="294">
        <v>970</v>
      </c>
      <c r="R226" s="291">
        <v>220402</v>
      </c>
      <c r="S226" s="300">
        <f t="shared" si="140"/>
        <v>7725000</v>
      </c>
      <c r="T226" s="297">
        <v>45730</v>
      </c>
      <c r="U226" s="301" t="s">
        <v>945</v>
      </c>
      <c r="V226" s="297">
        <v>45730</v>
      </c>
      <c r="W226" s="302">
        <v>45821</v>
      </c>
      <c r="Z226" s="303">
        <f>+S226/3</f>
        <v>2575000</v>
      </c>
      <c r="AF226" s="291" t="s">
        <v>946</v>
      </c>
      <c r="AG226" s="291">
        <v>3132513206</v>
      </c>
      <c r="AH226" s="307" t="s">
        <v>947</v>
      </c>
    </row>
    <row r="227" spans="1:34" ht="17.25" customHeight="1">
      <c r="A227" s="293">
        <v>226</v>
      </c>
      <c r="B227" s="291" t="s">
        <v>47</v>
      </c>
      <c r="C227" s="291" t="s">
        <v>468</v>
      </c>
      <c r="D227" s="306" t="s">
        <v>943</v>
      </c>
      <c r="E227" s="294" t="s">
        <v>40</v>
      </c>
      <c r="F227" s="369">
        <v>7725000</v>
      </c>
      <c r="G227" s="291" t="s">
        <v>948</v>
      </c>
      <c r="H227" s="295">
        <v>1110538424</v>
      </c>
      <c r="I227" s="294" t="s">
        <v>42</v>
      </c>
      <c r="J227" s="296">
        <v>1</v>
      </c>
      <c r="K227" s="296">
        <v>980</v>
      </c>
      <c r="L227" s="297">
        <v>45726</v>
      </c>
      <c r="M227" s="298">
        <f t="shared" ref="M227" si="141">F227</f>
        <v>7725000</v>
      </c>
      <c r="N227" s="297">
        <v>45730</v>
      </c>
      <c r="O227" s="294" t="s">
        <v>43</v>
      </c>
      <c r="P227" s="299">
        <v>45730</v>
      </c>
      <c r="Q227" s="294">
        <v>971</v>
      </c>
      <c r="R227" s="291">
        <v>220402</v>
      </c>
      <c r="S227" s="300">
        <f t="shared" ref="S227" si="142">M227</f>
        <v>7725000</v>
      </c>
      <c r="T227" s="297">
        <v>45730</v>
      </c>
      <c r="U227" s="301" t="s">
        <v>949</v>
      </c>
      <c r="V227" s="297">
        <v>45730</v>
      </c>
      <c r="W227" s="302">
        <v>45821</v>
      </c>
      <c r="Z227" s="303">
        <f>+S227/3</f>
        <v>2575000</v>
      </c>
      <c r="AF227" s="291" t="s">
        <v>950</v>
      </c>
      <c r="AG227" s="291">
        <v>3204694817</v>
      </c>
      <c r="AH227" s="307" t="s">
        <v>951</v>
      </c>
    </row>
    <row r="228" spans="1:34" ht="17.25" customHeight="1">
      <c r="A228" s="293">
        <v>227</v>
      </c>
      <c r="B228" s="291" t="s">
        <v>47</v>
      </c>
      <c r="C228" s="291" t="s">
        <v>468</v>
      </c>
      <c r="D228" s="306" t="s">
        <v>943</v>
      </c>
      <c r="E228" s="294" t="s">
        <v>40</v>
      </c>
      <c r="F228" s="369">
        <v>7725000</v>
      </c>
      <c r="G228" s="291" t="s">
        <v>952</v>
      </c>
      <c r="H228" s="295">
        <v>1110487432</v>
      </c>
      <c r="I228" s="294" t="s">
        <v>42</v>
      </c>
      <c r="J228" s="296">
        <v>9</v>
      </c>
      <c r="K228" s="296">
        <v>984</v>
      </c>
      <c r="L228" s="297">
        <v>45726</v>
      </c>
      <c r="M228" s="298">
        <f t="shared" ref="M228" si="143">F228</f>
        <v>7725000</v>
      </c>
      <c r="N228" s="297">
        <v>45730</v>
      </c>
      <c r="O228" s="294" t="s">
        <v>43</v>
      </c>
      <c r="P228" s="299">
        <v>45730</v>
      </c>
      <c r="Q228" s="294">
        <v>972</v>
      </c>
      <c r="R228" s="291">
        <v>220402</v>
      </c>
      <c r="S228" s="300">
        <f t="shared" ref="S228" si="144">M228</f>
        <v>7725000</v>
      </c>
      <c r="T228" s="297">
        <v>45730</v>
      </c>
      <c r="U228" s="301">
        <v>100042282</v>
      </c>
      <c r="V228" s="297">
        <v>45733</v>
      </c>
      <c r="W228" s="302">
        <v>45824</v>
      </c>
      <c r="Z228" s="303">
        <f>+S228/3</f>
        <v>2575000</v>
      </c>
      <c r="AF228" s="291" t="s">
        <v>953</v>
      </c>
      <c r="AG228" s="291">
        <v>3017048510</v>
      </c>
      <c r="AH228" s="307" t="s">
        <v>954</v>
      </c>
    </row>
    <row r="229" spans="1:34" ht="17.25" customHeight="1">
      <c r="A229" s="293">
        <v>228</v>
      </c>
      <c r="B229" s="291" t="s">
        <v>47</v>
      </c>
      <c r="C229" s="291" t="s">
        <v>468</v>
      </c>
      <c r="D229" s="306" t="s">
        <v>943</v>
      </c>
      <c r="E229" s="294" t="s">
        <v>40</v>
      </c>
      <c r="F229" s="369">
        <v>7725000</v>
      </c>
      <c r="G229" s="291" t="s">
        <v>955</v>
      </c>
      <c r="H229" s="295">
        <v>1110489832</v>
      </c>
      <c r="I229" s="294" t="s">
        <v>42</v>
      </c>
      <c r="J229" s="296">
        <v>0</v>
      </c>
      <c r="K229" s="296">
        <v>985</v>
      </c>
      <c r="L229" s="297">
        <v>45726</v>
      </c>
      <c r="M229" s="298">
        <f t="shared" ref="M229:M231" si="145">F229</f>
        <v>7725000</v>
      </c>
      <c r="N229" s="297">
        <v>45730</v>
      </c>
      <c r="O229" s="294" t="s">
        <v>43</v>
      </c>
      <c r="P229" s="299">
        <v>45730</v>
      </c>
      <c r="Q229" s="294">
        <v>973</v>
      </c>
      <c r="R229" s="291">
        <v>220402</v>
      </c>
      <c r="S229" s="300">
        <f t="shared" ref="S229:S231" si="146">M229</f>
        <v>7725000</v>
      </c>
      <c r="T229" s="297">
        <v>45730</v>
      </c>
      <c r="U229" s="301">
        <v>100042283</v>
      </c>
      <c r="V229" s="297">
        <v>45730</v>
      </c>
      <c r="W229" s="302">
        <v>45821</v>
      </c>
      <c r="Z229" s="303">
        <f>+S229/3</f>
        <v>2575000</v>
      </c>
      <c r="AF229" s="291" t="s">
        <v>956</v>
      </c>
      <c r="AG229" s="291">
        <v>3227884180</v>
      </c>
      <c r="AH229" s="307" t="s">
        <v>957</v>
      </c>
    </row>
    <row r="230" spans="1:34" ht="17.25" customHeight="1">
      <c r="A230" s="293">
        <v>229</v>
      </c>
      <c r="B230" s="291" t="s">
        <v>47</v>
      </c>
      <c r="C230" s="291" t="s">
        <v>468</v>
      </c>
      <c r="D230" s="306" t="s">
        <v>922</v>
      </c>
      <c r="E230" s="294" t="s">
        <v>40</v>
      </c>
      <c r="F230" s="369">
        <v>7107000</v>
      </c>
      <c r="G230" s="291" t="s">
        <v>958</v>
      </c>
      <c r="H230" s="295">
        <v>1110448973</v>
      </c>
      <c r="I230" s="294" t="s">
        <v>42</v>
      </c>
      <c r="J230" s="296">
        <v>5</v>
      </c>
      <c r="K230" s="296">
        <v>976</v>
      </c>
      <c r="L230" s="297">
        <v>45726</v>
      </c>
      <c r="M230" s="298">
        <f t="shared" si="145"/>
        <v>7107000</v>
      </c>
      <c r="N230" s="297">
        <v>45730</v>
      </c>
      <c r="O230" s="294" t="s">
        <v>43</v>
      </c>
      <c r="P230" s="299">
        <v>45730</v>
      </c>
      <c r="Q230" s="294">
        <v>974</v>
      </c>
      <c r="R230" s="291">
        <v>220402</v>
      </c>
      <c r="S230" s="300">
        <f t="shared" si="146"/>
        <v>7107000</v>
      </c>
      <c r="T230" s="297">
        <v>45730</v>
      </c>
      <c r="U230" s="301" t="s">
        <v>959</v>
      </c>
      <c r="V230" s="297">
        <v>45730</v>
      </c>
      <c r="W230" s="302">
        <v>45821</v>
      </c>
      <c r="Z230" s="303">
        <f>+S230/3</f>
        <v>2369000</v>
      </c>
      <c r="AF230" s="291" t="s">
        <v>960</v>
      </c>
      <c r="AG230" s="291">
        <v>3208821910</v>
      </c>
      <c r="AH230" s="307" t="s">
        <v>961</v>
      </c>
    </row>
    <row r="231" spans="1:34" ht="17.25" customHeight="1">
      <c r="A231" s="293">
        <v>230</v>
      </c>
      <c r="B231" s="291" t="s">
        <v>47</v>
      </c>
      <c r="C231" s="291" t="s">
        <v>468</v>
      </c>
      <c r="D231" s="291" t="s">
        <v>917</v>
      </c>
      <c r="E231" s="294" t="s">
        <v>40</v>
      </c>
      <c r="F231" s="369">
        <v>12900000</v>
      </c>
      <c r="G231" s="291" t="s">
        <v>962</v>
      </c>
      <c r="H231" s="295">
        <v>1054562128</v>
      </c>
      <c r="I231" s="294" t="s">
        <v>963</v>
      </c>
      <c r="J231" s="296">
        <v>2</v>
      </c>
      <c r="K231" s="296">
        <v>988</v>
      </c>
      <c r="L231" s="297">
        <v>45726</v>
      </c>
      <c r="M231" s="298">
        <f t="shared" si="145"/>
        <v>12900000</v>
      </c>
      <c r="N231" s="297">
        <v>45730</v>
      </c>
      <c r="O231" s="294" t="s">
        <v>43</v>
      </c>
      <c r="P231" s="299">
        <v>45730</v>
      </c>
      <c r="Q231" s="294">
        <v>975</v>
      </c>
      <c r="R231" s="291">
        <v>220401</v>
      </c>
      <c r="S231" s="300">
        <f t="shared" si="146"/>
        <v>12900000</v>
      </c>
      <c r="T231" s="297">
        <v>45730</v>
      </c>
      <c r="U231" s="301" t="s">
        <v>964</v>
      </c>
      <c r="V231" s="297">
        <v>45730</v>
      </c>
      <c r="W231" s="302">
        <v>45821</v>
      </c>
      <c r="Z231" s="303">
        <f>+S231/10</f>
        <v>1290000</v>
      </c>
      <c r="AF231" s="291" t="s">
        <v>965</v>
      </c>
      <c r="AG231" s="291">
        <v>3505492763</v>
      </c>
      <c r="AH231" s="307" t="s">
        <v>966</v>
      </c>
    </row>
    <row r="232" spans="1:34" ht="17.25" customHeight="1">
      <c r="A232" s="293">
        <v>231</v>
      </c>
      <c r="B232" s="291" t="s">
        <v>37</v>
      </c>
      <c r="C232" s="291" t="s">
        <v>248</v>
      </c>
      <c r="D232" s="291" t="s">
        <v>967</v>
      </c>
      <c r="E232" s="294" t="s">
        <v>40</v>
      </c>
      <c r="F232" s="369">
        <v>45000000</v>
      </c>
      <c r="G232" s="291" t="s">
        <v>968</v>
      </c>
      <c r="H232" s="295">
        <v>14297367</v>
      </c>
      <c r="I232" s="294" t="s">
        <v>42</v>
      </c>
      <c r="J232" s="296">
        <v>3</v>
      </c>
      <c r="K232" s="296">
        <v>987</v>
      </c>
      <c r="L232" s="297">
        <v>45726</v>
      </c>
      <c r="M232" s="298">
        <v>45000000</v>
      </c>
      <c r="N232" s="297">
        <v>45730</v>
      </c>
      <c r="O232" s="294" t="s">
        <v>43</v>
      </c>
      <c r="P232" s="299">
        <v>45730</v>
      </c>
      <c r="Q232" s="294">
        <v>976</v>
      </c>
      <c r="R232" s="291">
        <v>220106</v>
      </c>
      <c r="S232" s="300">
        <v>45000000</v>
      </c>
      <c r="T232" s="297">
        <v>45730</v>
      </c>
      <c r="U232" s="301">
        <v>16457600</v>
      </c>
      <c r="V232" s="297">
        <v>45736</v>
      </c>
      <c r="W232" s="302">
        <v>46022</v>
      </c>
      <c r="Z232" s="303">
        <f>+S232/10</f>
        <v>4500000</v>
      </c>
      <c r="AF232" s="291" t="s">
        <v>969</v>
      </c>
      <c r="AG232" s="291">
        <v>3168681228</v>
      </c>
      <c r="AH232" s="307" t="s">
        <v>970</v>
      </c>
    </row>
    <row r="233" spans="1:34" ht="17.25" customHeight="1">
      <c r="A233" s="293">
        <v>232</v>
      </c>
      <c r="B233" s="291" t="s">
        <v>37</v>
      </c>
      <c r="C233" s="291" t="s">
        <v>248</v>
      </c>
      <c r="D233" s="306" t="s">
        <v>971</v>
      </c>
      <c r="E233" s="294" t="s">
        <v>40</v>
      </c>
      <c r="F233" s="369">
        <v>25000000</v>
      </c>
      <c r="G233" s="291" t="s">
        <v>972</v>
      </c>
      <c r="H233" s="295">
        <v>1110476892</v>
      </c>
      <c r="I233" s="294" t="s">
        <v>42</v>
      </c>
      <c r="J233" s="296">
        <v>8</v>
      </c>
      <c r="K233" s="296">
        <v>999</v>
      </c>
      <c r="L233" s="297">
        <v>45728</v>
      </c>
      <c r="M233" s="298">
        <v>45000000</v>
      </c>
      <c r="N233" s="297">
        <v>45730</v>
      </c>
      <c r="O233" s="294" t="s">
        <v>43</v>
      </c>
      <c r="P233" s="299">
        <v>45730</v>
      </c>
      <c r="Q233" s="294">
        <v>977</v>
      </c>
      <c r="R233" s="291">
        <v>220102</v>
      </c>
      <c r="S233" s="300">
        <v>45000000</v>
      </c>
      <c r="T233" s="297">
        <v>45735</v>
      </c>
      <c r="U233" s="301" t="s">
        <v>973</v>
      </c>
      <c r="V233" s="297">
        <v>45741</v>
      </c>
      <c r="W233" s="302">
        <v>45862</v>
      </c>
      <c r="AF233" s="291" t="s">
        <v>974</v>
      </c>
      <c r="AG233" s="291">
        <v>3184154811</v>
      </c>
      <c r="AH233" s="307" t="s">
        <v>975</v>
      </c>
    </row>
    <row r="234" spans="1:34" ht="17.25" customHeight="1">
      <c r="A234" s="293">
        <v>233</v>
      </c>
      <c r="B234" s="291" t="s">
        <v>47</v>
      </c>
      <c r="C234" s="291" t="s">
        <v>100</v>
      </c>
      <c r="D234" s="291" t="s">
        <v>976</v>
      </c>
      <c r="E234" s="294" t="s">
        <v>40</v>
      </c>
      <c r="F234" s="369">
        <v>8000000</v>
      </c>
      <c r="G234" s="291" t="s">
        <v>244</v>
      </c>
      <c r="H234" s="295">
        <v>30398749</v>
      </c>
      <c r="I234" s="294" t="s">
        <v>977</v>
      </c>
      <c r="J234" s="296">
        <v>5</v>
      </c>
      <c r="K234" s="296">
        <v>986</v>
      </c>
      <c r="L234" s="297">
        <v>45726</v>
      </c>
      <c r="M234" s="298">
        <v>45000000</v>
      </c>
      <c r="N234" s="297">
        <v>45730</v>
      </c>
      <c r="O234" s="294" t="s">
        <v>43</v>
      </c>
      <c r="P234" s="299">
        <v>45730</v>
      </c>
      <c r="Q234" s="294">
        <v>978</v>
      </c>
      <c r="R234" s="291">
        <v>220401</v>
      </c>
      <c r="S234" s="300">
        <v>45000000</v>
      </c>
      <c r="T234" s="297">
        <v>45730</v>
      </c>
      <c r="U234" s="301" t="s">
        <v>978</v>
      </c>
      <c r="V234" s="297">
        <v>45730</v>
      </c>
      <c r="W234" s="302">
        <v>45790</v>
      </c>
      <c r="AF234" s="291" t="s">
        <v>246</v>
      </c>
      <c r="AG234" s="291">
        <v>3146170875</v>
      </c>
      <c r="AH234" s="307" t="s">
        <v>247</v>
      </c>
    </row>
    <row r="235" spans="1:34" ht="17.25" customHeight="1">
      <c r="A235" s="293">
        <v>234</v>
      </c>
      <c r="B235" s="291" t="s">
        <v>47</v>
      </c>
      <c r="C235" s="291" t="s">
        <v>661</v>
      </c>
      <c r="D235" s="291" t="s">
        <v>163</v>
      </c>
      <c r="E235" s="294" t="s">
        <v>40</v>
      </c>
      <c r="F235" s="369">
        <v>10500000</v>
      </c>
      <c r="G235" s="291" t="s">
        <v>164</v>
      </c>
      <c r="H235" s="295">
        <v>28799762</v>
      </c>
      <c r="I235" s="294" t="s">
        <v>165</v>
      </c>
      <c r="J235" s="296">
        <v>5</v>
      </c>
      <c r="K235" s="296">
        <v>1007</v>
      </c>
      <c r="L235" s="297">
        <v>45729</v>
      </c>
      <c r="M235" s="298">
        <f t="shared" ref="M235" si="147">F235</f>
        <v>10500000</v>
      </c>
      <c r="N235" s="297">
        <v>45730</v>
      </c>
      <c r="O235" s="294" t="s">
        <v>43</v>
      </c>
      <c r="P235" s="299">
        <v>45730</v>
      </c>
      <c r="Q235" s="294">
        <v>979</v>
      </c>
      <c r="R235" s="291">
        <v>220401</v>
      </c>
      <c r="S235" s="300">
        <f t="shared" ref="S235" si="148">M235</f>
        <v>10500000</v>
      </c>
      <c r="T235" s="297">
        <v>45730</v>
      </c>
      <c r="U235" s="301" t="s">
        <v>979</v>
      </c>
      <c r="V235" s="297">
        <v>45730</v>
      </c>
      <c r="W235" s="302">
        <v>45790</v>
      </c>
      <c r="Z235" s="303">
        <f>+F235/2</f>
        <v>5250000</v>
      </c>
      <c r="AF235" s="291" t="s">
        <v>167</v>
      </c>
      <c r="AG235" s="291">
        <v>3182848266</v>
      </c>
      <c r="AH235" s="307" t="s">
        <v>168</v>
      </c>
    </row>
    <row r="236" spans="1:34" ht="17.25" customHeight="1">
      <c r="A236" s="293">
        <v>235</v>
      </c>
      <c r="B236" s="291" t="s">
        <v>37</v>
      </c>
      <c r="C236" s="291" t="s">
        <v>258</v>
      </c>
      <c r="D236" s="291" t="s">
        <v>980</v>
      </c>
      <c r="E236" s="294" t="s">
        <v>40</v>
      </c>
      <c r="F236" s="369">
        <v>3248100</v>
      </c>
      <c r="G236" s="291" t="s">
        <v>520</v>
      </c>
      <c r="H236" s="295">
        <v>800250023</v>
      </c>
      <c r="I236" s="294" t="s">
        <v>42</v>
      </c>
      <c r="J236" s="296">
        <v>3</v>
      </c>
      <c r="K236" s="296">
        <v>983</v>
      </c>
      <c r="L236" s="297">
        <v>45726</v>
      </c>
      <c r="M236" s="298">
        <f>+F236</f>
        <v>3248100</v>
      </c>
      <c r="N236" s="297">
        <v>45736</v>
      </c>
      <c r="O236" s="294" t="s">
        <v>43</v>
      </c>
      <c r="P236" s="299">
        <v>45737</v>
      </c>
      <c r="Q236" s="294">
        <v>987</v>
      </c>
      <c r="R236" s="291">
        <v>220102</v>
      </c>
      <c r="S236" s="300">
        <f>+M236</f>
        <v>3248100</v>
      </c>
      <c r="T236" s="297">
        <v>45736</v>
      </c>
      <c r="U236" s="301">
        <v>100042463</v>
      </c>
      <c r="V236" s="297">
        <v>45737</v>
      </c>
      <c r="W236" s="302">
        <v>45767</v>
      </c>
      <c r="Z236" s="303">
        <f>+S236/1</f>
        <v>3248100</v>
      </c>
      <c r="AF236" s="291" t="s">
        <v>521</v>
      </c>
      <c r="AG236" s="291" t="s">
        <v>615</v>
      </c>
      <c r="AH236" s="305" t="s">
        <v>523</v>
      </c>
    </row>
    <row r="237" spans="1:34" ht="17.25" customHeight="1">
      <c r="A237" s="293">
        <v>236</v>
      </c>
      <c r="B237" s="291" t="s">
        <v>47</v>
      </c>
      <c r="C237" s="291" t="s">
        <v>468</v>
      </c>
      <c r="D237" s="306" t="s">
        <v>981</v>
      </c>
      <c r="E237" s="294" t="s">
        <v>40</v>
      </c>
      <c r="F237" s="369">
        <v>7725000</v>
      </c>
      <c r="G237" s="291" t="s">
        <v>982</v>
      </c>
      <c r="H237" s="295">
        <v>65753410</v>
      </c>
      <c r="I237" s="294" t="s">
        <v>42</v>
      </c>
      <c r="J237" s="296">
        <v>4</v>
      </c>
      <c r="K237" s="296">
        <v>979</v>
      </c>
      <c r="L237" s="297">
        <v>45726</v>
      </c>
      <c r="M237" s="298">
        <f t="shared" ref="M237:M238" si="149">F237</f>
        <v>7725000</v>
      </c>
      <c r="N237" s="297">
        <v>45736</v>
      </c>
      <c r="O237" s="294" t="s">
        <v>43</v>
      </c>
      <c r="P237" s="299">
        <v>45737</v>
      </c>
      <c r="Q237" s="294">
        <v>988</v>
      </c>
      <c r="R237" s="291">
        <v>220402</v>
      </c>
      <c r="S237" s="300">
        <f t="shared" ref="S237:S238" si="150">M237</f>
        <v>7725000</v>
      </c>
      <c r="T237" s="297">
        <v>45736</v>
      </c>
      <c r="U237" s="301" t="s">
        <v>983</v>
      </c>
      <c r="V237" s="297">
        <v>45736</v>
      </c>
      <c r="W237" s="302">
        <v>45827</v>
      </c>
      <c r="Z237" s="303">
        <f>+S237/3</f>
        <v>2575000</v>
      </c>
      <c r="AF237" s="291" t="s">
        <v>984</v>
      </c>
      <c r="AG237" s="291">
        <v>3159280899</v>
      </c>
      <c r="AH237" s="307" t="s">
        <v>985</v>
      </c>
    </row>
    <row r="238" spans="1:34" ht="17.25" customHeight="1">
      <c r="A238" s="293">
        <v>237</v>
      </c>
      <c r="B238" s="291" t="s">
        <v>596</v>
      </c>
      <c r="C238" s="291" t="s">
        <v>100</v>
      </c>
      <c r="D238" s="291" t="s">
        <v>814</v>
      </c>
      <c r="E238" s="294" t="s">
        <v>40</v>
      </c>
      <c r="F238" s="369">
        <v>11250000</v>
      </c>
      <c r="G238" s="291" t="s">
        <v>986</v>
      </c>
      <c r="H238" s="295">
        <v>38212239</v>
      </c>
      <c r="I238" s="294" t="s">
        <v>42</v>
      </c>
      <c r="J238" s="296">
        <v>1</v>
      </c>
      <c r="K238" s="296">
        <v>997</v>
      </c>
      <c r="L238" s="297">
        <v>45728</v>
      </c>
      <c r="M238" s="298">
        <f t="shared" si="149"/>
        <v>11250000</v>
      </c>
      <c r="N238" s="297">
        <v>45737</v>
      </c>
      <c r="O238" s="294" t="s">
        <v>43</v>
      </c>
      <c r="P238" s="334">
        <v>45737</v>
      </c>
      <c r="Q238" s="335">
        <v>989</v>
      </c>
      <c r="R238" s="291">
        <v>220601</v>
      </c>
      <c r="S238" s="300">
        <f t="shared" si="150"/>
        <v>11250000</v>
      </c>
      <c r="T238" s="272" t="s">
        <v>987</v>
      </c>
      <c r="U238" s="184" t="s">
        <v>988</v>
      </c>
      <c r="W238" s="294" t="s">
        <v>668</v>
      </c>
      <c r="Z238" s="303">
        <f>+S238/3</f>
        <v>3750000</v>
      </c>
      <c r="AF238" s="291" t="s">
        <v>989</v>
      </c>
      <c r="AG238" s="291">
        <v>3115980329</v>
      </c>
      <c r="AH238" s="307" t="s">
        <v>990</v>
      </c>
    </row>
    <row r="239" spans="1:34" ht="17.25" customHeight="1">
      <c r="A239" s="293">
        <v>238</v>
      </c>
      <c r="B239" s="291" t="s">
        <v>596</v>
      </c>
      <c r="C239" s="291" t="s">
        <v>621</v>
      </c>
      <c r="D239" s="306" t="s">
        <v>876</v>
      </c>
      <c r="E239" s="294" t="s">
        <v>40</v>
      </c>
      <c r="F239" s="369">
        <v>18000000</v>
      </c>
      <c r="G239" s="291" t="s">
        <v>991</v>
      </c>
      <c r="H239" s="295">
        <v>14135890</v>
      </c>
      <c r="I239" s="294" t="s">
        <v>42</v>
      </c>
      <c r="J239" s="296">
        <v>1</v>
      </c>
      <c r="K239" s="296">
        <v>1002</v>
      </c>
      <c r="L239" s="297">
        <v>45728</v>
      </c>
      <c r="M239" s="298">
        <f t="shared" ref="M239" si="151">+F239</f>
        <v>18000000</v>
      </c>
      <c r="N239" s="297">
        <v>45737</v>
      </c>
      <c r="O239" s="294" t="s">
        <v>43</v>
      </c>
      <c r="P239" s="299">
        <v>45737</v>
      </c>
      <c r="Q239" s="294">
        <v>990</v>
      </c>
      <c r="R239" s="291">
        <v>220601</v>
      </c>
      <c r="S239" s="300">
        <v>18000000</v>
      </c>
      <c r="T239" s="297">
        <v>45737</v>
      </c>
      <c r="U239" s="301" t="s">
        <v>992</v>
      </c>
      <c r="V239" s="297">
        <v>45737</v>
      </c>
      <c r="W239" s="302">
        <v>45828</v>
      </c>
      <c r="Z239" s="303">
        <f>+S239/3</f>
        <v>6000000</v>
      </c>
      <c r="AF239" s="291" t="s">
        <v>993</v>
      </c>
      <c r="AG239" s="291">
        <v>3174031684</v>
      </c>
      <c r="AH239" s="307" t="s">
        <v>994</v>
      </c>
    </row>
    <row r="240" spans="1:34" ht="17.25" customHeight="1">
      <c r="A240" s="293">
        <v>239</v>
      </c>
      <c r="B240" s="291" t="s">
        <v>596</v>
      </c>
      <c r="C240" s="291" t="s">
        <v>621</v>
      </c>
      <c r="D240" s="291" t="s">
        <v>796</v>
      </c>
      <c r="E240" s="294" t="s">
        <v>40</v>
      </c>
      <c r="F240" s="369">
        <v>7500000</v>
      </c>
      <c r="G240" s="291" t="s">
        <v>995</v>
      </c>
      <c r="H240" s="295">
        <v>28559177</v>
      </c>
      <c r="I240" s="294" t="s">
        <v>42</v>
      </c>
      <c r="J240" s="296">
        <v>7</v>
      </c>
      <c r="K240" s="296">
        <v>1001</v>
      </c>
      <c r="L240" s="297">
        <v>45728</v>
      </c>
      <c r="M240" s="298">
        <f t="shared" ref="M240:M242" si="152">F240</f>
        <v>7500000</v>
      </c>
      <c r="N240" s="297">
        <v>45737</v>
      </c>
      <c r="O240" s="294" t="s">
        <v>43</v>
      </c>
      <c r="P240" s="299">
        <v>45742</v>
      </c>
      <c r="Q240" s="294">
        <v>997</v>
      </c>
      <c r="R240" s="291">
        <v>220602</v>
      </c>
      <c r="S240" s="300">
        <f t="shared" ref="S240:S242" si="153">M240</f>
        <v>7500000</v>
      </c>
      <c r="T240" s="297">
        <v>45743</v>
      </c>
      <c r="U240" s="301" t="s">
        <v>996</v>
      </c>
      <c r="V240" s="297">
        <v>45743</v>
      </c>
      <c r="W240" s="302">
        <v>45834</v>
      </c>
      <c r="Z240" s="303">
        <f t="shared" ref="Z240" si="154">+S240/3</f>
        <v>2500000</v>
      </c>
      <c r="AF240" s="291" t="s">
        <v>997</v>
      </c>
      <c r="AG240" s="291">
        <v>3102838042</v>
      </c>
      <c r="AH240" s="307" t="s">
        <v>998</v>
      </c>
    </row>
    <row r="241" spans="1:34" ht="17.25" customHeight="1">
      <c r="A241" s="293">
        <v>240</v>
      </c>
      <c r="B241" s="291" t="s">
        <v>596</v>
      </c>
      <c r="C241" s="291" t="s">
        <v>468</v>
      </c>
      <c r="D241" s="306" t="s">
        <v>834</v>
      </c>
      <c r="E241" s="294" t="s">
        <v>40</v>
      </c>
      <c r="F241" s="369">
        <v>14250000</v>
      </c>
      <c r="G241" s="291" t="s">
        <v>999</v>
      </c>
      <c r="H241" s="295">
        <v>1110529783</v>
      </c>
      <c r="I241" s="294" t="s">
        <v>42</v>
      </c>
      <c r="J241" s="296">
        <v>0</v>
      </c>
      <c r="K241" s="296">
        <v>991</v>
      </c>
      <c r="L241" s="297">
        <v>45726</v>
      </c>
      <c r="M241" s="298">
        <f t="shared" si="152"/>
        <v>14250000</v>
      </c>
      <c r="N241" s="297">
        <v>45737</v>
      </c>
      <c r="O241" s="294" t="s">
        <v>43</v>
      </c>
      <c r="P241" s="299">
        <v>45737</v>
      </c>
      <c r="Q241" s="294">
        <v>991</v>
      </c>
      <c r="R241" s="291">
        <v>220601</v>
      </c>
      <c r="S241" s="300">
        <f t="shared" si="153"/>
        <v>14250000</v>
      </c>
      <c r="T241" s="297">
        <v>45737</v>
      </c>
      <c r="U241" s="301" t="s">
        <v>1000</v>
      </c>
      <c r="V241" s="297">
        <v>45741</v>
      </c>
      <c r="W241" s="302">
        <v>45832</v>
      </c>
      <c r="Z241" s="303">
        <f>+F241/3</f>
        <v>4750000</v>
      </c>
      <c r="AF241" s="291" t="s">
        <v>1001</v>
      </c>
      <c r="AG241" s="291">
        <v>3165368918</v>
      </c>
      <c r="AH241" s="307" t="s">
        <v>1002</v>
      </c>
    </row>
    <row r="242" spans="1:34" ht="17.25" customHeight="1">
      <c r="A242" s="293">
        <v>241</v>
      </c>
      <c r="B242" s="291" t="s">
        <v>47</v>
      </c>
      <c r="C242" s="291" t="s">
        <v>311</v>
      </c>
      <c r="D242" s="306" t="s">
        <v>1003</v>
      </c>
      <c r="E242" s="294" t="s">
        <v>40</v>
      </c>
      <c r="F242" s="369">
        <v>10600000</v>
      </c>
      <c r="G242" s="291" t="s">
        <v>313</v>
      </c>
      <c r="H242" s="295">
        <v>84047569</v>
      </c>
      <c r="I242" s="294" t="s">
        <v>314</v>
      </c>
      <c r="J242" s="296">
        <v>7</v>
      </c>
      <c r="K242" s="296">
        <v>1016</v>
      </c>
      <c r="L242" s="297">
        <v>45730</v>
      </c>
      <c r="M242" s="298">
        <f t="shared" si="152"/>
        <v>10600000</v>
      </c>
      <c r="N242" s="297">
        <v>45737</v>
      </c>
      <c r="O242" s="294" t="s">
        <v>43</v>
      </c>
      <c r="P242" s="299">
        <v>45742</v>
      </c>
      <c r="Q242" s="294">
        <v>998</v>
      </c>
      <c r="R242" s="291">
        <v>220401</v>
      </c>
      <c r="S242" s="300">
        <f t="shared" si="153"/>
        <v>10600000</v>
      </c>
      <c r="T242" s="297">
        <v>45737</v>
      </c>
      <c r="U242" s="301" t="s">
        <v>1004</v>
      </c>
      <c r="V242" s="297">
        <v>45741</v>
      </c>
      <c r="W242" s="302">
        <v>45801</v>
      </c>
      <c r="Z242" s="303">
        <f>+F242/2</f>
        <v>5300000</v>
      </c>
      <c r="AA242" s="308"/>
      <c r="AF242" s="291" t="s">
        <v>1005</v>
      </c>
      <c r="AG242" s="291">
        <v>3005558304</v>
      </c>
      <c r="AH242" s="307" t="s">
        <v>316</v>
      </c>
    </row>
    <row r="243" spans="1:34" ht="17.25" customHeight="1">
      <c r="A243" s="293">
        <v>242</v>
      </c>
      <c r="B243" s="291" t="s">
        <v>596</v>
      </c>
      <c r="C243" s="291" t="s">
        <v>621</v>
      </c>
      <c r="D243" s="291" t="s">
        <v>796</v>
      </c>
      <c r="E243" s="294" t="s">
        <v>40</v>
      </c>
      <c r="F243" s="369">
        <v>7500000</v>
      </c>
      <c r="G243" s="291" t="s">
        <v>1006</v>
      </c>
      <c r="H243" s="295">
        <v>1110451693</v>
      </c>
      <c r="I243" s="294" t="s">
        <v>42</v>
      </c>
      <c r="J243" s="296">
        <v>9</v>
      </c>
      <c r="K243" s="296">
        <v>961</v>
      </c>
      <c r="L243" s="297">
        <v>45722</v>
      </c>
      <c r="M243" s="298">
        <f t="shared" ref="M243:M245" si="155">F243</f>
        <v>7500000</v>
      </c>
      <c r="N243" s="297">
        <v>45737</v>
      </c>
      <c r="O243" s="294" t="s">
        <v>43</v>
      </c>
      <c r="R243" s="291">
        <v>220602</v>
      </c>
      <c r="S243" s="300">
        <f t="shared" ref="S243:S245" si="156">M243</f>
        <v>7500000</v>
      </c>
      <c r="W243" s="294" t="s">
        <v>668</v>
      </c>
      <c r="Z243" s="303">
        <f t="shared" ref="Z243" si="157">+S243/3</f>
        <v>2500000</v>
      </c>
      <c r="AF243" s="291" t="s">
        <v>1007</v>
      </c>
      <c r="AG243" s="291">
        <v>3377891057</v>
      </c>
      <c r="AH243" s="307" t="s">
        <v>1008</v>
      </c>
    </row>
    <row r="244" spans="1:34" ht="17.25" customHeight="1">
      <c r="A244" s="293">
        <v>243</v>
      </c>
      <c r="B244" s="291" t="s">
        <v>596</v>
      </c>
      <c r="C244" s="291" t="s">
        <v>146</v>
      </c>
      <c r="D244" s="291" t="s">
        <v>1009</v>
      </c>
      <c r="E244" s="294" t="s">
        <v>40</v>
      </c>
      <c r="F244" s="369">
        <v>478602400</v>
      </c>
      <c r="G244" s="291" t="s">
        <v>1010</v>
      </c>
      <c r="H244" s="295">
        <v>901926095</v>
      </c>
      <c r="I244" s="294" t="s">
        <v>428</v>
      </c>
      <c r="J244" s="296">
        <v>2</v>
      </c>
      <c r="K244" s="296">
        <v>824</v>
      </c>
      <c r="L244" s="297">
        <v>45701</v>
      </c>
      <c r="M244" s="298">
        <f t="shared" si="155"/>
        <v>478602400</v>
      </c>
      <c r="N244" s="297">
        <v>45737</v>
      </c>
      <c r="O244" s="294" t="s">
        <v>43</v>
      </c>
      <c r="P244" s="299">
        <v>45737</v>
      </c>
      <c r="Q244" s="294">
        <v>992</v>
      </c>
      <c r="R244" s="291" t="s">
        <v>1011</v>
      </c>
      <c r="S244" s="300">
        <f t="shared" si="156"/>
        <v>478602400</v>
      </c>
      <c r="T244" s="297">
        <v>45744</v>
      </c>
      <c r="U244" s="336" t="s">
        <v>1012</v>
      </c>
      <c r="V244" s="297">
        <v>45384</v>
      </c>
      <c r="W244" s="302">
        <v>45778</v>
      </c>
      <c r="Z244" s="303">
        <f>+S244</f>
        <v>478602400</v>
      </c>
      <c r="AF244" s="291" t="s">
        <v>1013</v>
      </c>
      <c r="AG244" s="291">
        <v>3234806441</v>
      </c>
      <c r="AH244" s="324" t="s">
        <v>1014</v>
      </c>
    </row>
    <row r="245" spans="1:34" ht="17.25" customHeight="1">
      <c r="A245" s="293">
        <v>244</v>
      </c>
      <c r="B245" s="291" t="s">
        <v>47</v>
      </c>
      <c r="C245" s="291" t="s">
        <v>661</v>
      </c>
      <c r="D245" s="306" t="s">
        <v>331</v>
      </c>
      <c r="E245" s="294" t="s">
        <v>40</v>
      </c>
      <c r="F245" s="369">
        <v>10000000</v>
      </c>
      <c r="G245" s="291" t="s">
        <v>332</v>
      </c>
      <c r="H245" s="295">
        <v>1110591276</v>
      </c>
      <c r="I245" s="294" t="s">
        <v>115</v>
      </c>
      <c r="J245" s="296">
        <v>0</v>
      </c>
      <c r="K245" s="296">
        <v>1023</v>
      </c>
      <c r="L245" s="297">
        <v>45734</v>
      </c>
      <c r="M245" s="298">
        <f t="shared" si="155"/>
        <v>10000000</v>
      </c>
      <c r="N245" s="297">
        <v>45737</v>
      </c>
      <c r="O245" s="294" t="s">
        <v>43</v>
      </c>
      <c r="P245" s="299">
        <v>45737</v>
      </c>
      <c r="Q245" s="294">
        <v>993</v>
      </c>
      <c r="R245" s="291">
        <v>220401</v>
      </c>
      <c r="S245" s="300">
        <f t="shared" si="156"/>
        <v>10000000</v>
      </c>
      <c r="T245" s="297">
        <v>45737</v>
      </c>
      <c r="U245" s="301" t="s">
        <v>1015</v>
      </c>
      <c r="V245" s="297">
        <v>45737</v>
      </c>
      <c r="W245" s="302">
        <v>45797</v>
      </c>
      <c r="Z245" s="303">
        <f>+S245/1</f>
        <v>10000000</v>
      </c>
      <c r="AF245" s="291" t="s">
        <v>334</v>
      </c>
      <c r="AG245" s="291">
        <v>3103163489</v>
      </c>
      <c r="AH245" s="307" t="s">
        <v>335</v>
      </c>
    </row>
    <row r="246" spans="1:34" ht="17.25" customHeight="1">
      <c r="A246" s="293">
        <v>245</v>
      </c>
      <c r="B246" s="291" t="s">
        <v>596</v>
      </c>
      <c r="C246" s="291" t="s">
        <v>621</v>
      </c>
      <c r="D246" s="291" t="s">
        <v>796</v>
      </c>
      <c r="E246" s="294" t="s">
        <v>40</v>
      </c>
      <c r="F246" s="369">
        <v>7500000</v>
      </c>
      <c r="G246" s="291" t="s">
        <v>1016</v>
      </c>
      <c r="H246" s="295">
        <v>1110545988</v>
      </c>
      <c r="I246" s="294" t="s">
        <v>42</v>
      </c>
      <c r="J246" s="296">
        <v>0</v>
      </c>
      <c r="K246" s="296">
        <v>1030</v>
      </c>
      <c r="L246" s="297">
        <v>45734</v>
      </c>
      <c r="M246" s="298">
        <f t="shared" ref="M246" si="158">F246</f>
        <v>7500000</v>
      </c>
      <c r="N246" s="297">
        <v>45741</v>
      </c>
      <c r="O246" s="294" t="s">
        <v>43</v>
      </c>
      <c r="P246" s="299">
        <v>45742</v>
      </c>
      <c r="Q246" s="294">
        <v>999</v>
      </c>
      <c r="R246" s="291">
        <v>220602</v>
      </c>
      <c r="S246" s="300">
        <f t="shared" ref="S246" si="159">M246</f>
        <v>7500000</v>
      </c>
      <c r="T246" s="297">
        <v>45741</v>
      </c>
      <c r="U246" s="301">
        <v>100042520</v>
      </c>
      <c r="V246" s="297">
        <v>45741</v>
      </c>
      <c r="W246" s="302">
        <v>45832</v>
      </c>
      <c r="Z246" s="303">
        <f t="shared" ref="Z246" si="160">+S246/3</f>
        <v>2500000</v>
      </c>
      <c r="AF246" s="291" t="s">
        <v>1017</v>
      </c>
      <c r="AG246" s="291">
        <v>3213099111</v>
      </c>
      <c r="AH246" s="307" t="s">
        <v>1018</v>
      </c>
    </row>
    <row r="247" spans="1:34" ht="17.25" customHeight="1">
      <c r="A247" s="293">
        <v>246</v>
      </c>
      <c r="B247" s="291" t="s">
        <v>596</v>
      </c>
      <c r="C247" s="291" t="s">
        <v>621</v>
      </c>
      <c r="D247" s="291" t="s">
        <v>796</v>
      </c>
      <c r="E247" s="294" t="s">
        <v>40</v>
      </c>
      <c r="F247" s="369">
        <v>7500000</v>
      </c>
      <c r="G247" s="291" t="s">
        <v>1019</v>
      </c>
      <c r="H247" s="295">
        <v>1110560335</v>
      </c>
      <c r="I247" s="294" t="s">
        <v>42</v>
      </c>
      <c r="J247" s="296">
        <v>4</v>
      </c>
      <c r="K247" s="296">
        <v>1028</v>
      </c>
      <c r="L247" s="297">
        <v>45734</v>
      </c>
      <c r="M247" s="298">
        <f t="shared" ref="M247:M250" si="161">F247</f>
        <v>7500000</v>
      </c>
      <c r="N247" s="297">
        <v>45741</v>
      </c>
      <c r="O247" s="294" t="s">
        <v>43</v>
      </c>
      <c r="P247" s="299">
        <v>45743</v>
      </c>
      <c r="Q247" s="294">
        <v>1006</v>
      </c>
      <c r="R247" s="291">
        <v>220602</v>
      </c>
      <c r="S247" s="300">
        <f t="shared" ref="S247:S250" si="162">M247</f>
        <v>7500000</v>
      </c>
      <c r="T247" s="297">
        <v>45747</v>
      </c>
      <c r="U247" s="301">
        <v>100042716</v>
      </c>
      <c r="V247" s="297">
        <v>45748</v>
      </c>
      <c r="W247" s="294" t="s">
        <v>1020</v>
      </c>
      <c r="Z247" s="303">
        <f t="shared" ref="Z247:Z249" si="163">+S247/3</f>
        <v>2500000</v>
      </c>
      <c r="AF247" s="291" t="s">
        <v>1021</v>
      </c>
      <c r="AG247" s="291">
        <v>3106654814</v>
      </c>
      <c r="AH247" s="307" t="s">
        <v>1022</v>
      </c>
    </row>
    <row r="248" spans="1:34" ht="17.25" customHeight="1">
      <c r="A248" s="293">
        <v>247</v>
      </c>
      <c r="B248" s="291" t="s">
        <v>596</v>
      </c>
      <c r="C248" s="291" t="s">
        <v>621</v>
      </c>
      <c r="D248" s="291" t="s">
        <v>796</v>
      </c>
      <c r="E248" s="294" t="s">
        <v>40</v>
      </c>
      <c r="F248" s="369">
        <v>7500000</v>
      </c>
      <c r="G248" s="291" t="s">
        <v>1023</v>
      </c>
      <c r="H248" s="295">
        <v>1110594107</v>
      </c>
      <c r="I248" s="294" t="s">
        <v>42</v>
      </c>
      <c r="J248" s="296">
        <v>8</v>
      </c>
      <c r="K248" s="296">
        <v>1029</v>
      </c>
      <c r="L248" s="297">
        <v>45734</v>
      </c>
      <c r="M248" s="298">
        <f t="shared" ref="M248" si="164">F248</f>
        <v>7500000</v>
      </c>
      <c r="N248" s="297">
        <v>45741</v>
      </c>
      <c r="O248" s="294" t="s">
        <v>43</v>
      </c>
      <c r="P248" s="299">
        <v>45742</v>
      </c>
      <c r="Q248" s="294">
        <v>1000</v>
      </c>
      <c r="R248" s="291">
        <v>220602</v>
      </c>
      <c r="S248" s="300">
        <f t="shared" ref="S248" si="165">M248</f>
        <v>7500000</v>
      </c>
      <c r="T248" s="297">
        <v>45741</v>
      </c>
      <c r="U248" s="301" t="s">
        <v>1024</v>
      </c>
      <c r="V248" s="297">
        <v>45741</v>
      </c>
      <c r="W248" s="302">
        <v>45832</v>
      </c>
      <c r="Z248" s="303">
        <f t="shared" si="163"/>
        <v>2500000</v>
      </c>
      <c r="AF248" s="291" t="s">
        <v>1025</v>
      </c>
      <c r="AG248" s="291">
        <v>3102373443</v>
      </c>
      <c r="AH248" s="307" t="s">
        <v>1026</v>
      </c>
    </row>
    <row r="249" spans="1:34" ht="17.25" customHeight="1">
      <c r="A249" s="293">
        <v>248</v>
      </c>
      <c r="B249" s="291" t="s">
        <v>596</v>
      </c>
      <c r="C249" s="291" t="s">
        <v>621</v>
      </c>
      <c r="D249" s="306" t="s">
        <v>890</v>
      </c>
      <c r="E249" s="294" t="s">
        <v>40</v>
      </c>
      <c r="F249" s="369">
        <v>9000000</v>
      </c>
      <c r="G249" s="291" t="s">
        <v>1027</v>
      </c>
      <c r="H249" s="331">
        <v>65634436</v>
      </c>
      <c r="I249" s="294" t="s">
        <v>42</v>
      </c>
      <c r="J249" s="296">
        <v>5</v>
      </c>
      <c r="K249" s="296">
        <v>1026</v>
      </c>
      <c r="L249" s="297">
        <v>45734</v>
      </c>
      <c r="M249" s="298">
        <f t="shared" si="161"/>
        <v>9000000</v>
      </c>
      <c r="N249" s="297">
        <v>45741</v>
      </c>
      <c r="O249" s="294" t="s">
        <v>43</v>
      </c>
      <c r="P249" s="334">
        <v>45743</v>
      </c>
      <c r="Q249" s="335">
        <v>1007</v>
      </c>
      <c r="R249" s="291">
        <v>220606</v>
      </c>
      <c r="S249" s="300">
        <f t="shared" si="162"/>
        <v>9000000</v>
      </c>
      <c r="T249" s="297">
        <v>45742</v>
      </c>
      <c r="U249" s="337" t="s">
        <v>1028</v>
      </c>
      <c r="V249" s="338">
        <v>45743</v>
      </c>
      <c r="W249" s="302">
        <v>45814</v>
      </c>
      <c r="Z249" s="303">
        <f t="shared" si="163"/>
        <v>3000000</v>
      </c>
      <c r="AF249" s="291" t="s">
        <v>1029</v>
      </c>
      <c r="AG249" s="291">
        <v>3052734377</v>
      </c>
      <c r="AH249" s="307" t="s">
        <v>1030</v>
      </c>
    </row>
    <row r="250" spans="1:34" ht="17.25" customHeight="1">
      <c r="A250" s="293">
        <v>249</v>
      </c>
      <c r="B250" s="291" t="s">
        <v>596</v>
      </c>
      <c r="C250" s="291" t="s">
        <v>621</v>
      </c>
      <c r="D250" s="306" t="s">
        <v>890</v>
      </c>
      <c r="E250" s="294" t="s">
        <v>40</v>
      </c>
      <c r="F250" s="369">
        <v>9000000</v>
      </c>
      <c r="G250" s="291" t="s">
        <v>1031</v>
      </c>
      <c r="H250" s="331">
        <v>1110563164</v>
      </c>
      <c r="I250" s="294" t="s">
        <v>42</v>
      </c>
      <c r="J250" s="296">
        <v>5</v>
      </c>
      <c r="K250" s="296">
        <v>1027</v>
      </c>
      <c r="L250" s="297">
        <v>45734</v>
      </c>
      <c r="M250" s="298">
        <f t="shared" si="161"/>
        <v>9000000</v>
      </c>
      <c r="N250" s="297">
        <v>45741</v>
      </c>
      <c r="O250" s="294" t="s">
        <v>43</v>
      </c>
      <c r="P250" s="334">
        <v>45742</v>
      </c>
      <c r="Q250" s="335">
        <v>1001</v>
      </c>
      <c r="R250" s="291">
        <v>220606</v>
      </c>
      <c r="S250" s="300">
        <f t="shared" si="162"/>
        <v>9000000</v>
      </c>
      <c r="T250" s="297">
        <v>45741</v>
      </c>
      <c r="U250" s="337">
        <v>100042522</v>
      </c>
      <c r="V250" s="297">
        <v>45741</v>
      </c>
      <c r="W250" s="302">
        <v>45924</v>
      </c>
      <c r="Z250" s="303">
        <f>+S250/3</f>
        <v>3000000</v>
      </c>
      <c r="AF250" s="291" t="s">
        <v>1032</v>
      </c>
      <c r="AG250" s="291">
        <v>3016027830</v>
      </c>
      <c r="AH250" s="307" t="s">
        <v>1033</v>
      </c>
    </row>
    <row r="251" spans="1:34" ht="17.25" customHeight="1">
      <c r="A251" s="293">
        <v>250</v>
      </c>
      <c r="B251" s="291" t="s">
        <v>596</v>
      </c>
      <c r="C251" s="291" t="s">
        <v>621</v>
      </c>
      <c r="D251" s="306" t="s">
        <v>890</v>
      </c>
      <c r="E251" s="294" t="s">
        <v>40</v>
      </c>
      <c r="F251" s="369">
        <v>7500000</v>
      </c>
      <c r="G251" s="291" t="s">
        <v>1034</v>
      </c>
      <c r="H251" s="331">
        <v>1106484126</v>
      </c>
      <c r="I251" s="294" t="s">
        <v>108</v>
      </c>
      <c r="J251" s="296">
        <v>1</v>
      </c>
      <c r="K251" s="296">
        <v>1031</v>
      </c>
      <c r="L251" s="297">
        <v>45734</v>
      </c>
      <c r="M251" s="298">
        <v>7500000</v>
      </c>
      <c r="N251" s="297">
        <v>45741</v>
      </c>
      <c r="O251" s="294" t="s">
        <v>43</v>
      </c>
      <c r="P251" s="334">
        <v>45742</v>
      </c>
      <c r="Q251" s="335">
        <v>1002</v>
      </c>
      <c r="R251" s="291">
        <v>220602</v>
      </c>
      <c r="S251" s="300">
        <v>7500000</v>
      </c>
      <c r="T251" s="297">
        <v>45741</v>
      </c>
      <c r="U251" s="332" t="s">
        <v>1035</v>
      </c>
      <c r="V251" s="297">
        <v>45744</v>
      </c>
      <c r="W251" s="302">
        <v>45835</v>
      </c>
      <c r="Z251" s="303">
        <f t="shared" ref="Z251" si="166">+S251/3</f>
        <v>2500000</v>
      </c>
      <c r="AF251" s="291" t="s">
        <v>1036</v>
      </c>
      <c r="AG251" s="291">
        <v>3144310456</v>
      </c>
      <c r="AH251" s="307" t="s">
        <v>1037</v>
      </c>
    </row>
    <row r="252" spans="1:34" ht="17.25" customHeight="1">
      <c r="A252" s="293">
        <v>251</v>
      </c>
      <c r="B252" s="291" t="s">
        <v>37</v>
      </c>
      <c r="C252" s="291" t="s">
        <v>248</v>
      </c>
      <c r="D252" s="306" t="s">
        <v>1038</v>
      </c>
      <c r="E252" s="294" t="s">
        <v>40</v>
      </c>
      <c r="F252" s="369">
        <v>180000000</v>
      </c>
      <c r="G252" s="291" t="s">
        <v>520</v>
      </c>
      <c r="H252" s="295">
        <v>800250023</v>
      </c>
      <c r="I252" s="294" t="s">
        <v>42</v>
      </c>
      <c r="J252" s="296">
        <v>3</v>
      </c>
      <c r="K252" s="296">
        <v>1000</v>
      </c>
      <c r="L252" s="297">
        <v>45728</v>
      </c>
      <c r="M252" s="298">
        <f>+F252</f>
        <v>180000000</v>
      </c>
      <c r="N252" s="297">
        <v>45741</v>
      </c>
      <c r="O252" s="294" t="s">
        <v>43</v>
      </c>
      <c r="P252" s="299">
        <v>45742</v>
      </c>
      <c r="Q252" s="294">
        <v>1003</v>
      </c>
      <c r="R252" s="291">
        <v>220102</v>
      </c>
      <c r="S252" s="300">
        <f>+M252</f>
        <v>180000000</v>
      </c>
      <c r="T252" s="297">
        <v>45741</v>
      </c>
      <c r="U252" s="301">
        <v>100042533</v>
      </c>
      <c r="V252" s="297">
        <v>45741</v>
      </c>
      <c r="W252" s="302">
        <v>45924</v>
      </c>
      <c r="Z252" s="303">
        <f>+S252/6</f>
        <v>30000000</v>
      </c>
      <c r="AF252" s="291" t="s">
        <v>521</v>
      </c>
      <c r="AG252" s="291" t="s">
        <v>615</v>
      </c>
      <c r="AH252" s="305" t="s">
        <v>523</v>
      </c>
    </row>
    <row r="253" spans="1:34" ht="17.25" customHeight="1">
      <c r="A253" s="293">
        <v>252</v>
      </c>
      <c r="B253" s="291" t="s">
        <v>37</v>
      </c>
      <c r="C253" s="291" t="s">
        <v>146</v>
      </c>
      <c r="D253" s="291" t="s">
        <v>1039</v>
      </c>
      <c r="E253" s="294" t="s">
        <v>40</v>
      </c>
      <c r="F253" s="369">
        <v>145000000</v>
      </c>
      <c r="G253" s="291" t="s">
        <v>1040</v>
      </c>
      <c r="H253" s="295">
        <v>901422831</v>
      </c>
      <c r="I253" s="294" t="s">
        <v>261</v>
      </c>
      <c r="J253" s="296">
        <v>3</v>
      </c>
      <c r="K253" s="296">
        <v>957</v>
      </c>
      <c r="L253" s="297">
        <v>45722</v>
      </c>
      <c r="M253" s="298">
        <f t="shared" ref="M253:M254" si="167">+F253</f>
        <v>145000000</v>
      </c>
      <c r="N253" s="297">
        <v>45741</v>
      </c>
      <c r="O253" s="294" t="s">
        <v>43</v>
      </c>
      <c r="P253" s="299">
        <v>45742</v>
      </c>
      <c r="Q253" s="294">
        <v>1004</v>
      </c>
      <c r="R253" s="291">
        <v>21030202</v>
      </c>
      <c r="S253" s="300">
        <f t="shared" ref="S253:S254" si="168">+M253</f>
        <v>145000000</v>
      </c>
      <c r="T253" s="297">
        <v>45743</v>
      </c>
      <c r="U253" s="336" t="s">
        <v>1041</v>
      </c>
      <c r="V253" s="297">
        <v>45748</v>
      </c>
      <c r="W253" s="302">
        <v>45777</v>
      </c>
      <c r="Z253" s="303">
        <f>+S253</f>
        <v>145000000</v>
      </c>
      <c r="AF253" s="291" t="s">
        <v>1042</v>
      </c>
      <c r="AG253" s="291">
        <v>31764894888</v>
      </c>
      <c r="AH253" s="291" t="s">
        <v>1043</v>
      </c>
    </row>
    <row r="254" spans="1:34" ht="17.25" customHeight="1">
      <c r="A254" s="293">
        <v>253</v>
      </c>
      <c r="B254" s="291" t="s">
        <v>47</v>
      </c>
      <c r="C254" s="291" t="s">
        <v>162</v>
      </c>
      <c r="D254" s="291" t="s">
        <v>1044</v>
      </c>
      <c r="E254" s="294" t="s">
        <v>40</v>
      </c>
      <c r="F254" s="369">
        <v>4738000</v>
      </c>
      <c r="G254" s="291" t="s">
        <v>358</v>
      </c>
      <c r="H254" s="295">
        <v>1110472317</v>
      </c>
      <c r="I254" s="294" t="s">
        <v>42</v>
      </c>
      <c r="J254" s="296">
        <v>4</v>
      </c>
      <c r="K254" s="296">
        <v>1025</v>
      </c>
      <c r="L254" s="297">
        <v>45734</v>
      </c>
      <c r="M254" s="298">
        <f t="shared" si="167"/>
        <v>4738000</v>
      </c>
      <c r="N254" s="297">
        <v>45743</v>
      </c>
      <c r="O254" s="294" t="s">
        <v>43</v>
      </c>
      <c r="P254" s="299">
        <v>45743</v>
      </c>
      <c r="Q254" s="294">
        <v>1008</v>
      </c>
      <c r="R254" s="291">
        <v>220402</v>
      </c>
      <c r="S254" s="300">
        <f t="shared" si="168"/>
        <v>4738000</v>
      </c>
      <c r="T254" s="297">
        <v>45743</v>
      </c>
      <c r="U254" s="301">
        <v>100042610</v>
      </c>
      <c r="V254" s="297">
        <v>45744</v>
      </c>
      <c r="W254" s="302">
        <v>45804</v>
      </c>
      <c r="Z254" s="303">
        <f t="shared" ref="Z254:Z267" si="169">+S254/2</f>
        <v>2369000</v>
      </c>
      <c r="AF254" s="291" t="s">
        <v>359</v>
      </c>
      <c r="AG254" s="291">
        <v>3125522320</v>
      </c>
      <c r="AH254" s="324" t="s">
        <v>360</v>
      </c>
    </row>
    <row r="255" spans="1:34" ht="17.25" customHeight="1">
      <c r="A255" s="293">
        <v>254</v>
      </c>
      <c r="B255" s="291" t="s">
        <v>47</v>
      </c>
      <c r="C255" s="291" t="s">
        <v>162</v>
      </c>
      <c r="D255" s="291" t="s">
        <v>1045</v>
      </c>
      <c r="E255" s="294" t="s">
        <v>40</v>
      </c>
      <c r="F255" s="369">
        <v>4938000</v>
      </c>
      <c r="G255" s="291" t="s">
        <v>355</v>
      </c>
      <c r="H255" s="295">
        <v>5823967</v>
      </c>
      <c r="I255" s="294" t="s">
        <v>42</v>
      </c>
      <c r="J255" s="296">
        <v>7</v>
      </c>
      <c r="K255" s="296">
        <v>1024</v>
      </c>
      <c r="L255" s="297">
        <v>45734</v>
      </c>
      <c r="M255" s="298">
        <f t="shared" ref="M255:M256" si="170">+F255</f>
        <v>4938000</v>
      </c>
      <c r="N255" s="297">
        <v>45743</v>
      </c>
      <c r="O255" s="294" t="s">
        <v>43</v>
      </c>
      <c r="P255" s="299">
        <v>45743</v>
      </c>
      <c r="Q255" s="294">
        <v>1009</v>
      </c>
      <c r="R255" s="291">
        <v>220402</v>
      </c>
      <c r="S255" s="300">
        <f t="shared" ref="S255:S256" si="171">+M255</f>
        <v>4938000</v>
      </c>
      <c r="T255" s="297">
        <v>45743</v>
      </c>
      <c r="U255" s="301">
        <v>100042595</v>
      </c>
      <c r="V255" s="297">
        <v>45744</v>
      </c>
      <c r="W255" s="302">
        <v>45804</v>
      </c>
      <c r="Z255" s="303">
        <f t="shared" si="169"/>
        <v>2469000</v>
      </c>
      <c r="AF255" s="291" t="s">
        <v>1046</v>
      </c>
      <c r="AG255" s="291">
        <v>3132826784</v>
      </c>
      <c r="AH255" s="324" t="s">
        <v>357</v>
      </c>
    </row>
    <row r="256" spans="1:34" ht="17.25" customHeight="1">
      <c r="A256" s="293">
        <v>255</v>
      </c>
      <c r="B256" s="291" t="s">
        <v>47</v>
      </c>
      <c r="C256" s="291" t="s">
        <v>390</v>
      </c>
      <c r="D256" s="291" t="s">
        <v>1047</v>
      </c>
      <c r="E256" s="294" t="s">
        <v>40</v>
      </c>
      <c r="F256" s="369">
        <v>4738000</v>
      </c>
      <c r="G256" s="291" t="s">
        <v>443</v>
      </c>
      <c r="H256" s="295">
        <v>65777854</v>
      </c>
      <c r="I256" s="294" t="s">
        <v>42</v>
      </c>
      <c r="J256" s="296">
        <v>4</v>
      </c>
      <c r="K256" s="296">
        <v>1040</v>
      </c>
      <c r="L256" s="297">
        <v>45735</v>
      </c>
      <c r="M256" s="298">
        <f t="shared" si="170"/>
        <v>4738000</v>
      </c>
      <c r="N256" s="297">
        <v>45743</v>
      </c>
      <c r="O256" s="294" t="s">
        <v>43</v>
      </c>
      <c r="P256" s="299">
        <v>45743</v>
      </c>
      <c r="Q256" s="294">
        <v>1010</v>
      </c>
      <c r="R256" s="291">
        <v>220402</v>
      </c>
      <c r="S256" s="300">
        <f t="shared" si="171"/>
        <v>4738000</v>
      </c>
      <c r="T256" s="297">
        <v>45743</v>
      </c>
      <c r="U256" s="301" t="s">
        <v>1048</v>
      </c>
      <c r="V256" s="297">
        <v>45743</v>
      </c>
      <c r="W256" s="302">
        <v>45803</v>
      </c>
      <c r="Z256" s="303">
        <f t="shared" si="169"/>
        <v>2369000</v>
      </c>
      <c r="AF256" s="291" t="s">
        <v>445</v>
      </c>
      <c r="AG256" s="291">
        <v>3113546367</v>
      </c>
      <c r="AH256" s="324" t="s">
        <v>1049</v>
      </c>
    </row>
    <row r="257" spans="1:34" ht="17.25" customHeight="1">
      <c r="A257" s="293">
        <v>256</v>
      </c>
      <c r="B257" s="291" t="s">
        <v>47</v>
      </c>
      <c r="C257" s="291" t="s">
        <v>390</v>
      </c>
      <c r="D257" s="291" t="s">
        <v>1047</v>
      </c>
      <c r="E257" s="294" t="s">
        <v>40</v>
      </c>
      <c r="F257" s="369">
        <v>4738000</v>
      </c>
      <c r="G257" s="291" t="s">
        <v>419</v>
      </c>
      <c r="H257" s="295">
        <v>52049254</v>
      </c>
      <c r="I257" s="294" t="s">
        <v>261</v>
      </c>
      <c r="J257" s="296">
        <v>5</v>
      </c>
      <c r="K257" s="296">
        <v>1038</v>
      </c>
      <c r="L257" s="297">
        <v>45735</v>
      </c>
      <c r="M257" s="298">
        <f t="shared" ref="M257" si="172">+F257</f>
        <v>4738000</v>
      </c>
      <c r="N257" s="297">
        <v>45743</v>
      </c>
      <c r="O257" s="294" t="s">
        <v>43</v>
      </c>
      <c r="P257" s="299">
        <v>45743</v>
      </c>
      <c r="Q257" s="294">
        <v>1011</v>
      </c>
      <c r="R257" s="291">
        <v>220402</v>
      </c>
      <c r="S257" s="300">
        <f t="shared" ref="S257" si="173">+M257</f>
        <v>4738000</v>
      </c>
      <c r="T257" s="297">
        <v>45743</v>
      </c>
      <c r="U257" s="301" t="s">
        <v>1050</v>
      </c>
      <c r="V257" s="297">
        <v>45744</v>
      </c>
      <c r="W257" s="302">
        <v>45804</v>
      </c>
      <c r="Z257" s="303">
        <f t="shared" si="169"/>
        <v>2369000</v>
      </c>
      <c r="AF257" s="291" t="s">
        <v>421</v>
      </c>
      <c r="AG257" s="291">
        <v>3156465133</v>
      </c>
      <c r="AH257" s="324" t="s">
        <v>1051</v>
      </c>
    </row>
    <row r="258" spans="1:34" ht="17.25" customHeight="1">
      <c r="A258" s="293">
        <v>257</v>
      </c>
      <c r="B258" s="291" t="s">
        <v>47</v>
      </c>
      <c r="C258" s="291" t="s">
        <v>390</v>
      </c>
      <c r="D258" s="291" t="s">
        <v>1047</v>
      </c>
      <c r="E258" s="294" t="s">
        <v>40</v>
      </c>
      <c r="F258" s="369">
        <v>4738000</v>
      </c>
      <c r="G258" s="291" t="s">
        <v>404</v>
      </c>
      <c r="H258" s="295">
        <v>1088308527</v>
      </c>
      <c r="I258" s="294" t="s">
        <v>405</v>
      </c>
      <c r="J258" s="296">
        <v>4</v>
      </c>
      <c r="K258" s="296">
        <v>1039</v>
      </c>
      <c r="L258" s="297">
        <v>45735</v>
      </c>
      <c r="M258" s="298">
        <f t="shared" ref="M258" si="174">+F258</f>
        <v>4738000</v>
      </c>
      <c r="N258" s="297">
        <v>45743</v>
      </c>
      <c r="O258" s="294" t="s">
        <v>43</v>
      </c>
      <c r="P258" s="299">
        <v>45743</v>
      </c>
      <c r="Q258" s="294">
        <v>1012</v>
      </c>
      <c r="R258" s="291">
        <v>220402</v>
      </c>
      <c r="S258" s="300">
        <f t="shared" ref="S258" si="175">+M258</f>
        <v>4738000</v>
      </c>
      <c r="T258" s="297">
        <v>45743</v>
      </c>
      <c r="U258" s="301">
        <v>100042596</v>
      </c>
      <c r="V258" s="297">
        <v>45743</v>
      </c>
      <c r="W258" s="302">
        <v>45803</v>
      </c>
      <c r="Z258" s="303">
        <f t="shared" si="169"/>
        <v>2369000</v>
      </c>
      <c r="AF258" s="291" t="s">
        <v>1052</v>
      </c>
      <c r="AG258" s="291">
        <v>3112554563</v>
      </c>
      <c r="AH258" s="324" t="s">
        <v>1053</v>
      </c>
    </row>
    <row r="259" spans="1:34" ht="17.25" customHeight="1">
      <c r="A259" s="293">
        <v>258</v>
      </c>
      <c r="B259" s="291" t="s">
        <v>47</v>
      </c>
      <c r="C259" s="291" t="s">
        <v>390</v>
      </c>
      <c r="D259" s="291" t="s">
        <v>1047</v>
      </c>
      <c r="E259" s="294" t="s">
        <v>40</v>
      </c>
      <c r="F259" s="369">
        <v>4738000</v>
      </c>
      <c r="G259" s="291" t="s">
        <v>508</v>
      </c>
      <c r="H259" s="295">
        <v>1234645968</v>
      </c>
      <c r="I259" s="294" t="s">
        <v>42</v>
      </c>
      <c r="J259" s="296">
        <v>2</v>
      </c>
      <c r="K259" s="296">
        <v>1037</v>
      </c>
      <c r="L259" s="297">
        <v>45735</v>
      </c>
      <c r="M259" s="298">
        <f t="shared" ref="M259" si="176">+F259</f>
        <v>4738000</v>
      </c>
      <c r="N259" s="297">
        <v>45743</v>
      </c>
      <c r="O259" s="294" t="s">
        <v>43</v>
      </c>
      <c r="P259" s="299">
        <v>45743</v>
      </c>
      <c r="Q259" s="294">
        <v>1013</v>
      </c>
      <c r="R259" s="291">
        <v>220402</v>
      </c>
      <c r="S259" s="300">
        <f t="shared" ref="S259" si="177">+M259</f>
        <v>4738000</v>
      </c>
      <c r="T259" s="297">
        <v>45743</v>
      </c>
      <c r="U259" s="301" t="s">
        <v>1054</v>
      </c>
      <c r="V259" s="297">
        <v>45744</v>
      </c>
      <c r="W259" s="302">
        <v>45804</v>
      </c>
      <c r="Z259" s="303">
        <f t="shared" si="169"/>
        <v>2369000</v>
      </c>
      <c r="AF259" s="291" t="s">
        <v>510</v>
      </c>
      <c r="AG259" s="291">
        <v>3153561957</v>
      </c>
      <c r="AH259" s="324" t="s">
        <v>511</v>
      </c>
    </row>
    <row r="260" spans="1:34" ht="17.25" customHeight="1">
      <c r="A260" s="293">
        <v>259</v>
      </c>
      <c r="B260" s="291" t="s">
        <v>47</v>
      </c>
      <c r="C260" s="291" t="s">
        <v>390</v>
      </c>
      <c r="D260" s="291" t="s">
        <v>1047</v>
      </c>
      <c r="E260" s="294" t="s">
        <v>40</v>
      </c>
      <c r="F260" s="369">
        <v>4738000</v>
      </c>
      <c r="G260" s="291" t="s">
        <v>401</v>
      </c>
      <c r="H260" s="295">
        <v>1110453084</v>
      </c>
      <c r="I260" s="294" t="s">
        <v>42</v>
      </c>
      <c r="J260" s="296">
        <v>2</v>
      </c>
      <c r="K260" s="296">
        <v>1043</v>
      </c>
      <c r="L260" s="297">
        <v>45735</v>
      </c>
      <c r="M260" s="298">
        <f t="shared" ref="M260" si="178">+F260</f>
        <v>4738000</v>
      </c>
      <c r="N260" s="297">
        <v>45743</v>
      </c>
      <c r="O260" s="294" t="s">
        <v>43</v>
      </c>
      <c r="P260" s="299">
        <v>45743</v>
      </c>
      <c r="Q260" s="294">
        <v>1014</v>
      </c>
      <c r="R260" s="291">
        <v>220402</v>
      </c>
      <c r="S260" s="300">
        <f t="shared" ref="S260" si="179">+M260</f>
        <v>4738000</v>
      </c>
      <c r="T260" s="297">
        <v>45743</v>
      </c>
      <c r="U260" s="301">
        <v>100042615</v>
      </c>
      <c r="V260" s="297">
        <v>45744</v>
      </c>
      <c r="W260" s="302">
        <v>45804</v>
      </c>
      <c r="Z260" s="303">
        <f t="shared" si="169"/>
        <v>2369000</v>
      </c>
      <c r="AF260" s="291" t="s">
        <v>1055</v>
      </c>
      <c r="AG260" s="291">
        <v>3244436255</v>
      </c>
      <c r="AH260" s="324" t="s">
        <v>403</v>
      </c>
    </row>
    <row r="261" spans="1:34" ht="17.25" customHeight="1">
      <c r="A261" s="293">
        <v>260</v>
      </c>
      <c r="B261" s="291" t="s">
        <v>47</v>
      </c>
      <c r="C261" s="291" t="s">
        <v>390</v>
      </c>
      <c r="D261" s="291" t="s">
        <v>1047</v>
      </c>
      <c r="E261" s="294" t="s">
        <v>40</v>
      </c>
      <c r="F261" s="369">
        <v>4738000</v>
      </c>
      <c r="G261" s="291" t="s">
        <v>397</v>
      </c>
      <c r="H261" s="295">
        <v>1234643097</v>
      </c>
      <c r="I261" s="294" t="s">
        <v>42</v>
      </c>
      <c r="J261" s="296">
        <v>3</v>
      </c>
      <c r="K261" s="296">
        <v>1042</v>
      </c>
      <c r="L261" s="297">
        <v>45735</v>
      </c>
      <c r="M261" s="298">
        <f t="shared" ref="M261" si="180">+F261</f>
        <v>4738000</v>
      </c>
      <c r="N261" s="297">
        <v>45743</v>
      </c>
      <c r="O261" s="294" t="s">
        <v>43</v>
      </c>
      <c r="P261" s="299">
        <v>45743</v>
      </c>
      <c r="Q261" s="294">
        <v>1015</v>
      </c>
      <c r="R261" s="291">
        <v>220402</v>
      </c>
      <c r="S261" s="300">
        <f t="shared" ref="S261" si="181">+M261</f>
        <v>4738000</v>
      </c>
      <c r="T261" s="297">
        <v>45743</v>
      </c>
      <c r="U261" s="301">
        <v>100042604</v>
      </c>
      <c r="V261" s="297">
        <v>45743</v>
      </c>
      <c r="W261" s="302">
        <v>45803</v>
      </c>
      <c r="Z261" s="303">
        <f t="shared" si="169"/>
        <v>2369000</v>
      </c>
      <c r="AF261" s="291" t="s">
        <v>399</v>
      </c>
      <c r="AG261" s="291">
        <v>3227733251</v>
      </c>
      <c r="AH261" s="324" t="s">
        <v>400</v>
      </c>
    </row>
    <row r="262" spans="1:34" ht="17.25" customHeight="1">
      <c r="A262" s="293">
        <v>261</v>
      </c>
      <c r="B262" s="291" t="s">
        <v>47</v>
      </c>
      <c r="C262" s="291" t="s">
        <v>390</v>
      </c>
      <c r="D262" s="291" t="s">
        <v>1047</v>
      </c>
      <c r="E262" s="294" t="s">
        <v>40</v>
      </c>
      <c r="F262" s="369">
        <v>4738000</v>
      </c>
      <c r="G262" s="291" t="s">
        <v>447</v>
      </c>
      <c r="H262" s="295">
        <v>1234640999</v>
      </c>
      <c r="I262" s="294" t="s">
        <v>42</v>
      </c>
      <c r="J262" s="296">
        <v>8</v>
      </c>
      <c r="K262" s="296">
        <v>1041</v>
      </c>
      <c r="L262" s="297">
        <v>45735</v>
      </c>
      <c r="M262" s="298">
        <f t="shared" ref="M262" si="182">+F262</f>
        <v>4738000</v>
      </c>
      <c r="N262" s="297">
        <v>45743</v>
      </c>
      <c r="O262" s="294" t="s">
        <v>43</v>
      </c>
      <c r="P262" s="299">
        <v>45744</v>
      </c>
      <c r="Q262" s="294">
        <v>1028</v>
      </c>
      <c r="R262" s="291">
        <v>220402</v>
      </c>
      <c r="S262" s="300">
        <f t="shared" ref="S262" si="183">+M262</f>
        <v>4738000</v>
      </c>
      <c r="T262" s="297">
        <v>45744</v>
      </c>
      <c r="U262" s="301" t="s">
        <v>1056</v>
      </c>
      <c r="V262" s="297">
        <v>45747</v>
      </c>
      <c r="W262" s="302">
        <v>45807</v>
      </c>
      <c r="Z262" s="303">
        <f t="shared" si="169"/>
        <v>2369000</v>
      </c>
      <c r="AF262" s="291" t="s">
        <v>1057</v>
      </c>
      <c r="AG262" s="291">
        <v>3045297138</v>
      </c>
      <c r="AH262" s="324" t="s">
        <v>1058</v>
      </c>
    </row>
    <row r="263" spans="1:34" ht="17.25" customHeight="1">
      <c r="A263" s="293">
        <v>262</v>
      </c>
      <c r="B263" s="291" t="s">
        <v>47</v>
      </c>
      <c r="C263" s="291" t="s">
        <v>390</v>
      </c>
      <c r="D263" s="291" t="s">
        <v>1047</v>
      </c>
      <c r="E263" s="294" t="s">
        <v>40</v>
      </c>
      <c r="F263" s="369">
        <v>4738000</v>
      </c>
      <c r="G263" s="291" t="s">
        <v>455</v>
      </c>
      <c r="H263" s="295">
        <v>28551456</v>
      </c>
      <c r="I263" s="294" t="s">
        <v>42</v>
      </c>
      <c r="J263" s="296">
        <v>0</v>
      </c>
      <c r="K263" s="296">
        <v>1050</v>
      </c>
      <c r="L263" s="297">
        <v>45735</v>
      </c>
      <c r="M263" s="298">
        <f t="shared" ref="M263" si="184">+F263</f>
        <v>4738000</v>
      </c>
      <c r="N263" s="297">
        <v>45743</v>
      </c>
      <c r="O263" s="294" t="s">
        <v>43</v>
      </c>
      <c r="P263" s="299">
        <v>45743</v>
      </c>
      <c r="Q263" s="294">
        <v>1016</v>
      </c>
      <c r="R263" s="291">
        <v>220402</v>
      </c>
      <c r="S263" s="300">
        <f t="shared" ref="S263" si="185">+M263</f>
        <v>4738000</v>
      </c>
      <c r="T263" s="297">
        <v>45747</v>
      </c>
      <c r="U263" s="301" t="s">
        <v>1059</v>
      </c>
      <c r="V263" s="297">
        <v>45747</v>
      </c>
      <c r="W263" s="302">
        <v>45807</v>
      </c>
      <c r="Z263" s="303">
        <f t="shared" si="169"/>
        <v>2369000</v>
      </c>
      <c r="AF263" s="291" t="s">
        <v>1060</v>
      </c>
      <c r="AG263" s="291">
        <v>3212818800</v>
      </c>
      <c r="AH263" s="324" t="s">
        <v>1061</v>
      </c>
    </row>
    <row r="264" spans="1:34" ht="17.25" customHeight="1">
      <c r="A264" s="293">
        <v>263</v>
      </c>
      <c r="B264" s="291" t="s">
        <v>47</v>
      </c>
      <c r="C264" s="291" t="s">
        <v>390</v>
      </c>
      <c r="D264" s="291" t="s">
        <v>1047</v>
      </c>
      <c r="E264" s="294" t="s">
        <v>40</v>
      </c>
      <c r="F264" s="369">
        <v>4738000</v>
      </c>
      <c r="G264" s="291" t="s">
        <v>1062</v>
      </c>
      <c r="H264" s="295">
        <v>1110536322</v>
      </c>
      <c r="I264" s="294" t="s">
        <v>42</v>
      </c>
      <c r="J264" s="296">
        <v>8</v>
      </c>
      <c r="K264" s="296">
        <v>1036</v>
      </c>
      <c r="L264" s="297">
        <v>45735</v>
      </c>
      <c r="M264" s="298">
        <f t="shared" ref="M264" si="186">+F264</f>
        <v>4738000</v>
      </c>
      <c r="N264" s="297">
        <v>45743</v>
      </c>
      <c r="O264" s="294" t="s">
        <v>43</v>
      </c>
      <c r="P264" s="299">
        <v>45743</v>
      </c>
      <c r="Q264" s="294">
        <v>1017</v>
      </c>
      <c r="R264" s="291">
        <v>220402</v>
      </c>
      <c r="S264" s="300">
        <f t="shared" ref="S264" si="187">+M264</f>
        <v>4738000</v>
      </c>
      <c r="T264" s="297">
        <v>45743</v>
      </c>
      <c r="U264" s="301" t="s">
        <v>1063</v>
      </c>
      <c r="V264" s="297">
        <v>45743</v>
      </c>
      <c r="W264" s="302">
        <v>45803</v>
      </c>
      <c r="Z264" s="303">
        <f t="shared" si="169"/>
        <v>2369000</v>
      </c>
      <c r="AF264" s="291" t="s">
        <v>1064</v>
      </c>
      <c r="AG264" s="291">
        <v>3133554207</v>
      </c>
      <c r="AH264" s="324" t="s">
        <v>463</v>
      </c>
    </row>
    <row r="265" spans="1:34" ht="17.25" customHeight="1">
      <c r="A265" s="293">
        <v>264</v>
      </c>
      <c r="B265" s="291" t="s">
        <v>47</v>
      </c>
      <c r="C265" s="291" t="s">
        <v>390</v>
      </c>
      <c r="D265" s="291" t="s">
        <v>1047</v>
      </c>
      <c r="E265" s="294" t="s">
        <v>40</v>
      </c>
      <c r="F265" s="369">
        <v>4738000</v>
      </c>
      <c r="G265" s="291" t="s">
        <v>409</v>
      </c>
      <c r="H265" s="295">
        <v>1005827296</v>
      </c>
      <c r="I265" s="294" t="s">
        <v>108</v>
      </c>
      <c r="J265" s="296">
        <v>2</v>
      </c>
      <c r="K265" s="296">
        <v>1045</v>
      </c>
      <c r="L265" s="297">
        <v>45735</v>
      </c>
      <c r="M265" s="298">
        <f t="shared" ref="M265" si="188">+F265</f>
        <v>4738000</v>
      </c>
      <c r="N265" s="297">
        <v>45743</v>
      </c>
      <c r="O265" s="294" t="s">
        <v>43</v>
      </c>
      <c r="P265" s="299">
        <v>45743</v>
      </c>
      <c r="Q265" s="294">
        <v>1018</v>
      </c>
      <c r="R265" s="291">
        <v>220402</v>
      </c>
      <c r="S265" s="300">
        <f t="shared" ref="S265" si="189">+M265</f>
        <v>4738000</v>
      </c>
      <c r="T265" s="297">
        <v>45744</v>
      </c>
      <c r="U265" s="301" t="s">
        <v>1065</v>
      </c>
      <c r="V265" s="297">
        <v>45744</v>
      </c>
      <c r="W265" s="302">
        <v>45804</v>
      </c>
      <c r="Z265" s="303">
        <f t="shared" si="169"/>
        <v>2369000</v>
      </c>
      <c r="AF265" s="291" t="s">
        <v>1066</v>
      </c>
      <c r="AG265" s="291">
        <v>3173154033</v>
      </c>
      <c r="AH265" s="324" t="s">
        <v>412</v>
      </c>
    </row>
    <row r="266" spans="1:34" ht="17.25" customHeight="1">
      <c r="A266" s="293">
        <v>265</v>
      </c>
      <c r="B266" s="291" t="s">
        <v>47</v>
      </c>
      <c r="C266" s="291" t="s">
        <v>390</v>
      </c>
      <c r="D266" s="291" t="s">
        <v>1047</v>
      </c>
      <c r="E266" s="294" t="s">
        <v>40</v>
      </c>
      <c r="F266" s="369">
        <v>4738000</v>
      </c>
      <c r="G266" s="291" t="s">
        <v>392</v>
      </c>
      <c r="H266" s="295">
        <v>33994070</v>
      </c>
      <c r="I266" s="294" t="s">
        <v>393</v>
      </c>
      <c r="J266" s="296">
        <v>0</v>
      </c>
      <c r="K266" s="296">
        <v>1044</v>
      </c>
      <c r="L266" s="297">
        <v>45735</v>
      </c>
      <c r="M266" s="298">
        <f t="shared" ref="M266" si="190">+F266</f>
        <v>4738000</v>
      </c>
      <c r="N266" s="297">
        <v>45743</v>
      </c>
      <c r="O266" s="294" t="s">
        <v>43</v>
      </c>
      <c r="P266" s="299">
        <v>45743</v>
      </c>
      <c r="Q266" s="294">
        <v>1019</v>
      </c>
      <c r="R266" s="291">
        <v>220402</v>
      </c>
      <c r="S266" s="300">
        <f t="shared" ref="S266" si="191">+M266</f>
        <v>4738000</v>
      </c>
      <c r="T266" s="297">
        <v>45743</v>
      </c>
      <c r="U266" s="301" t="s">
        <v>1067</v>
      </c>
      <c r="V266" s="297">
        <v>45743</v>
      </c>
      <c r="W266" s="302">
        <v>45803</v>
      </c>
      <c r="Z266" s="303">
        <f t="shared" si="169"/>
        <v>2369000</v>
      </c>
      <c r="AF266" s="291" t="s">
        <v>1068</v>
      </c>
      <c r="AG266" s="291">
        <v>3102666173</v>
      </c>
      <c r="AH266" s="324" t="s">
        <v>396</v>
      </c>
    </row>
    <row r="267" spans="1:34" ht="17.25" customHeight="1">
      <c r="A267" s="293">
        <v>266</v>
      </c>
      <c r="B267" s="291" t="s">
        <v>47</v>
      </c>
      <c r="C267" s="291" t="s">
        <v>390</v>
      </c>
      <c r="D267" s="291" t="s">
        <v>1047</v>
      </c>
      <c r="E267" s="294" t="s">
        <v>40</v>
      </c>
      <c r="F267" s="369">
        <v>4738000</v>
      </c>
      <c r="G267" s="291" t="s">
        <v>451</v>
      </c>
      <c r="H267" s="295">
        <v>28914677</v>
      </c>
      <c r="I267" s="294" t="s">
        <v>452</v>
      </c>
      <c r="J267" s="296">
        <v>0</v>
      </c>
      <c r="K267" s="296">
        <v>1035</v>
      </c>
      <c r="L267" s="297">
        <v>45735</v>
      </c>
      <c r="M267" s="298">
        <f t="shared" ref="M267" si="192">+F267</f>
        <v>4738000</v>
      </c>
      <c r="N267" s="297">
        <v>45743</v>
      </c>
      <c r="O267" s="294" t="s">
        <v>43</v>
      </c>
      <c r="P267" s="299">
        <v>45743</v>
      </c>
      <c r="Q267" s="294">
        <v>1020</v>
      </c>
      <c r="R267" s="291">
        <v>220402</v>
      </c>
      <c r="S267" s="300">
        <f t="shared" ref="S267" si="193">+M267</f>
        <v>4738000</v>
      </c>
      <c r="T267" s="297">
        <v>45743</v>
      </c>
      <c r="U267" s="301">
        <v>100042612</v>
      </c>
      <c r="V267" s="297">
        <v>45744</v>
      </c>
      <c r="W267" s="302">
        <v>45804</v>
      </c>
      <c r="Z267" s="303">
        <f t="shared" si="169"/>
        <v>2369000</v>
      </c>
      <c r="AF267" s="291" t="s">
        <v>1069</v>
      </c>
      <c r="AG267" s="291">
        <v>3118384325</v>
      </c>
      <c r="AH267" s="324" t="s">
        <v>454</v>
      </c>
    </row>
    <row r="268" spans="1:34" ht="17.25" customHeight="1">
      <c r="A268" s="293">
        <v>267</v>
      </c>
      <c r="B268" s="291" t="s">
        <v>596</v>
      </c>
      <c r="C268" s="291" t="s">
        <v>621</v>
      </c>
      <c r="D268" s="306" t="s">
        <v>890</v>
      </c>
      <c r="E268" s="294" t="s">
        <v>40</v>
      </c>
      <c r="F268" s="369">
        <v>7500000</v>
      </c>
      <c r="G268" s="291" t="s">
        <v>1070</v>
      </c>
      <c r="H268" s="339">
        <v>1106484126</v>
      </c>
      <c r="I268" s="294" t="s">
        <v>42</v>
      </c>
      <c r="J268" s="296">
        <v>5</v>
      </c>
      <c r="K268" s="296">
        <v>1046</v>
      </c>
      <c r="L268" s="297">
        <v>45735</v>
      </c>
      <c r="M268" s="298">
        <v>7500000</v>
      </c>
      <c r="N268" s="297">
        <v>45743</v>
      </c>
      <c r="O268" s="294" t="s">
        <v>43</v>
      </c>
      <c r="P268" s="334">
        <v>45744</v>
      </c>
      <c r="Q268" s="335">
        <v>1029</v>
      </c>
      <c r="R268" s="291">
        <v>220602</v>
      </c>
      <c r="S268" s="300">
        <v>7500000</v>
      </c>
      <c r="T268" s="297">
        <v>45747</v>
      </c>
      <c r="U268" s="340">
        <v>100042713</v>
      </c>
      <c r="V268" s="297">
        <v>45748</v>
      </c>
      <c r="W268" s="302">
        <v>45838</v>
      </c>
      <c r="Z268" s="303">
        <f t="shared" ref="Z268" si="194">+S268/3</f>
        <v>2500000</v>
      </c>
      <c r="AF268" s="291" t="s">
        <v>1071</v>
      </c>
      <c r="AG268" s="291">
        <v>3023672876</v>
      </c>
      <c r="AH268" s="307" t="s">
        <v>1072</v>
      </c>
    </row>
    <row r="269" spans="1:34" ht="17.25" customHeight="1">
      <c r="A269" s="293">
        <v>268</v>
      </c>
      <c r="B269" s="291" t="s">
        <v>47</v>
      </c>
      <c r="C269" s="291" t="s">
        <v>293</v>
      </c>
      <c r="D269" s="306" t="s">
        <v>1073</v>
      </c>
      <c r="E269" s="294" t="s">
        <v>40</v>
      </c>
      <c r="F269" s="369">
        <v>5400000</v>
      </c>
      <c r="G269" s="291" t="s">
        <v>1074</v>
      </c>
      <c r="H269" s="295">
        <v>1110489791</v>
      </c>
      <c r="I269" s="294" t="s">
        <v>42</v>
      </c>
      <c r="J269" s="296">
        <v>7</v>
      </c>
      <c r="K269" s="296">
        <v>1034</v>
      </c>
      <c r="L269" s="297">
        <v>45735</v>
      </c>
      <c r="M269" s="298">
        <f>+F269</f>
        <v>5400000</v>
      </c>
      <c r="N269" s="297">
        <v>45743</v>
      </c>
      <c r="O269" s="294" t="s">
        <v>43</v>
      </c>
      <c r="P269" s="299">
        <v>45743</v>
      </c>
      <c r="Q269" s="294">
        <v>1021</v>
      </c>
      <c r="R269" s="291">
        <v>220402</v>
      </c>
      <c r="S269" s="300">
        <f>+F269</f>
        <v>5400000</v>
      </c>
      <c r="T269" s="297">
        <v>45378</v>
      </c>
      <c r="U269" s="329" t="s">
        <v>1075</v>
      </c>
      <c r="V269" s="297">
        <v>45744</v>
      </c>
      <c r="W269" s="302">
        <v>45804</v>
      </c>
      <c r="Z269" s="303">
        <f>+F269/2</f>
        <v>2700000</v>
      </c>
      <c r="AF269" s="291" t="s">
        <v>1076</v>
      </c>
      <c r="AG269" s="291">
        <v>3163699200</v>
      </c>
      <c r="AH269" s="307" t="s">
        <v>1077</v>
      </c>
    </row>
    <row r="270" spans="1:34" ht="17.25" customHeight="1">
      <c r="A270" s="293">
        <v>269</v>
      </c>
      <c r="B270" s="291" t="s">
        <v>47</v>
      </c>
      <c r="C270" s="291" t="s">
        <v>293</v>
      </c>
      <c r="D270" s="306" t="s">
        <v>1073</v>
      </c>
      <c r="E270" s="294" t="s">
        <v>40</v>
      </c>
      <c r="F270" s="369">
        <v>5400000</v>
      </c>
      <c r="G270" s="291" t="s">
        <v>488</v>
      </c>
      <c r="H270" s="295">
        <v>1003820148</v>
      </c>
      <c r="I270" s="294" t="s">
        <v>42</v>
      </c>
      <c r="J270" s="296">
        <v>1</v>
      </c>
      <c r="K270" s="296">
        <v>1033</v>
      </c>
      <c r="L270" s="297">
        <v>45735</v>
      </c>
      <c r="M270" s="298">
        <f>+F270</f>
        <v>5400000</v>
      </c>
      <c r="N270" s="297">
        <v>45743</v>
      </c>
      <c r="O270" s="294" t="s">
        <v>43</v>
      </c>
      <c r="P270" s="299">
        <v>45743</v>
      </c>
      <c r="Q270" s="294">
        <v>1022</v>
      </c>
      <c r="R270" s="291">
        <v>220402</v>
      </c>
      <c r="S270" s="300">
        <f>+F270</f>
        <v>5400000</v>
      </c>
      <c r="T270" s="297">
        <v>45743</v>
      </c>
      <c r="U270" s="329" t="s">
        <v>1078</v>
      </c>
      <c r="V270" s="297">
        <v>45743</v>
      </c>
      <c r="W270" s="302">
        <v>45803</v>
      </c>
      <c r="Z270" s="303">
        <f>+F270/2</f>
        <v>2700000</v>
      </c>
      <c r="AF270" s="291" t="s">
        <v>491</v>
      </c>
      <c r="AG270" s="291">
        <v>3113394413</v>
      </c>
      <c r="AH270" s="307" t="s">
        <v>492</v>
      </c>
    </row>
    <row r="271" spans="1:34" ht="17.25" customHeight="1">
      <c r="A271" s="293">
        <v>270</v>
      </c>
      <c r="B271" s="291" t="s">
        <v>47</v>
      </c>
      <c r="C271" s="291" t="s">
        <v>390</v>
      </c>
      <c r="D271" s="306" t="s">
        <v>1079</v>
      </c>
      <c r="E271" s="294" t="s">
        <v>40</v>
      </c>
      <c r="F271" s="369">
        <v>7200000</v>
      </c>
      <c r="G271" s="291" t="s">
        <v>424</v>
      </c>
      <c r="H271" s="295">
        <v>16070364</v>
      </c>
      <c r="I271" s="294" t="s">
        <v>69</v>
      </c>
      <c r="J271" s="296">
        <v>3</v>
      </c>
      <c r="K271" s="296">
        <v>1052</v>
      </c>
      <c r="L271" s="299">
        <v>45736</v>
      </c>
      <c r="M271" s="298">
        <f t="shared" ref="M271:M275" si="195">F271</f>
        <v>7200000</v>
      </c>
      <c r="N271" s="297">
        <v>45743</v>
      </c>
      <c r="O271" s="294" t="s">
        <v>43</v>
      </c>
      <c r="P271" s="299">
        <v>45743</v>
      </c>
      <c r="Q271" s="294">
        <v>1023</v>
      </c>
      <c r="R271" s="291">
        <v>220401</v>
      </c>
      <c r="S271" s="300">
        <f t="shared" ref="S271:S275" si="196">M271</f>
        <v>7200000</v>
      </c>
      <c r="T271" s="297">
        <v>45743</v>
      </c>
      <c r="U271" s="301">
        <v>100042617</v>
      </c>
      <c r="V271" s="297">
        <v>45743</v>
      </c>
      <c r="W271" s="302">
        <v>45803</v>
      </c>
      <c r="Z271" s="303">
        <f>+S271/2</f>
        <v>3600000</v>
      </c>
      <c r="AF271" s="291" t="s">
        <v>425</v>
      </c>
      <c r="AG271" s="291">
        <v>3166175825</v>
      </c>
      <c r="AH271" s="307" t="s">
        <v>426</v>
      </c>
    </row>
    <row r="272" spans="1:34" ht="17.25" customHeight="1">
      <c r="A272" s="293">
        <v>271</v>
      </c>
      <c r="B272" s="291" t="s">
        <v>37</v>
      </c>
      <c r="C272" s="291" t="s">
        <v>124</v>
      </c>
      <c r="D272" s="306" t="s">
        <v>1080</v>
      </c>
      <c r="E272" s="294" t="s">
        <v>40</v>
      </c>
      <c r="F272" s="369">
        <v>249517212</v>
      </c>
      <c r="G272" s="291" t="s">
        <v>1081</v>
      </c>
      <c r="H272" s="295">
        <v>800149562</v>
      </c>
      <c r="I272" s="294" t="s">
        <v>1082</v>
      </c>
      <c r="J272" s="296">
        <v>0</v>
      </c>
      <c r="K272" s="296">
        <v>1009</v>
      </c>
      <c r="L272" s="297">
        <v>45729</v>
      </c>
      <c r="M272" s="298">
        <f t="shared" si="195"/>
        <v>249517212</v>
      </c>
      <c r="N272" s="297">
        <v>45743</v>
      </c>
      <c r="O272" s="294" t="s">
        <v>43</v>
      </c>
      <c r="P272" s="299">
        <v>45744</v>
      </c>
      <c r="Q272" s="294">
        <v>1030</v>
      </c>
      <c r="R272" s="291">
        <v>21030202</v>
      </c>
      <c r="S272" s="300">
        <f t="shared" si="196"/>
        <v>249517212</v>
      </c>
      <c r="T272" s="297">
        <v>45744</v>
      </c>
      <c r="U272" s="301" t="s">
        <v>1083</v>
      </c>
      <c r="V272" s="297">
        <v>45748</v>
      </c>
      <c r="W272" s="302">
        <v>46022</v>
      </c>
      <c r="Z272" s="303">
        <f>+S272/9</f>
        <v>27724134.666666668</v>
      </c>
      <c r="AF272" s="291" t="s">
        <v>1084</v>
      </c>
      <c r="AG272" s="291">
        <v>7560520</v>
      </c>
      <c r="AH272" s="307" t="s">
        <v>1085</v>
      </c>
    </row>
    <row r="273" spans="1:34" ht="17.25" customHeight="1">
      <c r="A273" s="293">
        <v>272</v>
      </c>
      <c r="B273" s="291" t="s">
        <v>47</v>
      </c>
      <c r="C273" s="291" t="s">
        <v>73</v>
      </c>
      <c r="D273" s="306" t="s">
        <v>1086</v>
      </c>
      <c r="E273" s="294" t="s">
        <v>80</v>
      </c>
      <c r="F273" s="369">
        <v>8600000</v>
      </c>
      <c r="G273" s="291" t="s">
        <v>81</v>
      </c>
      <c r="H273" s="295">
        <v>65738804</v>
      </c>
      <c r="I273" s="294" t="s">
        <v>42</v>
      </c>
      <c r="J273" s="296">
        <v>1</v>
      </c>
      <c r="K273" s="296">
        <v>1047</v>
      </c>
      <c r="L273" s="297">
        <v>45735</v>
      </c>
      <c r="M273" s="298">
        <f t="shared" si="195"/>
        <v>8600000</v>
      </c>
      <c r="N273" s="297">
        <v>45743</v>
      </c>
      <c r="O273" s="294" t="s">
        <v>43</v>
      </c>
      <c r="P273" s="299">
        <v>45743</v>
      </c>
      <c r="Q273" s="294">
        <v>1024</v>
      </c>
      <c r="R273" s="291">
        <v>220401</v>
      </c>
      <c r="S273" s="300">
        <f t="shared" si="196"/>
        <v>8600000</v>
      </c>
      <c r="T273" s="297">
        <v>45743</v>
      </c>
      <c r="U273" s="301" t="s">
        <v>1087</v>
      </c>
      <c r="V273" s="297">
        <v>45744</v>
      </c>
      <c r="W273" s="302">
        <v>45804</v>
      </c>
      <c r="Z273" s="303">
        <f>+F273/2</f>
        <v>4300000</v>
      </c>
      <c r="AF273" s="291" t="s">
        <v>83</v>
      </c>
      <c r="AG273" s="291">
        <v>3164320712</v>
      </c>
      <c r="AH273" s="307" t="s">
        <v>84</v>
      </c>
    </row>
    <row r="274" spans="1:34" ht="17.25" customHeight="1">
      <c r="A274" s="293">
        <v>273</v>
      </c>
      <c r="B274" s="291" t="s">
        <v>37</v>
      </c>
      <c r="C274" s="291" t="s">
        <v>140</v>
      </c>
      <c r="D274" s="306" t="s">
        <v>1088</v>
      </c>
      <c r="E274" s="294" t="s">
        <v>40</v>
      </c>
      <c r="F274" s="369">
        <v>409940637</v>
      </c>
      <c r="G274" s="291" t="s">
        <v>142</v>
      </c>
      <c r="H274" s="295">
        <v>800185215</v>
      </c>
      <c r="I274" s="294" t="s">
        <v>42</v>
      </c>
      <c r="J274" s="296">
        <v>2</v>
      </c>
      <c r="K274" s="296">
        <v>1019</v>
      </c>
      <c r="L274" s="297">
        <v>45733</v>
      </c>
      <c r="M274" s="298">
        <f t="shared" si="195"/>
        <v>409940637</v>
      </c>
      <c r="N274" s="297">
        <v>45744</v>
      </c>
      <c r="O274" s="294" t="s">
        <v>43</v>
      </c>
      <c r="P274" s="299">
        <v>45744</v>
      </c>
      <c r="Q274" s="294">
        <v>1031</v>
      </c>
      <c r="R274" s="291">
        <v>2102020210</v>
      </c>
      <c r="S274" s="300">
        <f t="shared" si="196"/>
        <v>409940637</v>
      </c>
      <c r="T274" s="297">
        <v>45744</v>
      </c>
      <c r="U274" s="301" t="s">
        <v>1089</v>
      </c>
      <c r="V274" s="297">
        <v>45744</v>
      </c>
      <c r="W274" s="302">
        <v>45835</v>
      </c>
      <c r="Z274" s="303">
        <f>+F274/3</f>
        <v>136646879</v>
      </c>
      <c r="AF274" s="291" t="s">
        <v>1090</v>
      </c>
      <c r="AG274" s="291">
        <v>3173744109</v>
      </c>
      <c r="AH274" s="307" t="s">
        <v>1091</v>
      </c>
    </row>
    <row r="275" spans="1:34" ht="17.25" customHeight="1">
      <c r="A275" s="293">
        <v>274</v>
      </c>
      <c r="B275" s="291" t="s">
        <v>37</v>
      </c>
      <c r="C275" s="291" t="s">
        <v>146</v>
      </c>
      <c r="D275" s="306" t="s">
        <v>1092</v>
      </c>
      <c r="E275" s="294" t="s">
        <v>40</v>
      </c>
      <c r="F275" s="369">
        <v>352000000</v>
      </c>
      <c r="G275" s="291" t="s">
        <v>1093</v>
      </c>
      <c r="H275" s="295">
        <v>1110061944</v>
      </c>
      <c r="I275" s="294" t="s">
        <v>428</v>
      </c>
      <c r="J275" s="296">
        <v>9</v>
      </c>
      <c r="K275" s="296">
        <v>998</v>
      </c>
      <c r="L275" s="297">
        <v>45728</v>
      </c>
      <c r="M275" s="298">
        <f t="shared" si="195"/>
        <v>352000000</v>
      </c>
      <c r="N275" s="297">
        <v>45744</v>
      </c>
      <c r="O275" s="294" t="s">
        <v>43</v>
      </c>
      <c r="P275" s="299">
        <v>45744</v>
      </c>
      <c r="Q275" s="294">
        <v>1028</v>
      </c>
      <c r="R275" s="291">
        <v>2102020211</v>
      </c>
      <c r="S275" s="300">
        <f t="shared" si="196"/>
        <v>352000000</v>
      </c>
      <c r="T275" s="297">
        <v>45744</v>
      </c>
      <c r="U275" s="301" t="s">
        <v>1094</v>
      </c>
      <c r="V275" s="297">
        <v>45746</v>
      </c>
      <c r="W275" s="302">
        <v>45806</v>
      </c>
      <c r="Z275" s="303">
        <f t="shared" ref="Z275" si="197">+S275/2</f>
        <v>176000000</v>
      </c>
      <c r="AF275" s="291" t="s">
        <v>1095</v>
      </c>
      <c r="AG275" s="291">
        <v>3234806441</v>
      </c>
      <c r="AH275" s="307" t="s">
        <v>1014</v>
      </c>
    </row>
    <row r="276" spans="1:34" ht="17.25" customHeight="1">
      <c r="A276" s="293">
        <v>275</v>
      </c>
      <c r="B276" s="291" t="s">
        <v>47</v>
      </c>
      <c r="C276" s="291" t="s">
        <v>140</v>
      </c>
      <c r="D276" s="291" t="s">
        <v>1096</v>
      </c>
      <c r="E276" s="294" t="s">
        <v>1097</v>
      </c>
      <c r="F276" s="369">
        <v>9030000</v>
      </c>
      <c r="G276" s="291" t="s">
        <v>349</v>
      </c>
      <c r="H276" s="295">
        <v>38140837</v>
      </c>
      <c r="I276" s="294" t="s">
        <v>42</v>
      </c>
      <c r="J276" s="296">
        <v>6</v>
      </c>
      <c r="K276" s="296">
        <v>1058</v>
      </c>
      <c r="L276" s="297">
        <v>45742</v>
      </c>
      <c r="M276" s="298">
        <f>+F276</f>
        <v>9030000</v>
      </c>
      <c r="N276" s="297">
        <v>45748</v>
      </c>
      <c r="O276" s="294" t="s">
        <v>43</v>
      </c>
      <c r="P276" s="299">
        <v>45748</v>
      </c>
      <c r="Q276" s="294">
        <v>1034</v>
      </c>
      <c r="R276" s="291">
        <v>220401</v>
      </c>
      <c r="S276" s="300">
        <f>+M276</f>
        <v>9030000</v>
      </c>
      <c r="T276" s="297">
        <v>45748</v>
      </c>
      <c r="U276" s="301" t="s">
        <v>1098</v>
      </c>
      <c r="V276" s="297">
        <v>45749</v>
      </c>
      <c r="W276" s="302">
        <v>45809</v>
      </c>
      <c r="Z276" s="303">
        <f>+S276/2</f>
        <v>4515000</v>
      </c>
      <c r="AF276" s="291" t="s">
        <v>351</v>
      </c>
      <c r="AG276" s="291">
        <v>3132753229</v>
      </c>
      <c r="AH276" s="305" t="s">
        <v>352</v>
      </c>
    </row>
    <row r="277" spans="1:34" ht="17.25" customHeight="1">
      <c r="A277" s="293">
        <v>276</v>
      </c>
      <c r="B277" s="291" t="s">
        <v>37</v>
      </c>
      <c r="C277" s="291" t="s">
        <v>330</v>
      </c>
      <c r="D277" s="291" t="s">
        <v>1099</v>
      </c>
      <c r="E277" s="294" t="s">
        <v>40</v>
      </c>
      <c r="F277" s="369">
        <v>10300000</v>
      </c>
      <c r="G277" s="291" t="s">
        <v>381</v>
      </c>
      <c r="H277" s="295">
        <v>1110505317</v>
      </c>
      <c r="I277" s="294" t="s">
        <v>115</v>
      </c>
      <c r="J277" s="296">
        <v>8</v>
      </c>
      <c r="K277" s="296">
        <v>1054</v>
      </c>
      <c r="L277" s="297">
        <v>45741</v>
      </c>
      <c r="M277" s="298">
        <f t="shared" ref="M277" si="198">F277</f>
        <v>10300000</v>
      </c>
      <c r="N277" s="297">
        <v>45748</v>
      </c>
      <c r="O277" s="294" t="s">
        <v>43</v>
      </c>
      <c r="P277" s="299">
        <v>45748</v>
      </c>
      <c r="Q277" s="294">
        <v>1035</v>
      </c>
      <c r="R277" s="291">
        <v>2101010301</v>
      </c>
      <c r="S277" s="300">
        <f t="shared" ref="S277" si="199">M277</f>
        <v>10300000</v>
      </c>
      <c r="T277" s="297">
        <v>45748</v>
      </c>
      <c r="U277" s="301" t="s">
        <v>1100</v>
      </c>
      <c r="V277" s="297">
        <v>45749</v>
      </c>
      <c r="W277" s="302">
        <v>45809</v>
      </c>
      <c r="Z277" s="303">
        <v>5150000</v>
      </c>
      <c r="AF277" s="291" t="s">
        <v>382</v>
      </c>
      <c r="AG277" s="291">
        <v>3004088878</v>
      </c>
      <c r="AH277" s="307" t="s">
        <v>383</v>
      </c>
    </row>
    <row r="278" spans="1:34" ht="17.25" customHeight="1">
      <c r="A278" s="293">
        <v>277</v>
      </c>
      <c r="B278" s="291" t="s">
        <v>47</v>
      </c>
      <c r="C278" s="291" t="s">
        <v>390</v>
      </c>
      <c r="D278" s="291" t="s">
        <v>1047</v>
      </c>
      <c r="E278" s="294" t="s">
        <v>40</v>
      </c>
      <c r="F278" s="369">
        <v>4738000</v>
      </c>
      <c r="G278" s="291" t="s">
        <v>432</v>
      </c>
      <c r="H278" s="295">
        <v>1110552026</v>
      </c>
      <c r="I278" s="294" t="s">
        <v>42</v>
      </c>
      <c r="J278" s="296">
        <v>1</v>
      </c>
      <c r="K278" s="296">
        <v>1051</v>
      </c>
      <c r="L278" s="297">
        <v>45736</v>
      </c>
      <c r="M278" s="298">
        <f t="shared" ref="M278:M279" si="200">+F278</f>
        <v>4738000</v>
      </c>
      <c r="N278" s="297">
        <v>45748</v>
      </c>
      <c r="O278" s="294" t="s">
        <v>43</v>
      </c>
      <c r="P278" s="299">
        <v>45748</v>
      </c>
      <c r="Q278" s="294">
        <v>1037</v>
      </c>
      <c r="R278" s="291">
        <v>220402</v>
      </c>
      <c r="S278" s="300">
        <f t="shared" ref="S278:S279" si="201">+M278</f>
        <v>4738000</v>
      </c>
      <c r="T278" s="297">
        <v>45748</v>
      </c>
      <c r="U278" s="301" t="s">
        <v>1101</v>
      </c>
      <c r="V278" s="297">
        <v>45748</v>
      </c>
      <c r="W278" s="302">
        <v>45808</v>
      </c>
      <c r="Z278" s="303">
        <f>+S278/2</f>
        <v>2369000</v>
      </c>
      <c r="AF278" s="291" t="s">
        <v>1102</v>
      </c>
      <c r="AG278" s="291">
        <v>3115359347</v>
      </c>
      <c r="AH278" s="324" t="s">
        <v>435</v>
      </c>
    </row>
    <row r="279" spans="1:34" ht="17.25" customHeight="1">
      <c r="A279" s="293">
        <v>278</v>
      </c>
      <c r="B279" s="291" t="s">
        <v>1103</v>
      </c>
      <c r="C279" s="291" t="s">
        <v>1104</v>
      </c>
      <c r="D279" s="306" t="s">
        <v>1105</v>
      </c>
      <c r="E279" s="294" t="s">
        <v>40</v>
      </c>
      <c r="F279" s="369">
        <v>19976000</v>
      </c>
      <c r="G279" s="291" t="s">
        <v>1106</v>
      </c>
      <c r="H279" s="295">
        <v>1032400530</v>
      </c>
      <c r="I279" s="294" t="s">
        <v>261</v>
      </c>
      <c r="J279" s="296">
        <v>6</v>
      </c>
      <c r="K279" s="296">
        <v>1048</v>
      </c>
      <c r="L279" s="297">
        <v>45735</v>
      </c>
      <c r="M279" s="298">
        <f t="shared" si="200"/>
        <v>19976000</v>
      </c>
      <c r="N279" s="297">
        <v>45748</v>
      </c>
      <c r="O279" s="294" t="s">
        <v>43</v>
      </c>
      <c r="P279" s="299">
        <v>45748</v>
      </c>
      <c r="Q279" s="294">
        <v>1036</v>
      </c>
      <c r="R279" s="291">
        <v>2101020301</v>
      </c>
      <c r="S279" s="300">
        <f t="shared" si="201"/>
        <v>19976000</v>
      </c>
      <c r="T279" s="297">
        <v>45750</v>
      </c>
      <c r="U279" s="301" t="s">
        <v>1107</v>
      </c>
      <c r="V279" s="297">
        <v>45750</v>
      </c>
      <c r="W279" s="302">
        <v>46022</v>
      </c>
      <c r="Z279" s="303">
        <f>+S279/9</f>
        <v>2219555.5555555555</v>
      </c>
      <c r="AF279" s="291" t="s">
        <v>1108</v>
      </c>
      <c r="AG279" s="291">
        <v>3144566771</v>
      </c>
      <c r="AH279" s="307" t="s">
        <v>1109</v>
      </c>
    </row>
    <row r="280" spans="1:34" ht="17.25" customHeight="1">
      <c r="A280" s="293">
        <v>279</v>
      </c>
      <c r="B280" s="291" t="s">
        <v>37</v>
      </c>
      <c r="C280" s="291" t="s">
        <v>146</v>
      </c>
      <c r="D280" s="341" t="s">
        <v>1110</v>
      </c>
      <c r="E280" s="294" t="s">
        <v>40</v>
      </c>
      <c r="F280" s="369">
        <v>31381800</v>
      </c>
      <c r="G280" s="291" t="s">
        <v>153</v>
      </c>
      <c r="H280" s="295">
        <v>14223766</v>
      </c>
      <c r="I280" s="294" t="s">
        <v>115</v>
      </c>
      <c r="J280" s="296">
        <v>1</v>
      </c>
      <c r="K280" s="296">
        <v>1068</v>
      </c>
      <c r="L280" s="297">
        <v>45744</v>
      </c>
      <c r="M280" s="298">
        <f t="shared" ref="M280:M282" si="202">F280</f>
        <v>31381800</v>
      </c>
      <c r="N280" s="297">
        <v>45748</v>
      </c>
      <c r="O280" s="294" t="s">
        <v>43</v>
      </c>
      <c r="P280" s="299">
        <v>45748</v>
      </c>
      <c r="Q280" s="294">
        <v>1038</v>
      </c>
      <c r="R280" s="291">
        <v>220106</v>
      </c>
      <c r="S280" s="300">
        <f t="shared" ref="S280:S282" si="203">M280</f>
        <v>31381800</v>
      </c>
      <c r="T280" s="297">
        <v>45748</v>
      </c>
      <c r="U280" s="301" t="s">
        <v>1111</v>
      </c>
      <c r="V280" s="297">
        <v>45748</v>
      </c>
      <c r="W280" s="302">
        <v>46018</v>
      </c>
      <c r="Z280" s="303">
        <f>+F280/9</f>
        <v>3486866.6666666665</v>
      </c>
      <c r="AF280" s="291" t="s">
        <v>155</v>
      </c>
      <c r="AG280" s="291">
        <v>3193913362</v>
      </c>
      <c r="AH280" s="305" t="s">
        <v>156</v>
      </c>
    </row>
    <row r="281" spans="1:34" ht="17.25" customHeight="1">
      <c r="A281" s="293">
        <v>280</v>
      </c>
      <c r="B281" s="291" t="s">
        <v>37</v>
      </c>
      <c r="C281" s="291" t="s">
        <v>100</v>
      </c>
      <c r="D281" s="291" t="s">
        <v>1112</v>
      </c>
      <c r="E281" s="294" t="s">
        <v>40</v>
      </c>
      <c r="F281" s="369">
        <v>557754000</v>
      </c>
      <c r="G281" s="291" t="s">
        <v>114</v>
      </c>
      <c r="H281" s="295">
        <v>900504144</v>
      </c>
      <c r="I281" s="294" t="s">
        <v>115</v>
      </c>
      <c r="J281" s="296">
        <v>0</v>
      </c>
      <c r="K281" s="296">
        <v>1018</v>
      </c>
      <c r="L281" s="297">
        <v>45701</v>
      </c>
      <c r="M281" s="298">
        <f t="shared" si="202"/>
        <v>557754000</v>
      </c>
      <c r="N281" s="297">
        <v>45748</v>
      </c>
      <c r="O281" s="294" t="s">
        <v>43</v>
      </c>
      <c r="P281" s="299">
        <v>45748</v>
      </c>
      <c r="Q281" s="294">
        <v>1039</v>
      </c>
      <c r="R281" s="291">
        <v>220101</v>
      </c>
      <c r="S281" s="300">
        <f t="shared" si="203"/>
        <v>557754000</v>
      </c>
      <c r="T281" s="297">
        <v>45748</v>
      </c>
      <c r="U281" s="301" t="s">
        <v>1113</v>
      </c>
      <c r="V281" s="297">
        <v>45749</v>
      </c>
      <c r="W281" s="302">
        <v>45839</v>
      </c>
      <c r="Z281" s="303">
        <f>+S281</f>
        <v>557754000</v>
      </c>
      <c r="AF281" s="291" t="s">
        <v>117</v>
      </c>
      <c r="AG281" s="291">
        <v>3163162117</v>
      </c>
      <c r="AH281" s="305" t="s">
        <v>118</v>
      </c>
    </row>
    <row r="282" spans="1:34" ht="17.25" customHeight="1">
      <c r="A282" s="293">
        <v>281</v>
      </c>
      <c r="B282" s="291" t="s">
        <v>596</v>
      </c>
      <c r="C282" s="291" t="s">
        <v>621</v>
      </c>
      <c r="D282" s="291" t="s">
        <v>796</v>
      </c>
      <c r="E282" s="294" t="s">
        <v>40</v>
      </c>
      <c r="F282" s="369">
        <v>7500000</v>
      </c>
      <c r="G282" s="291" t="s">
        <v>1114</v>
      </c>
      <c r="H282" s="295">
        <v>38360690</v>
      </c>
      <c r="I282" s="294" t="s">
        <v>42</v>
      </c>
      <c r="J282" s="296">
        <v>4</v>
      </c>
      <c r="K282" s="296">
        <v>1064</v>
      </c>
      <c r="L282" s="297">
        <v>45743</v>
      </c>
      <c r="M282" s="298">
        <f t="shared" si="202"/>
        <v>7500000</v>
      </c>
      <c r="N282" s="297">
        <v>45749</v>
      </c>
      <c r="O282" s="294" t="s">
        <v>43</v>
      </c>
      <c r="R282" s="291">
        <v>220602</v>
      </c>
      <c r="S282" s="300">
        <f t="shared" si="203"/>
        <v>7500000</v>
      </c>
      <c r="U282" s="313" t="s">
        <v>415</v>
      </c>
      <c r="W282" s="294" t="s">
        <v>668</v>
      </c>
      <c r="Z282" s="303">
        <f t="shared" ref="Z282" si="204">+S282/3</f>
        <v>2500000</v>
      </c>
      <c r="AF282" s="291" t="s">
        <v>1115</v>
      </c>
      <c r="AG282" s="291">
        <v>3222670040</v>
      </c>
      <c r="AH282" s="307" t="s">
        <v>1116</v>
      </c>
    </row>
    <row r="283" spans="1:34" ht="17.25" customHeight="1">
      <c r="A283" s="293">
        <v>282</v>
      </c>
      <c r="B283" s="291" t="s">
        <v>596</v>
      </c>
      <c r="C283" s="291" t="s">
        <v>621</v>
      </c>
      <c r="D283" s="291" t="s">
        <v>796</v>
      </c>
      <c r="E283" s="294" t="s">
        <v>40</v>
      </c>
      <c r="F283" s="369">
        <v>7500000</v>
      </c>
      <c r="G283" s="291" t="s">
        <v>1117</v>
      </c>
      <c r="H283" s="295">
        <v>28956076</v>
      </c>
      <c r="I283" s="342" t="s">
        <v>1118</v>
      </c>
      <c r="J283" s="296">
        <v>4</v>
      </c>
      <c r="K283" s="296">
        <v>1065</v>
      </c>
      <c r="L283" s="297">
        <v>45743</v>
      </c>
      <c r="M283" s="298">
        <f t="shared" ref="M283:M286" si="205">F283</f>
        <v>7500000</v>
      </c>
      <c r="N283" s="297">
        <v>45749</v>
      </c>
      <c r="O283" s="294" t="s">
        <v>43</v>
      </c>
      <c r="P283" s="299">
        <v>45751</v>
      </c>
      <c r="Q283" s="294">
        <v>1044</v>
      </c>
      <c r="R283" s="291">
        <v>220602</v>
      </c>
      <c r="S283" s="300">
        <f t="shared" ref="S283:S286" si="206">M283</f>
        <v>7500000</v>
      </c>
      <c r="T283" s="297">
        <v>45750</v>
      </c>
      <c r="U283" s="301">
        <v>100042851</v>
      </c>
      <c r="V283" s="297">
        <v>45751</v>
      </c>
      <c r="W283" s="302">
        <v>45841</v>
      </c>
      <c r="Z283" s="303">
        <f t="shared" ref="Z283:Z284" si="207">+S283/3</f>
        <v>2500000</v>
      </c>
      <c r="AF283" s="291" t="s">
        <v>1119</v>
      </c>
      <c r="AG283" s="291">
        <v>3105239004</v>
      </c>
      <c r="AH283" s="324" t="s">
        <v>1120</v>
      </c>
    </row>
    <row r="284" spans="1:34" ht="17.25" customHeight="1">
      <c r="A284" s="293">
        <v>283</v>
      </c>
      <c r="B284" s="291" t="s">
        <v>47</v>
      </c>
      <c r="C284" s="291" t="s">
        <v>621</v>
      </c>
      <c r="D284" s="291" t="s">
        <v>1121</v>
      </c>
      <c r="E284" s="294" t="s">
        <v>40</v>
      </c>
      <c r="F284" s="369">
        <v>8100000</v>
      </c>
      <c r="G284" s="291" t="s">
        <v>1122</v>
      </c>
      <c r="H284" s="295">
        <v>1110517355</v>
      </c>
      <c r="I284" s="294" t="s">
        <v>42</v>
      </c>
      <c r="J284" s="296">
        <v>1</v>
      </c>
      <c r="K284" s="296">
        <v>1061</v>
      </c>
      <c r="L284" s="297">
        <v>45743</v>
      </c>
      <c r="M284" s="298">
        <f t="shared" si="205"/>
        <v>8100000</v>
      </c>
      <c r="N284" s="297">
        <v>45749</v>
      </c>
      <c r="O284" s="294" t="s">
        <v>43</v>
      </c>
      <c r="P284" s="299">
        <v>45750</v>
      </c>
      <c r="Q284" s="294">
        <v>1042</v>
      </c>
      <c r="R284" s="291">
        <v>220402</v>
      </c>
      <c r="S284" s="300">
        <f t="shared" si="206"/>
        <v>8100000</v>
      </c>
      <c r="T284" s="297">
        <v>45749</v>
      </c>
      <c r="U284" s="301" t="s">
        <v>1123</v>
      </c>
      <c r="V284" s="297">
        <v>45750</v>
      </c>
      <c r="W284" s="302">
        <v>45840</v>
      </c>
      <c r="Z284" s="303">
        <f t="shared" si="207"/>
        <v>2700000</v>
      </c>
      <c r="AF284" s="291" t="s">
        <v>1124</v>
      </c>
      <c r="AG284" s="291">
        <v>3133160440</v>
      </c>
      <c r="AH284" s="307" t="s">
        <v>1125</v>
      </c>
    </row>
    <row r="285" spans="1:34" ht="17.25" customHeight="1">
      <c r="A285" s="293">
        <v>284</v>
      </c>
      <c r="B285" s="291" t="s">
        <v>596</v>
      </c>
      <c r="C285" s="291" t="s">
        <v>100</v>
      </c>
      <c r="D285" s="291" t="s">
        <v>1126</v>
      </c>
      <c r="E285" s="294" t="s">
        <v>40</v>
      </c>
      <c r="F285" s="369">
        <v>22500000</v>
      </c>
      <c r="G285" s="291" t="s">
        <v>779</v>
      </c>
      <c r="H285" s="295">
        <v>11301761</v>
      </c>
      <c r="I285" s="294" t="s">
        <v>780</v>
      </c>
      <c r="J285" s="296">
        <v>9</v>
      </c>
      <c r="K285" s="296">
        <v>1066</v>
      </c>
      <c r="L285" s="297">
        <v>45743</v>
      </c>
      <c r="M285" s="298">
        <f t="shared" si="205"/>
        <v>22500000</v>
      </c>
      <c r="N285" s="297">
        <v>45749</v>
      </c>
      <c r="O285" s="294" t="s">
        <v>43</v>
      </c>
      <c r="R285" s="291">
        <v>220601</v>
      </c>
      <c r="S285" s="300">
        <f t="shared" si="206"/>
        <v>22500000</v>
      </c>
      <c r="U285" s="313" t="s">
        <v>415</v>
      </c>
      <c r="W285" s="294" t="s">
        <v>668</v>
      </c>
      <c r="Z285" s="303">
        <f>+S285/3</f>
        <v>7500000</v>
      </c>
      <c r="AF285" s="291" t="s">
        <v>782</v>
      </c>
      <c r="AG285" s="291">
        <v>3125531860</v>
      </c>
      <c r="AH285" s="307" t="s">
        <v>783</v>
      </c>
    </row>
    <row r="286" spans="1:34" ht="17.25" customHeight="1">
      <c r="A286" s="293">
        <v>285</v>
      </c>
      <c r="B286" s="291" t="s">
        <v>47</v>
      </c>
      <c r="C286" s="291" t="s">
        <v>1127</v>
      </c>
      <c r="D286" s="306" t="s">
        <v>1128</v>
      </c>
      <c r="E286" s="294" t="s">
        <v>40</v>
      </c>
      <c r="F286" s="369">
        <v>11000000</v>
      </c>
      <c r="G286" s="291" t="s">
        <v>1129</v>
      </c>
      <c r="H286" s="295">
        <v>13351191</v>
      </c>
      <c r="I286" s="294" t="s">
        <v>76</v>
      </c>
      <c r="J286" s="296">
        <v>1</v>
      </c>
      <c r="K286" s="296">
        <v>1063</v>
      </c>
      <c r="L286" s="297">
        <v>45743</v>
      </c>
      <c r="M286" s="298">
        <f t="shared" si="205"/>
        <v>11000000</v>
      </c>
      <c r="N286" s="297">
        <v>45749</v>
      </c>
      <c r="O286" s="294" t="s">
        <v>43</v>
      </c>
      <c r="P286" s="299">
        <v>45750</v>
      </c>
      <c r="Q286" s="294">
        <v>1043</v>
      </c>
      <c r="R286" s="291">
        <v>220401</v>
      </c>
      <c r="S286" s="300">
        <f t="shared" si="206"/>
        <v>11000000</v>
      </c>
      <c r="T286" s="297">
        <v>45750</v>
      </c>
      <c r="U286" s="301" t="s">
        <v>1130</v>
      </c>
      <c r="V286" s="297">
        <v>45751</v>
      </c>
      <c r="W286" s="302">
        <v>45811</v>
      </c>
      <c r="Z286" s="303">
        <f>+S286/2</f>
        <v>5500000</v>
      </c>
      <c r="AF286" s="291" t="s">
        <v>1131</v>
      </c>
      <c r="AG286" s="291">
        <v>3023746920</v>
      </c>
      <c r="AH286" s="307" t="s">
        <v>1132</v>
      </c>
    </row>
    <row r="287" spans="1:34" ht="17.25" customHeight="1">
      <c r="A287" s="293">
        <v>286</v>
      </c>
      <c r="B287" s="291" t="s">
        <v>37</v>
      </c>
      <c r="C287" s="291" t="s">
        <v>1133</v>
      </c>
      <c r="D287" s="306" t="s">
        <v>1134</v>
      </c>
      <c r="E287" s="294" t="s">
        <v>40</v>
      </c>
      <c r="F287" s="369">
        <v>150000000</v>
      </c>
      <c r="G287" s="291" t="s">
        <v>520</v>
      </c>
      <c r="H287" s="295">
        <v>800250023</v>
      </c>
      <c r="I287" s="294" t="s">
        <v>42</v>
      </c>
      <c r="J287" s="296">
        <v>3</v>
      </c>
      <c r="K287" s="296">
        <v>1059</v>
      </c>
      <c r="L287" s="297">
        <v>45742</v>
      </c>
      <c r="M287" s="298">
        <f>+F287</f>
        <v>150000000</v>
      </c>
      <c r="N287" s="297">
        <v>45750</v>
      </c>
      <c r="O287" s="294" t="s">
        <v>43</v>
      </c>
      <c r="R287" s="291">
        <v>220101</v>
      </c>
      <c r="S287" s="300">
        <f>+M287</f>
        <v>150000000</v>
      </c>
      <c r="W287" s="294" t="s">
        <v>1135</v>
      </c>
      <c r="Z287" s="303">
        <f>+S287/6</f>
        <v>25000000</v>
      </c>
      <c r="AF287" s="291" t="s">
        <v>521</v>
      </c>
      <c r="AG287" s="291" t="s">
        <v>615</v>
      </c>
      <c r="AH287" s="305" t="s">
        <v>523</v>
      </c>
    </row>
    <row r="288" spans="1:34" ht="17.25" customHeight="1">
      <c r="A288" s="293">
        <v>287</v>
      </c>
      <c r="B288" s="291" t="s">
        <v>596</v>
      </c>
      <c r="C288" s="291" t="s">
        <v>621</v>
      </c>
      <c r="D288" s="306" t="s">
        <v>890</v>
      </c>
      <c r="E288" s="294" t="s">
        <v>40</v>
      </c>
      <c r="F288" s="369">
        <v>9000000</v>
      </c>
      <c r="G288" s="291" t="s">
        <v>1136</v>
      </c>
      <c r="H288" s="331">
        <v>28559188</v>
      </c>
      <c r="I288" s="294" t="s">
        <v>42</v>
      </c>
      <c r="J288" s="296">
        <v>8</v>
      </c>
      <c r="K288" s="296">
        <v>1073</v>
      </c>
      <c r="L288" s="297">
        <v>45747</v>
      </c>
      <c r="M288" s="298">
        <f t="shared" ref="M288:M289" si="208">F288</f>
        <v>9000000</v>
      </c>
      <c r="N288" s="297">
        <v>45750</v>
      </c>
      <c r="O288" s="294" t="s">
        <v>43</v>
      </c>
      <c r="P288" s="334">
        <v>45751</v>
      </c>
      <c r="Q288" s="335">
        <v>1046</v>
      </c>
      <c r="R288" s="291">
        <v>220606</v>
      </c>
      <c r="S288" s="300">
        <f t="shared" ref="S288:S289" si="209">M288</f>
        <v>9000000</v>
      </c>
      <c r="T288" s="297">
        <v>45755</v>
      </c>
      <c r="U288" s="343" t="s">
        <v>1137</v>
      </c>
      <c r="V288" s="297">
        <v>45756</v>
      </c>
      <c r="W288" s="302">
        <v>45846</v>
      </c>
      <c r="Z288" s="303">
        <f>+S288/3</f>
        <v>3000000</v>
      </c>
      <c r="AF288" s="291" t="s">
        <v>1138</v>
      </c>
      <c r="AG288" s="291">
        <v>3153845976</v>
      </c>
      <c r="AH288" s="307" t="s">
        <v>1139</v>
      </c>
    </row>
    <row r="289" spans="1:34" ht="17.25" customHeight="1">
      <c r="A289" s="293">
        <v>288</v>
      </c>
      <c r="B289" s="291" t="s">
        <v>596</v>
      </c>
      <c r="C289" s="291" t="s">
        <v>621</v>
      </c>
      <c r="D289" s="291" t="s">
        <v>796</v>
      </c>
      <c r="E289" s="294" t="s">
        <v>40</v>
      </c>
      <c r="F289" s="369">
        <v>7500000</v>
      </c>
      <c r="G289" s="291" t="s">
        <v>1140</v>
      </c>
      <c r="H289" s="295">
        <v>1106482729</v>
      </c>
      <c r="I289" s="342" t="s">
        <v>108</v>
      </c>
      <c r="J289" s="296">
        <v>3</v>
      </c>
      <c r="K289" s="296">
        <v>1074</v>
      </c>
      <c r="L289" s="297">
        <v>45747</v>
      </c>
      <c r="M289" s="298">
        <f t="shared" si="208"/>
        <v>7500000</v>
      </c>
      <c r="N289" s="297">
        <v>45750</v>
      </c>
      <c r="O289" s="294" t="s">
        <v>43</v>
      </c>
      <c r="P289" s="299">
        <v>45751</v>
      </c>
      <c r="Q289" s="294">
        <v>1045</v>
      </c>
      <c r="R289" s="291">
        <v>220602</v>
      </c>
      <c r="S289" s="300">
        <f t="shared" si="209"/>
        <v>7500000</v>
      </c>
      <c r="T289" s="297">
        <v>45751</v>
      </c>
      <c r="U289" s="301" t="s">
        <v>1141</v>
      </c>
      <c r="V289" s="297">
        <v>45755</v>
      </c>
      <c r="W289" s="302">
        <v>45845</v>
      </c>
      <c r="Z289" s="303">
        <f t="shared" ref="Z289" si="210">+S289/3</f>
        <v>2500000</v>
      </c>
      <c r="AF289" s="291" t="s">
        <v>1142</v>
      </c>
      <c r="AG289" s="291">
        <v>3118198437</v>
      </c>
      <c r="AH289" s="324" t="s">
        <v>1143</v>
      </c>
    </row>
    <row r="290" spans="1:34" ht="17.25" customHeight="1">
      <c r="A290" s="293">
        <v>289</v>
      </c>
      <c r="B290" s="291" t="s">
        <v>47</v>
      </c>
      <c r="C290" s="291" t="s">
        <v>390</v>
      </c>
      <c r="D290" s="291" t="s">
        <v>1144</v>
      </c>
      <c r="E290" s="294" t="s">
        <v>40</v>
      </c>
      <c r="F290" s="369">
        <v>4600000</v>
      </c>
      <c r="G290" s="291" t="s">
        <v>588</v>
      </c>
      <c r="H290" s="295">
        <v>1005720298</v>
      </c>
      <c r="I290" s="294" t="s">
        <v>42</v>
      </c>
      <c r="J290" s="296">
        <v>6</v>
      </c>
      <c r="K290" s="296">
        <v>1075</v>
      </c>
      <c r="L290" s="297">
        <v>45747</v>
      </c>
      <c r="M290" s="298">
        <f>+F290</f>
        <v>4600000</v>
      </c>
      <c r="N290" s="297">
        <v>45751</v>
      </c>
      <c r="O290" s="294" t="s">
        <v>43</v>
      </c>
      <c r="P290" s="299">
        <v>45751</v>
      </c>
      <c r="Q290" s="294">
        <v>1047</v>
      </c>
      <c r="R290" s="291">
        <v>220402</v>
      </c>
      <c r="S290" s="300">
        <f>+M290</f>
        <v>4600000</v>
      </c>
      <c r="T290" s="297">
        <v>45751</v>
      </c>
      <c r="U290" s="301">
        <v>100042884</v>
      </c>
      <c r="V290" s="297">
        <v>45754</v>
      </c>
      <c r="W290" s="302">
        <v>45814</v>
      </c>
      <c r="Z290" s="303">
        <f>+S290/2</f>
        <v>2300000</v>
      </c>
      <c r="AF290" s="291" t="s">
        <v>1145</v>
      </c>
      <c r="AG290" s="291">
        <v>3011040860</v>
      </c>
      <c r="AH290" s="307" t="s">
        <v>590</v>
      </c>
    </row>
    <row r="291" spans="1:34" ht="17.25" customHeight="1">
      <c r="A291" s="293">
        <v>290</v>
      </c>
      <c r="B291" s="291" t="s">
        <v>47</v>
      </c>
      <c r="C291" s="291" t="s">
        <v>390</v>
      </c>
      <c r="D291" s="291" t="s">
        <v>1144</v>
      </c>
      <c r="E291" s="294" t="s">
        <v>40</v>
      </c>
      <c r="F291" s="369">
        <v>4600000</v>
      </c>
      <c r="G291" s="291" t="s">
        <v>591</v>
      </c>
      <c r="H291" s="295">
        <v>37724534</v>
      </c>
      <c r="I291" s="294" t="s">
        <v>592</v>
      </c>
      <c r="J291" s="296">
        <v>3</v>
      </c>
      <c r="K291" s="296">
        <v>1076</v>
      </c>
      <c r="L291" s="297">
        <v>45747</v>
      </c>
      <c r="M291" s="298">
        <f>+F291</f>
        <v>4600000</v>
      </c>
      <c r="N291" s="297">
        <v>45751</v>
      </c>
      <c r="O291" s="294" t="s">
        <v>43</v>
      </c>
      <c r="P291" s="299">
        <v>45751</v>
      </c>
      <c r="Q291" s="294">
        <v>1048</v>
      </c>
      <c r="R291" s="291">
        <v>220402</v>
      </c>
      <c r="S291" s="300">
        <f>+M291</f>
        <v>4600000</v>
      </c>
      <c r="T291" s="297">
        <v>45754</v>
      </c>
      <c r="U291" s="301">
        <v>100042908</v>
      </c>
      <c r="V291" s="297">
        <v>45754</v>
      </c>
      <c r="W291" s="302">
        <v>45814</v>
      </c>
      <c r="Z291" s="303">
        <f>+S291/2</f>
        <v>2300000</v>
      </c>
      <c r="AF291" s="291" t="s">
        <v>1146</v>
      </c>
      <c r="AG291" s="291">
        <v>3166230249</v>
      </c>
      <c r="AH291" s="307" t="s">
        <v>595</v>
      </c>
    </row>
    <row r="292" spans="1:34" ht="17.25" customHeight="1">
      <c r="A292" s="293">
        <v>291</v>
      </c>
      <c r="B292" s="291" t="s">
        <v>47</v>
      </c>
      <c r="C292" s="291" t="s">
        <v>390</v>
      </c>
      <c r="D292" s="291" t="s">
        <v>1147</v>
      </c>
      <c r="E292" s="294" t="s">
        <v>40</v>
      </c>
      <c r="F292" s="369">
        <v>4738000</v>
      </c>
      <c r="G292" s="291" t="s">
        <v>480</v>
      </c>
      <c r="H292" s="295">
        <v>1110597882</v>
      </c>
      <c r="I292" s="294" t="s">
        <v>42</v>
      </c>
      <c r="J292" s="296">
        <v>1</v>
      </c>
      <c r="K292" s="296">
        <v>1077</v>
      </c>
      <c r="L292" s="297">
        <v>45747</v>
      </c>
      <c r="M292" s="298">
        <f>+F292</f>
        <v>4738000</v>
      </c>
      <c r="N292" s="297">
        <v>45751</v>
      </c>
      <c r="O292" s="294" t="s">
        <v>43</v>
      </c>
      <c r="P292" s="299">
        <v>45754</v>
      </c>
      <c r="Q292" s="294">
        <v>1049</v>
      </c>
      <c r="R292" s="291">
        <v>220402</v>
      </c>
      <c r="S292" s="300">
        <f>+M292</f>
        <v>4738000</v>
      </c>
      <c r="T292" s="297">
        <v>45751</v>
      </c>
      <c r="U292" s="301">
        <v>100042911</v>
      </c>
      <c r="V292" s="297">
        <v>45754</v>
      </c>
      <c r="W292" s="302">
        <v>45814</v>
      </c>
      <c r="Z292" s="303">
        <f>+S292/2</f>
        <v>2369000</v>
      </c>
      <c r="AF292" s="291" t="s">
        <v>1148</v>
      </c>
      <c r="AG292" s="291">
        <v>3125718179</v>
      </c>
      <c r="AH292" s="307" t="s">
        <v>482</v>
      </c>
    </row>
    <row r="293" spans="1:34" ht="17.25" customHeight="1">
      <c r="A293" s="293">
        <v>292</v>
      </c>
      <c r="B293" s="291" t="s">
        <v>37</v>
      </c>
      <c r="C293" s="291" t="s">
        <v>1133</v>
      </c>
      <c r="D293" s="306" t="s">
        <v>1149</v>
      </c>
      <c r="E293" s="294" t="s">
        <v>40</v>
      </c>
      <c r="F293" s="369">
        <v>280000000</v>
      </c>
      <c r="G293" s="291" t="s">
        <v>520</v>
      </c>
      <c r="H293" s="295">
        <v>800250023</v>
      </c>
      <c r="I293" s="294" t="s">
        <v>42</v>
      </c>
      <c r="J293" s="296">
        <v>3</v>
      </c>
      <c r="K293" s="296">
        <v>1060</v>
      </c>
      <c r="L293" s="297">
        <v>45743</v>
      </c>
      <c r="M293" s="298">
        <f>+F293</f>
        <v>280000000</v>
      </c>
      <c r="N293" s="297">
        <v>45751</v>
      </c>
      <c r="O293" s="294" t="s">
        <v>43</v>
      </c>
      <c r="P293" s="299">
        <v>45754</v>
      </c>
      <c r="Q293" s="294">
        <v>1050</v>
      </c>
      <c r="R293" s="291">
        <v>220101</v>
      </c>
      <c r="S293" s="300">
        <f>+M293</f>
        <v>280000000</v>
      </c>
      <c r="T293" s="297">
        <v>45751</v>
      </c>
      <c r="U293" s="301">
        <v>100010740</v>
      </c>
      <c r="V293" s="297">
        <v>45754</v>
      </c>
      <c r="W293" s="302">
        <v>45875</v>
      </c>
      <c r="Z293" s="303">
        <f>+S293/6</f>
        <v>46666666.666666664</v>
      </c>
      <c r="AF293" s="291" t="s">
        <v>521</v>
      </c>
      <c r="AG293" s="291" t="s">
        <v>615</v>
      </c>
      <c r="AH293" s="305" t="s">
        <v>523</v>
      </c>
    </row>
    <row r="294" spans="1:34" ht="17.25" customHeight="1">
      <c r="A294" s="293">
        <v>293</v>
      </c>
      <c r="B294" s="291" t="s">
        <v>37</v>
      </c>
      <c r="C294" s="291" t="s">
        <v>1133</v>
      </c>
      <c r="D294" s="306" t="s">
        <v>1134</v>
      </c>
      <c r="E294" s="294" t="s">
        <v>40</v>
      </c>
      <c r="F294" s="369">
        <v>150000000</v>
      </c>
      <c r="G294" s="291" t="s">
        <v>520</v>
      </c>
      <c r="H294" s="295">
        <v>800250023</v>
      </c>
      <c r="I294" s="294" t="s">
        <v>42</v>
      </c>
      <c r="J294" s="296">
        <v>3</v>
      </c>
      <c r="K294" s="296">
        <v>1059</v>
      </c>
      <c r="L294" s="297">
        <v>45742</v>
      </c>
      <c r="M294" s="298">
        <f>+F294</f>
        <v>150000000</v>
      </c>
      <c r="N294" s="297">
        <v>45751</v>
      </c>
      <c r="O294" s="294" t="s">
        <v>43</v>
      </c>
      <c r="P294" s="299">
        <v>45754</v>
      </c>
      <c r="Q294" s="294">
        <v>1051</v>
      </c>
      <c r="R294" s="291">
        <v>220101</v>
      </c>
      <c r="S294" s="300">
        <f>+M294</f>
        <v>150000000</v>
      </c>
      <c r="T294" s="297">
        <v>45754</v>
      </c>
      <c r="U294" s="301">
        <v>100042929</v>
      </c>
      <c r="V294" s="297">
        <v>45754</v>
      </c>
      <c r="W294" s="302">
        <v>45906</v>
      </c>
      <c r="Z294" s="303">
        <f>+S294/6</f>
        <v>25000000</v>
      </c>
      <c r="AF294" s="291" t="s">
        <v>521</v>
      </c>
      <c r="AG294" s="291" t="s">
        <v>615</v>
      </c>
      <c r="AH294" s="305" t="s">
        <v>523</v>
      </c>
    </row>
    <row r="295" spans="1:34" ht="17.25" customHeight="1">
      <c r="A295" s="293">
        <v>294</v>
      </c>
      <c r="B295" s="291" t="s">
        <v>596</v>
      </c>
      <c r="C295" s="291" t="s">
        <v>100</v>
      </c>
      <c r="D295" s="306" t="s">
        <v>900</v>
      </c>
      <c r="E295" s="294" t="s">
        <v>40</v>
      </c>
      <c r="F295" s="369">
        <v>22500000</v>
      </c>
      <c r="G295" s="291" t="s">
        <v>1150</v>
      </c>
      <c r="H295" s="295">
        <v>1015475697</v>
      </c>
      <c r="I295" s="294" t="s">
        <v>42</v>
      </c>
      <c r="J295" s="296">
        <v>7</v>
      </c>
      <c r="K295" s="296">
        <v>1078</v>
      </c>
      <c r="L295" s="297">
        <v>45747</v>
      </c>
      <c r="M295" s="298">
        <f t="shared" ref="M295" si="211">F295</f>
        <v>22500000</v>
      </c>
      <c r="N295" s="297">
        <v>45751</v>
      </c>
      <c r="O295" s="294" t="s">
        <v>43</v>
      </c>
      <c r="P295" s="299">
        <v>45754</v>
      </c>
      <c r="Q295" s="294">
        <v>1052</v>
      </c>
      <c r="R295" s="291">
        <v>220601</v>
      </c>
      <c r="S295" s="300">
        <f t="shared" ref="S295" si="212">M295</f>
        <v>22500000</v>
      </c>
      <c r="T295" s="297">
        <v>45754</v>
      </c>
      <c r="U295" s="301" t="s">
        <v>1151</v>
      </c>
      <c r="V295" s="297">
        <v>45754</v>
      </c>
      <c r="W295" s="302">
        <v>45844</v>
      </c>
      <c r="Z295" s="303">
        <f>+F295/3</f>
        <v>7500000</v>
      </c>
      <c r="AF295" s="291" t="s">
        <v>1152</v>
      </c>
      <c r="AG295" s="291">
        <v>3175729439</v>
      </c>
      <c r="AH295" s="307" t="s">
        <v>1153</v>
      </c>
    </row>
    <row r="296" spans="1:34" ht="17.25" customHeight="1">
      <c r="A296" s="293">
        <v>295</v>
      </c>
      <c r="B296" s="291" t="s">
        <v>596</v>
      </c>
      <c r="C296" s="291" t="s">
        <v>100</v>
      </c>
      <c r="D296" s="306" t="s">
        <v>900</v>
      </c>
      <c r="E296" s="294" t="s">
        <v>40</v>
      </c>
      <c r="F296" s="369">
        <v>22500000</v>
      </c>
      <c r="G296" s="291" t="s">
        <v>1154</v>
      </c>
      <c r="H296" s="295">
        <v>1014277070</v>
      </c>
      <c r="I296" s="294" t="s">
        <v>51</v>
      </c>
      <c r="J296" s="296">
        <v>7</v>
      </c>
      <c r="K296" s="296">
        <v>1079</v>
      </c>
      <c r="L296" s="297">
        <v>45747</v>
      </c>
      <c r="M296" s="298">
        <f t="shared" ref="M296:M298" si="213">F296</f>
        <v>22500000</v>
      </c>
      <c r="N296" s="297">
        <v>45751</v>
      </c>
      <c r="O296" s="294" t="s">
        <v>43</v>
      </c>
      <c r="P296" s="299">
        <v>45754</v>
      </c>
      <c r="Q296" s="294">
        <v>1053</v>
      </c>
      <c r="R296" s="291">
        <v>220601</v>
      </c>
      <c r="S296" s="300">
        <f t="shared" ref="S296:S298" si="214">M296</f>
        <v>22500000</v>
      </c>
      <c r="T296" s="297">
        <v>45754</v>
      </c>
      <c r="U296" s="301" t="s">
        <v>1155</v>
      </c>
      <c r="V296" s="297">
        <v>45754</v>
      </c>
      <c r="W296" s="302">
        <v>45844</v>
      </c>
      <c r="Z296" s="303">
        <f>+F296/3</f>
        <v>7500000</v>
      </c>
      <c r="AF296" s="291" t="s">
        <v>1156</v>
      </c>
      <c r="AG296" s="291">
        <v>3208034044</v>
      </c>
      <c r="AH296" s="307" t="s">
        <v>1157</v>
      </c>
    </row>
    <row r="297" spans="1:34" ht="17.25" customHeight="1">
      <c r="A297" s="293">
        <v>296</v>
      </c>
      <c r="B297" s="291" t="s">
        <v>37</v>
      </c>
      <c r="C297" s="291" t="s">
        <v>146</v>
      </c>
      <c r="D297" s="291" t="s">
        <v>1158</v>
      </c>
      <c r="E297" s="294" t="s">
        <v>40</v>
      </c>
      <c r="F297" s="369">
        <v>53333333</v>
      </c>
      <c r="G297" s="291" t="s">
        <v>465</v>
      </c>
      <c r="H297" s="295">
        <v>17339066</v>
      </c>
      <c r="I297" s="294" t="s">
        <v>367</v>
      </c>
      <c r="J297" s="296">
        <v>4</v>
      </c>
      <c r="K297" s="296">
        <v>1086</v>
      </c>
      <c r="L297" s="297">
        <v>45747</v>
      </c>
      <c r="M297" s="298">
        <f t="shared" si="213"/>
        <v>53333333</v>
      </c>
      <c r="N297" s="297">
        <v>46850</v>
      </c>
      <c r="O297" s="294" t="s">
        <v>43</v>
      </c>
      <c r="P297" s="299">
        <v>45755</v>
      </c>
      <c r="Q297" s="294">
        <v>1055</v>
      </c>
      <c r="R297" s="291">
        <v>21030202</v>
      </c>
      <c r="S297" s="300">
        <f t="shared" si="214"/>
        <v>53333333</v>
      </c>
      <c r="T297" s="297">
        <v>45755</v>
      </c>
      <c r="U297" s="301">
        <v>100042966</v>
      </c>
      <c r="V297" s="297">
        <v>45756</v>
      </c>
      <c r="W297" s="302">
        <v>45877</v>
      </c>
      <c r="Z297" s="303">
        <f>+F297/4</f>
        <v>13333333.25</v>
      </c>
      <c r="AF297" s="291" t="s">
        <v>466</v>
      </c>
      <c r="AG297" s="291">
        <v>3132171088</v>
      </c>
      <c r="AH297" s="305" t="s">
        <v>467</v>
      </c>
    </row>
    <row r="298" spans="1:34" ht="17.25" customHeight="1">
      <c r="A298" s="293">
        <v>297</v>
      </c>
      <c r="B298" s="291" t="s">
        <v>596</v>
      </c>
      <c r="C298" s="291" t="s">
        <v>621</v>
      </c>
      <c r="D298" s="291" t="s">
        <v>796</v>
      </c>
      <c r="E298" s="294" t="s">
        <v>40</v>
      </c>
      <c r="F298" s="369">
        <v>7500000</v>
      </c>
      <c r="G298" s="291" t="s">
        <v>1159</v>
      </c>
      <c r="H298" s="295">
        <v>1106485620</v>
      </c>
      <c r="I298" s="342" t="s">
        <v>108</v>
      </c>
      <c r="J298" s="296">
        <v>3</v>
      </c>
      <c r="K298" s="296">
        <v>1084</v>
      </c>
      <c r="L298" s="297">
        <v>45747</v>
      </c>
      <c r="M298" s="298">
        <f t="shared" si="213"/>
        <v>7500000</v>
      </c>
      <c r="N298" s="297">
        <v>45754</v>
      </c>
      <c r="O298" s="294" t="s">
        <v>43</v>
      </c>
      <c r="P298" s="299">
        <v>45756</v>
      </c>
      <c r="Q298" s="294">
        <v>1064</v>
      </c>
      <c r="R298" s="291">
        <v>220602</v>
      </c>
      <c r="S298" s="300">
        <f t="shared" si="214"/>
        <v>7500000</v>
      </c>
      <c r="T298" s="297">
        <v>45756</v>
      </c>
      <c r="U298" s="301" t="s">
        <v>1160</v>
      </c>
      <c r="V298" s="297">
        <v>45757</v>
      </c>
      <c r="W298" s="302">
        <v>45847</v>
      </c>
      <c r="Z298" s="303">
        <f t="shared" ref="Z298" si="215">+S298/3</f>
        <v>2500000</v>
      </c>
      <c r="AF298" s="291" t="s">
        <v>1161</v>
      </c>
      <c r="AG298" s="291">
        <v>3187884163</v>
      </c>
      <c r="AH298" s="324" t="s">
        <v>1162</v>
      </c>
    </row>
    <row r="299" spans="1:34" ht="17.25" customHeight="1">
      <c r="A299" s="293">
        <v>298</v>
      </c>
      <c r="B299" s="291" t="s">
        <v>596</v>
      </c>
      <c r="C299" s="291" t="s">
        <v>621</v>
      </c>
      <c r="D299" s="291" t="s">
        <v>796</v>
      </c>
      <c r="E299" s="294" t="s">
        <v>40</v>
      </c>
      <c r="F299" s="369">
        <v>7500000</v>
      </c>
      <c r="G299" s="291" t="s">
        <v>1163</v>
      </c>
      <c r="H299" s="295">
        <v>28979322</v>
      </c>
      <c r="I299" s="342" t="s">
        <v>108</v>
      </c>
      <c r="J299" s="296">
        <v>0</v>
      </c>
      <c r="K299" s="296">
        <v>1080</v>
      </c>
      <c r="L299" s="297">
        <v>45747</v>
      </c>
      <c r="M299" s="298">
        <f t="shared" ref="M299" si="216">F299</f>
        <v>7500000</v>
      </c>
      <c r="N299" s="297">
        <v>45754</v>
      </c>
      <c r="O299" s="294" t="s">
        <v>43</v>
      </c>
      <c r="P299" s="299">
        <v>45755</v>
      </c>
      <c r="Q299" s="294">
        <v>1056</v>
      </c>
      <c r="R299" s="291">
        <v>220602</v>
      </c>
      <c r="S299" s="300">
        <f t="shared" ref="S299:S300" si="217">M299</f>
        <v>7500000</v>
      </c>
      <c r="T299" s="297">
        <v>45755</v>
      </c>
      <c r="U299" s="301" t="s">
        <v>1164</v>
      </c>
      <c r="V299" s="297">
        <v>45756</v>
      </c>
      <c r="W299" s="302">
        <v>45846</v>
      </c>
      <c r="Z299" s="303">
        <f t="shared" ref="Z299" si="218">+S299/3</f>
        <v>2500000</v>
      </c>
      <c r="AF299" s="291" t="s">
        <v>1165</v>
      </c>
      <c r="AG299" s="291">
        <v>3232927109</v>
      </c>
      <c r="AH299" s="324" t="s">
        <v>1166</v>
      </c>
    </row>
    <row r="300" spans="1:34" ht="17.25" customHeight="1">
      <c r="A300" s="293">
        <v>299</v>
      </c>
      <c r="B300" s="291" t="s">
        <v>37</v>
      </c>
      <c r="C300" s="291" t="s">
        <v>195</v>
      </c>
      <c r="D300" s="291" t="s">
        <v>1167</v>
      </c>
      <c r="E300" s="294" t="s">
        <v>40</v>
      </c>
      <c r="F300" s="369">
        <v>4879000</v>
      </c>
      <c r="G300" s="291" t="s">
        <v>1168</v>
      </c>
      <c r="H300" s="295">
        <v>80115846</v>
      </c>
      <c r="I300" s="294" t="s">
        <v>1169</v>
      </c>
      <c r="J300" s="296">
        <v>3</v>
      </c>
      <c r="K300" s="296">
        <v>1062</v>
      </c>
      <c r="L300" s="297">
        <v>45743</v>
      </c>
      <c r="M300" s="298">
        <v>4879000</v>
      </c>
      <c r="N300" s="297">
        <v>45756</v>
      </c>
      <c r="O300" s="294" t="s">
        <v>43</v>
      </c>
      <c r="P300" s="299">
        <v>45756</v>
      </c>
      <c r="Q300" s="294">
        <v>1065</v>
      </c>
      <c r="R300" s="291">
        <v>2101020301</v>
      </c>
      <c r="S300" s="300">
        <f t="shared" si="217"/>
        <v>4879000</v>
      </c>
      <c r="T300" s="297">
        <v>45757</v>
      </c>
      <c r="U300" s="301">
        <v>100061096</v>
      </c>
      <c r="V300" s="297">
        <v>45757</v>
      </c>
      <c r="W300" s="302">
        <v>45772</v>
      </c>
      <c r="Z300" s="303">
        <f>+S300</f>
        <v>4879000</v>
      </c>
      <c r="AF300" s="291" t="s">
        <v>1170</v>
      </c>
      <c r="AG300" s="291" t="s">
        <v>1171</v>
      </c>
      <c r="AH300" s="307" t="s">
        <v>1172</v>
      </c>
    </row>
    <row r="301" spans="1:34" ht="17.25" customHeight="1">
      <c r="A301" s="293">
        <v>300</v>
      </c>
      <c r="B301" s="291" t="s">
        <v>47</v>
      </c>
      <c r="C301" s="291" t="s">
        <v>390</v>
      </c>
      <c r="D301" s="291" t="s">
        <v>1144</v>
      </c>
      <c r="E301" s="294" t="s">
        <v>40</v>
      </c>
      <c r="F301" s="369">
        <v>4600000</v>
      </c>
      <c r="G301" s="291" t="s">
        <v>584</v>
      </c>
      <c r="H301" s="295">
        <v>1110471181</v>
      </c>
      <c r="I301" s="294" t="s">
        <v>42</v>
      </c>
      <c r="J301" s="296">
        <v>5</v>
      </c>
      <c r="K301" s="296">
        <v>1083</v>
      </c>
      <c r="L301" s="297">
        <v>45747</v>
      </c>
      <c r="M301" s="298">
        <f>+F301</f>
        <v>4600000</v>
      </c>
      <c r="N301" s="297">
        <v>45756</v>
      </c>
      <c r="O301" s="294" t="s">
        <v>43</v>
      </c>
      <c r="P301" s="299">
        <v>45756</v>
      </c>
      <c r="Q301" s="294">
        <v>1066</v>
      </c>
      <c r="R301" s="291">
        <v>220402</v>
      </c>
      <c r="S301" s="300">
        <f>+M301</f>
        <v>4600000</v>
      </c>
      <c r="T301" s="297">
        <v>45756</v>
      </c>
      <c r="U301" s="301">
        <v>100043012</v>
      </c>
      <c r="V301" s="297">
        <v>45757</v>
      </c>
      <c r="W301" s="302">
        <v>45817</v>
      </c>
      <c r="Z301" s="303">
        <f>+S301/2</f>
        <v>2300000</v>
      </c>
      <c r="AF301" s="291" t="s">
        <v>1173</v>
      </c>
      <c r="AG301" s="291">
        <v>3124815885</v>
      </c>
      <c r="AH301" s="307" t="s">
        <v>586</v>
      </c>
    </row>
    <row r="302" spans="1:34" ht="17.25" customHeight="1">
      <c r="A302" s="293">
        <v>301</v>
      </c>
      <c r="B302" s="291" t="s">
        <v>596</v>
      </c>
      <c r="C302" s="291" t="s">
        <v>621</v>
      </c>
      <c r="D302" s="306" t="s">
        <v>890</v>
      </c>
      <c r="E302" s="294" t="s">
        <v>40</v>
      </c>
      <c r="F302" s="369">
        <v>9000000</v>
      </c>
      <c r="G302" s="291" t="s">
        <v>1174</v>
      </c>
      <c r="H302" s="331">
        <v>1106226880</v>
      </c>
      <c r="I302" s="294" t="s">
        <v>279</v>
      </c>
      <c r="J302" s="296">
        <v>1</v>
      </c>
      <c r="K302" s="296">
        <v>1089</v>
      </c>
      <c r="L302" s="297">
        <v>45748</v>
      </c>
      <c r="M302" s="298">
        <f t="shared" ref="M302:M304" si="219">F302</f>
        <v>9000000</v>
      </c>
      <c r="N302" s="297">
        <v>45757</v>
      </c>
      <c r="O302" s="294" t="s">
        <v>43</v>
      </c>
      <c r="P302" s="334">
        <v>45758</v>
      </c>
      <c r="Q302" s="335">
        <v>1075</v>
      </c>
      <c r="R302" s="291">
        <v>220606</v>
      </c>
      <c r="S302" s="300">
        <f t="shared" ref="S302:S304" si="220">M302</f>
        <v>9000000</v>
      </c>
      <c r="T302" s="297">
        <v>45757</v>
      </c>
      <c r="U302" s="343" t="s">
        <v>1175</v>
      </c>
      <c r="V302" s="297">
        <v>45761</v>
      </c>
      <c r="W302" s="302">
        <v>45851</v>
      </c>
      <c r="Z302" s="303">
        <f>+S302/3</f>
        <v>3000000</v>
      </c>
      <c r="AF302" s="291" t="s">
        <v>1176</v>
      </c>
      <c r="AG302" s="291">
        <v>3229146374</v>
      </c>
      <c r="AH302" s="307" t="s">
        <v>1177</v>
      </c>
    </row>
    <row r="303" spans="1:34" ht="17.25" customHeight="1">
      <c r="A303" s="293">
        <v>302</v>
      </c>
      <c r="B303" s="291" t="s">
        <v>596</v>
      </c>
      <c r="C303" s="291" t="s">
        <v>100</v>
      </c>
      <c r="D303" s="306" t="s">
        <v>900</v>
      </c>
      <c r="E303" s="294" t="s">
        <v>40</v>
      </c>
      <c r="F303" s="369">
        <v>22500000</v>
      </c>
      <c r="G303" s="291" t="s">
        <v>1178</v>
      </c>
      <c r="H303" s="295">
        <v>1075322314</v>
      </c>
      <c r="I303" s="294" t="s">
        <v>560</v>
      </c>
      <c r="J303" s="296">
        <v>3</v>
      </c>
      <c r="K303" s="296">
        <v>1088</v>
      </c>
      <c r="L303" s="297">
        <v>45748</v>
      </c>
      <c r="M303" s="298">
        <f t="shared" si="219"/>
        <v>22500000</v>
      </c>
      <c r="N303" s="297">
        <v>45757</v>
      </c>
      <c r="O303" s="294" t="s">
        <v>43</v>
      </c>
      <c r="P303" s="299" t="s">
        <v>1179</v>
      </c>
      <c r="Q303" s="294">
        <v>1074</v>
      </c>
      <c r="R303" s="291">
        <v>220601</v>
      </c>
      <c r="S303" s="300">
        <f t="shared" si="220"/>
        <v>22500000</v>
      </c>
      <c r="T303" s="297">
        <v>45758</v>
      </c>
      <c r="U303" s="301" t="s">
        <v>1180</v>
      </c>
      <c r="V303" s="297">
        <v>45761</v>
      </c>
      <c r="W303" s="302">
        <v>45851</v>
      </c>
      <c r="Z303" s="303">
        <f>+F303/3</f>
        <v>7500000</v>
      </c>
      <c r="AF303" s="291" t="s">
        <v>1181</v>
      </c>
      <c r="AG303" s="291">
        <v>3125797140</v>
      </c>
      <c r="AH303" s="307" t="s">
        <v>1182</v>
      </c>
    </row>
    <row r="304" spans="1:34" ht="17.25" customHeight="1">
      <c r="A304" s="293">
        <v>303</v>
      </c>
      <c r="B304" s="291" t="s">
        <v>596</v>
      </c>
      <c r="C304" s="291" t="s">
        <v>621</v>
      </c>
      <c r="D304" s="291" t="s">
        <v>796</v>
      </c>
      <c r="E304" s="294" t="s">
        <v>40</v>
      </c>
      <c r="F304" s="369">
        <v>7500000</v>
      </c>
      <c r="G304" s="291" t="s">
        <v>1183</v>
      </c>
      <c r="H304" s="295">
        <v>1110585231</v>
      </c>
      <c r="I304" s="342" t="s">
        <v>42</v>
      </c>
      <c r="J304" s="296">
        <v>5</v>
      </c>
      <c r="K304" s="296">
        <v>1090</v>
      </c>
      <c r="L304" s="297">
        <v>45748</v>
      </c>
      <c r="M304" s="298">
        <f t="shared" si="219"/>
        <v>7500000</v>
      </c>
      <c r="N304" s="297">
        <v>45757</v>
      </c>
      <c r="O304" s="294" t="s">
        <v>43</v>
      </c>
      <c r="P304" s="299">
        <v>45758</v>
      </c>
      <c r="Q304" s="294">
        <v>1073</v>
      </c>
      <c r="R304" s="291">
        <v>220602</v>
      </c>
      <c r="S304" s="300">
        <f t="shared" si="220"/>
        <v>7500000</v>
      </c>
      <c r="T304" s="297">
        <v>45757</v>
      </c>
      <c r="U304" s="301" t="s">
        <v>1184</v>
      </c>
      <c r="V304" s="297">
        <v>45761</v>
      </c>
      <c r="W304" s="302">
        <v>45851</v>
      </c>
      <c r="Z304" s="303">
        <f t="shared" ref="Z304" si="221">+S304/3</f>
        <v>2500000</v>
      </c>
      <c r="AF304" s="291" t="s">
        <v>1185</v>
      </c>
      <c r="AG304" s="291">
        <v>3102712068</v>
      </c>
      <c r="AH304" s="324" t="s">
        <v>1186</v>
      </c>
    </row>
    <row r="305" spans="1:34" ht="17.25" customHeight="1">
      <c r="A305" s="293">
        <v>304</v>
      </c>
      <c r="B305" s="291" t="s">
        <v>1187</v>
      </c>
      <c r="C305" s="291" t="s">
        <v>621</v>
      </c>
      <c r="D305" s="291" t="s">
        <v>1188</v>
      </c>
      <c r="E305" s="294" t="s">
        <v>40</v>
      </c>
      <c r="F305" s="369">
        <v>2800000</v>
      </c>
      <c r="G305" s="291" t="s">
        <v>171</v>
      </c>
      <c r="H305" s="295">
        <v>1110595753</v>
      </c>
      <c r="I305" s="294" t="s">
        <v>42</v>
      </c>
      <c r="J305" s="296">
        <v>0</v>
      </c>
      <c r="K305" s="296">
        <v>1095</v>
      </c>
      <c r="L305" s="297">
        <v>45755</v>
      </c>
      <c r="M305" s="298">
        <v>2800000</v>
      </c>
      <c r="N305" s="297">
        <v>45758</v>
      </c>
      <c r="O305" s="294" t="s">
        <v>43</v>
      </c>
      <c r="P305" s="299">
        <v>45758</v>
      </c>
      <c r="Q305" s="294">
        <v>1072</v>
      </c>
      <c r="R305" s="291">
        <v>220402</v>
      </c>
      <c r="S305" s="300">
        <v>2800000</v>
      </c>
      <c r="T305" s="297">
        <v>45758</v>
      </c>
      <c r="U305" s="301">
        <v>10003008</v>
      </c>
      <c r="V305" s="297">
        <v>45758</v>
      </c>
      <c r="W305" s="302">
        <v>45787</v>
      </c>
      <c r="Z305" s="303">
        <v>2800000</v>
      </c>
      <c r="AF305" s="291" t="s">
        <v>172</v>
      </c>
      <c r="AG305" s="291">
        <v>3005345483</v>
      </c>
      <c r="AH305" s="307" t="s">
        <v>173</v>
      </c>
    </row>
    <row r="306" spans="1:34" ht="17.25" customHeight="1">
      <c r="A306" s="293">
        <v>305</v>
      </c>
      <c r="B306" s="291" t="s">
        <v>37</v>
      </c>
      <c r="C306" s="291" t="s">
        <v>73</v>
      </c>
      <c r="D306" s="291" t="s">
        <v>1189</v>
      </c>
      <c r="E306" s="294" t="s">
        <v>40</v>
      </c>
      <c r="F306" s="369">
        <v>210000000</v>
      </c>
      <c r="G306" s="291" t="s">
        <v>520</v>
      </c>
      <c r="H306" s="295">
        <v>800250023</v>
      </c>
      <c r="I306" s="294" t="s">
        <v>42</v>
      </c>
      <c r="J306" s="296">
        <v>3</v>
      </c>
      <c r="K306" s="296">
        <v>1104</v>
      </c>
      <c r="L306" s="297">
        <v>45756</v>
      </c>
      <c r="M306" s="298">
        <v>210000000</v>
      </c>
      <c r="N306" s="297">
        <v>45758</v>
      </c>
      <c r="O306" s="294" t="s">
        <v>43</v>
      </c>
      <c r="P306" s="299">
        <v>45758</v>
      </c>
      <c r="Q306" s="294">
        <v>1076</v>
      </c>
      <c r="R306" s="291">
        <v>220105</v>
      </c>
      <c r="S306" s="300">
        <v>210000000</v>
      </c>
      <c r="T306" s="297">
        <v>45758</v>
      </c>
      <c r="U306" s="301">
        <v>100043110</v>
      </c>
      <c r="V306" s="297">
        <v>45758</v>
      </c>
      <c r="W306" s="302">
        <v>45818</v>
      </c>
      <c r="Z306" s="303">
        <f>+S306/2</f>
        <v>105000000</v>
      </c>
      <c r="AF306" s="291" t="s">
        <v>521</v>
      </c>
      <c r="AG306" s="291" t="s">
        <v>522</v>
      </c>
      <c r="AH306" s="305" t="s">
        <v>523</v>
      </c>
    </row>
    <row r="307" spans="1:34" ht="17.25" customHeight="1">
      <c r="A307" s="293">
        <v>306</v>
      </c>
      <c r="B307" s="291" t="s">
        <v>596</v>
      </c>
      <c r="C307" s="291" t="s">
        <v>621</v>
      </c>
      <c r="D307" s="291" t="s">
        <v>796</v>
      </c>
      <c r="E307" s="294" t="s">
        <v>40</v>
      </c>
      <c r="F307" s="369">
        <v>7500000</v>
      </c>
      <c r="G307" s="291" t="s">
        <v>1190</v>
      </c>
      <c r="H307" s="295">
        <v>1110453149</v>
      </c>
      <c r="I307" s="294" t="s">
        <v>42</v>
      </c>
      <c r="J307" s="296">
        <v>2</v>
      </c>
      <c r="K307" s="296">
        <v>1100</v>
      </c>
      <c r="L307" s="297">
        <v>45755</v>
      </c>
      <c r="M307" s="298">
        <v>7500000</v>
      </c>
      <c r="N307" s="297">
        <v>45758</v>
      </c>
      <c r="O307" s="294" t="s">
        <v>43</v>
      </c>
      <c r="P307" s="299">
        <v>45770</v>
      </c>
      <c r="Q307" s="294">
        <v>1097</v>
      </c>
      <c r="R307" s="291">
        <v>220602</v>
      </c>
      <c r="S307" s="300">
        <v>7500000</v>
      </c>
      <c r="T307" s="297">
        <v>45772</v>
      </c>
      <c r="U307" s="301" t="s">
        <v>1191</v>
      </c>
      <c r="V307" s="297">
        <v>45773</v>
      </c>
      <c r="W307" s="302">
        <v>45863</v>
      </c>
      <c r="Z307" s="303">
        <v>7500000</v>
      </c>
      <c r="AF307" s="291" t="s">
        <v>1192</v>
      </c>
      <c r="AG307" s="291">
        <v>3016375958</v>
      </c>
      <c r="AH307" s="307" t="s">
        <v>1193</v>
      </c>
    </row>
    <row r="308" spans="1:34" ht="17.25" customHeight="1">
      <c r="A308" s="293">
        <v>307</v>
      </c>
      <c r="B308" s="291" t="s">
        <v>596</v>
      </c>
      <c r="C308" s="291" t="s">
        <v>621</v>
      </c>
      <c r="D308" s="291" t="s">
        <v>796</v>
      </c>
      <c r="E308" s="294" t="s">
        <v>40</v>
      </c>
      <c r="F308" s="369">
        <v>7500000</v>
      </c>
      <c r="G308" s="291" t="s">
        <v>1194</v>
      </c>
      <c r="H308" s="295">
        <v>65808813</v>
      </c>
      <c r="I308" s="294" t="s">
        <v>1195</v>
      </c>
      <c r="J308" s="296">
        <v>7</v>
      </c>
      <c r="K308" s="296">
        <v>1110</v>
      </c>
      <c r="L308" s="297">
        <v>45756</v>
      </c>
      <c r="M308" s="298">
        <f t="shared" ref="M308" si="222">F308</f>
        <v>7500000</v>
      </c>
      <c r="N308" s="297">
        <v>45758</v>
      </c>
      <c r="O308" s="294" t="s">
        <v>43</v>
      </c>
      <c r="P308" s="299">
        <v>45762</v>
      </c>
      <c r="Q308" s="294">
        <v>1082</v>
      </c>
      <c r="R308" s="291">
        <v>220602</v>
      </c>
      <c r="S308" s="300">
        <f t="shared" ref="S308" si="223">M308</f>
        <v>7500000</v>
      </c>
      <c r="T308" s="297">
        <v>45761</v>
      </c>
      <c r="U308" s="301" t="s">
        <v>1196</v>
      </c>
      <c r="V308" s="297">
        <v>45761</v>
      </c>
      <c r="W308" s="302">
        <v>45851</v>
      </c>
      <c r="Z308" s="303">
        <f t="shared" ref="Z308" si="224">+S308/3</f>
        <v>2500000</v>
      </c>
      <c r="AF308" s="291" t="s">
        <v>1197</v>
      </c>
      <c r="AG308" s="291">
        <v>3112783421</v>
      </c>
      <c r="AH308" s="324" t="s">
        <v>1198</v>
      </c>
    </row>
    <row r="309" spans="1:34" ht="17.25" customHeight="1">
      <c r="A309" s="293">
        <v>308</v>
      </c>
      <c r="B309" s="291" t="s">
        <v>596</v>
      </c>
      <c r="C309" s="291" t="s">
        <v>621</v>
      </c>
      <c r="D309" s="291" t="s">
        <v>796</v>
      </c>
      <c r="E309" s="294" t="s">
        <v>40</v>
      </c>
      <c r="F309" s="369">
        <v>7500000</v>
      </c>
      <c r="G309" s="291" t="s">
        <v>1199</v>
      </c>
      <c r="H309" s="295">
        <v>39752816</v>
      </c>
      <c r="I309" s="294" t="s">
        <v>261</v>
      </c>
      <c r="J309" s="296">
        <v>1</v>
      </c>
      <c r="K309" s="296">
        <v>1102</v>
      </c>
      <c r="L309" s="297">
        <v>45755</v>
      </c>
      <c r="M309" s="298">
        <f t="shared" ref="M309" si="225">F309</f>
        <v>7500000</v>
      </c>
      <c r="N309" s="297">
        <v>45758</v>
      </c>
      <c r="O309" s="294" t="s">
        <v>43</v>
      </c>
      <c r="P309" s="299">
        <v>45762</v>
      </c>
      <c r="Q309" s="294">
        <v>1083</v>
      </c>
      <c r="R309" s="291">
        <v>220602</v>
      </c>
      <c r="S309" s="300">
        <f t="shared" ref="S309" si="226">M309</f>
        <v>7500000</v>
      </c>
      <c r="T309" s="297">
        <v>45761</v>
      </c>
      <c r="U309" s="301" t="s">
        <v>1200</v>
      </c>
      <c r="V309" s="297">
        <v>45761</v>
      </c>
      <c r="W309" s="302">
        <v>45851</v>
      </c>
      <c r="Z309" s="303">
        <f t="shared" ref="Z309" si="227">+S309/3</f>
        <v>2500000</v>
      </c>
      <c r="AF309" s="291" t="s">
        <v>1201</v>
      </c>
      <c r="AG309" s="291">
        <v>3132474584</v>
      </c>
      <c r="AH309" s="324" t="s">
        <v>1202</v>
      </c>
    </row>
    <row r="310" spans="1:34" ht="17.25" customHeight="1">
      <c r="A310" s="293">
        <v>309</v>
      </c>
      <c r="B310" s="291" t="s">
        <v>596</v>
      </c>
      <c r="C310" s="291" t="s">
        <v>621</v>
      </c>
      <c r="D310" s="291" t="s">
        <v>796</v>
      </c>
      <c r="E310" s="294" t="s">
        <v>40</v>
      </c>
      <c r="F310" s="369">
        <v>7500000</v>
      </c>
      <c r="G310" s="291" t="s">
        <v>1203</v>
      </c>
      <c r="H310" s="295">
        <v>28567169</v>
      </c>
      <c r="I310" s="294" t="s">
        <v>428</v>
      </c>
      <c r="J310" s="296">
        <v>1</v>
      </c>
      <c r="K310" s="296">
        <v>1101</v>
      </c>
      <c r="L310" s="297">
        <v>45755</v>
      </c>
      <c r="M310" s="298">
        <v>7500000</v>
      </c>
      <c r="N310" s="297">
        <v>45758</v>
      </c>
      <c r="O310" s="294" t="s">
        <v>43</v>
      </c>
      <c r="P310" s="299">
        <v>45770</v>
      </c>
      <c r="Q310" s="294">
        <v>1098</v>
      </c>
      <c r="R310" s="291">
        <v>220602</v>
      </c>
      <c r="S310" s="300">
        <v>7500000</v>
      </c>
      <c r="T310" s="297" t="s">
        <v>1204</v>
      </c>
      <c r="U310" s="301" t="s">
        <v>1205</v>
      </c>
      <c r="V310" s="297">
        <v>45773</v>
      </c>
      <c r="W310" s="302">
        <v>45863</v>
      </c>
      <c r="Z310" s="303">
        <v>7500000</v>
      </c>
      <c r="AF310" s="291" t="s">
        <v>1206</v>
      </c>
      <c r="AG310" s="291">
        <v>3173028021</v>
      </c>
      <c r="AH310" s="307" t="s">
        <v>1207</v>
      </c>
    </row>
    <row r="311" spans="1:34" ht="17.25" customHeight="1">
      <c r="A311" s="293">
        <v>310</v>
      </c>
      <c r="B311" s="291" t="s">
        <v>596</v>
      </c>
      <c r="C311" s="291" t="s">
        <v>621</v>
      </c>
      <c r="D311" s="291" t="s">
        <v>796</v>
      </c>
      <c r="E311" s="294" t="s">
        <v>40</v>
      </c>
      <c r="F311" s="369">
        <v>7500000</v>
      </c>
      <c r="G311" s="291" t="s">
        <v>1208</v>
      </c>
      <c r="H311" s="295">
        <v>65736005</v>
      </c>
      <c r="I311" s="294" t="s">
        <v>115</v>
      </c>
      <c r="J311" s="296">
        <v>2</v>
      </c>
      <c r="K311" s="296">
        <v>1097</v>
      </c>
      <c r="L311" s="297">
        <v>45755</v>
      </c>
      <c r="M311" s="298">
        <v>7500000</v>
      </c>
      <c r="N311" s="297">
        <v>45758</v>
      </c>
      <c r="O311" s="294" t="s">
        <v>43</v>
      </c>
      <c r="P311" s="299">
        <v>45762</v>
      </c>
      <c r="Q311" s="294">
        <v>1084</v>
      </c>
      <c r="R311" s="291">
        <v>220602</v>
      </c>
      <c r="S311" s="300">
        <v>7500000</v>
      </c>
      <c r="T311" s="297">
        <v>45761</v>
      </c>
      <c r="U311" s="301" t="s">
        <v>1209</v>
      </c>
      <c r="V311" s="297">
        <v>45761</v>
      </c>
      <c r="W311" s="302">
        <v>45851</v>
      </c>
      <c r="Z311" s="303">
        <v>7500000</v>
      </c>
      <c r="AF311" s="291" t="s">
        <v>1210</v>
      </c>
      <c r="AG311" s="291">
        <v>3229225936</v>
      </c>
      <c r="AH311" s="307" t="s">
        <v>1211</v>
      </c>
    </row>
    <row r="312" spans="1:34" ht="17.25" customHeight="1">
      <c r="A312" s="293">
        <v>311</v>
      </c>
      <c r="B312" s="291" t="s">
        <v>596</v>
      </c>
      <c r="C312" s="291" t="s">
        <v>621</v>
      </c>
      <c r="D312" s="291" t="s">
        <v>796</v>
      </c>
      <c r="E312" s="294" t="s">
        <v>40</v>
      </c>
      <c r="F312" s="369">
        <v>7500000</v>
      </c>
      <c r="G312" s="291" t="s">
        <v>1212</v>
      </c>
      <c r="H312" s="295" t="s">
        <v>1213</v>
      </c>
      <c r="I312" s="294" t="s">
        <v>42</v>
      </c>
      <c r="J312" s="296">
        <v>1</v>
      </c>
      <c r="K312" s="296">
        <v>1098</v>
      </c>
      <c r="L312" s="297">
        <v>45755</v>
      </c>
      <c r="M312" s="298">
        <v>7500000</v>
      </c>
      <c r="N312" s="297">
        <v>45758</v>
      </c>
      <c r="O312" s="294" t="s">
        <v>43</v>
      </c>
      <c r="P312" s="299">
        <v>45770</v>
      </c>
      <c r="Q312" s="294">
        <v>1099</v>
      </c>
      <c r="R312" s="291">
        <v>220602</v>
      </c>
      <c r="S312" s="300">
        <v>7500000</v>
      </c>
      <c r="T312" s="297">
        <v>45772</v>
      </c>
      <c r="U312" s="301" t="s">
        <v>1214</v>
      </c>
      <c r="V312" s="297">
        <v>45773</v>
      </c>
      <c r="W312" s="302">
        <v>45863</v>
      </c>
      <c r="Z312" s="303">
        <v>7500000</v>
      </c>
      <c r="AF312" s="291" t="s">
        <v>1215</v>
      </c>
      <c r="AG312" s="291">
        <v>3165054110</v>
      </c>
      <c r="AH312" s="307" t="s">
        <v>1216</v>
      </c>
    </row>
    <row r="313" spans="1:34" ht="17.25" customHeight="1">
      <c r="A313" s="293">
        <v>312</v>
      </c>
      <c r="B313" s="291" t="s">
        <v>596</v>
      </c>
      <c r="C313" s="291" t="s">
        <v>621</v>
      </c>
      <c r="D313" s="306" t="s">
        <v>1217</v>
      </c>
      <c r="E313" s="294" t="s">
        <v>40</v>
      </c>
      <c r="F313" s="369">
        <v>9000000</v>
      </c>
      <c r="G313" s="291" t="s">
        <v>1218</v>
      </c>
      <c r="H313" s="331">
        <v>1082860987</v>
      </c>
      <c r="I313" s="294" t="s">
        <v>198</v>
      </c>
      <c r="J313" s="296">
        <v>1</v>
      </c>
      <c r="K313" s="296">
        <v>1103</v>
      </c>
      <c r="L313" s="297">
        <v>45755</v>
      </c>
      <c r="M313" s="298">
        <f t="shared" ref="M313" si="228">F313</f>
        <v>9000000</v>
      </c>
      <c r="N313" s="297">
        <v>45758</v>
      </c>
      <c r="O313" s="294" t="s">
        <v>43</v>
      </c>
      <c r="P313" s="334">
        <v>45762</v>
      </c>
      <c r="Q313" s="335">
        <v>1086</v>
      </c>
      <c r="R313" s="291">
        <v>220606</v>
      </c>
      <c r="S313" s="300">
        <f t="shared" ref="S313" si="229">M313</f>
        <v>9000000</v>
      </c>
      <c r="T313" s="297">
        <v>45761</v>
      </c>
      <c r="U313" s="424">
        <v>100043161</v>
      </c>
      <c r="V313" s="297">
        <v>45791</v>
      </c>
      <c r="W313" s="302">
        <v>45882</v>
      </c>
      <c r="Z313" s="303">
        <f>+S313/3</f>
        <v>3000000</v>
      </c>
      <c r="AF313" s="291" t="s">
        <v>1176</v>
      </c>
      <c r="AG313" s="291">
        <v>3229146374</v>
      </c>
      <c r="AH313" s="307" t="s">
        <v>1177</v>
      </c>
    </row>
    <row r="314" spans="1:34" ht="17.25" customHeight="1">
      <c r="A314" s="293">
        <v>313</v>
      </c>
      <c r="B314" s="291" t="s">
        <v>596</v>
      </c>
      <c r="C314" s="291" t="s">
        <v>621</v>
      </c>
      <c r="D314" s="291" t="s">
        <v>796</v>
      </c>
      <c r="E314" s="294" t="s">
        <v>40</v>
      </c>
      <c r="F314" s="369">
        <v>7500000</v>
      </c>
      <c r="G314" s="291" t="s">
        <v>1219</v>
      </c>
      <c r="H314" s="295">
        <v>1110488048</v>
      </c>
      <c r="I314" s="294" t="s">
        <v>42</v>
      </c>
      <c r="J314" s="296">
        <v>8</v>
      </c>
      <c r="K314" s="296">
        <v>1099</v>
      </c>
      <c r="L314" s="297">
        <v>45390</v>
      </c>
      <c r="M314" s="298">
        <v>7500000</v>
      </c>
      <c r="N314" s="297">
        <v>45758</v>
      </c>
      <c r="O314" s="294" t="s">
        <v>43</v>
      </c>
      <c r="P314" s="299">
        <v>45762</v>
      </c>
      <c r="Q314" s="294">
        <v>1085</v>
      </c>
      <c r="R314" s="291">
        <v>220602</v>
      </c>
      <c r="S314" s="300">
        <v>7500000</v>
      </c>
      <c r="T314" s="297">
        <v>45758</v>
      </c>
      <c r="U314" s="301">
        <v>100043160</v>
      </c>
      <c r="V314" s="297">
        <v>45761</v>
      </c>
      <c r="W314" s="302">
        <v>45851</v>
      </c>
      <c r="Z314" s="303">
        <v>7500000</v>
      </c>
      <c r="AF314" s="291" t="s">
        <v>1220</v>
      </c>
      <c r="AG314" s="291">
        <v>3152799742</v>
      </c>
      <c r="AH314" s="307" t="s">
        <v>1221</v>
      </c>
    </row>
    <row r="315" spans="1:34" ht="17.25" customHeight="1">
      <c r="A315" s="293">
        <v>314</v>
      </c>
      <c r="B315" s="291" t="s">
        <v>596</v>
      </c>
      <c r="C315" s="291" t="s">
        <v>621</v>
      </c>
      <c r="D315" s="291" t="s">
        <v>796</v>
      </c>
      <c r="E315" s="294" t="s">
        <v>40</v>
      </c>
      <c r="F315" s="369">
        <v>7500000</v>
      </c>
      <c r="G315" s="291" t="s">
        <v>1222</v>
      </c>
      <c r="H315" s="295">
        <v>1110467644</v>
      </c>
      <c r="I315" s="294" t="s">
        <v>42</v>
      </c>
      <c r="J315" s="296">
        <v>8</v>
      </c>
      <c r="K315" s="296">
        <v>1111</v>
      </c>
      <c r="L315" s="297">
        <v>45756</v>
      </c>
      <c r="M315" s="298">
        <v>7500000</v>
      </c>
      <c r="N315" s="297">
        <v>45758</v>
      </c>
      <c r="O315" s="294" t="s">
        <v>43</v>
      </c>
      <c r="R315" s="291">
        <v>220602</v>
      </c>
      <c r="S315" s="300">
        <v>7500000</v>
      </c>
      <c r="T315" s="297">
        <v>45756</v>
      </c>
      <c r="U315" s="301">
        <v>100043012</v>
      </c>
      <c r="V315" s="297">
        <v>45757</v>
      </c>
      <c r="W315" s="302">
        <v>45848</v>
      </c>
      <c r="Z315" s="303">
        <v>7500000</v>
      </c>
      <c r="AF315" s="291" t="s">
        <v>1223</v>
      </c>
      <c r="AG315" s="291">
        <v>3167542308</v>
      </c>
      <c r="AH315" s="307" t="s">
        <v>1224</v>
      </c>
    </row>
    <row r="316" spans="1:34" ht="17.25" customHeight="1">
      <c r="A316" s="293">
        <v>315</v>
      </c>
      <c r="B316" s="291" t="s">
        <v>47</v>
      </c>
      <c r="C316" s="291" t="s">
        <v>293</v>
      </c>
      <c r="D316" s="291" t="s">
        <v>1225</v>
      </c>
      <c r="E316" s="294" t="s">
        <v>40</v>
      </c>
      <c r="F316" s="369">
        <v>4600000</v>
      </c>
      <c r="G316" s="291" t="s">
        <v>609</v>
      </c>
      <c r="H316" s="295">
        <v>1110487620</v>
      </c>
      <c r="I316" s="294" t="s">
        <v>42</v>
      </c>
      <c r="J316" s="296">
        <v>5</v>
      </c>
      <c r="K316" s="296">
        <v>1083</v>
      </c>
      <c r="L316" s="297">
        <v>45747</v>
      </c>
      <c r="M316" s="298">
        <f>+F316</f>
        <v>4600000</v>
      </c>
      <c r="N316" s="297">
        <v>45756</v>
      </c>
      <c r="O316" s="294" t="s">
        <v>43</v>
      </c>
      <c r="P316" s="299">
        <v>45761</v>
      </c>
      <c r="Q316" s="294">
        <v>1079</v>
      </c>
      <c r="R316" s="291">
        <v>220402</v>
      </c>
      <c r="S316" s="300">
        <f>+M316</f>
        <v>4600000</v>
      </c>
      <c r="T316" s="297">
        <v>45761</v>
      </c>
      <c r="U316" s="301">
        <v>100043165</v>
      </c>
      <c r="V316" s="297">
        <v>45761</v>
      </c>
      <c r="W316" s="302">
        <v>45821</v>
      </c>
      <c r="Z316" s="303">
        <f>+S316/2</f>
        <v>2300000</v>
      </c>
      <c r="AF316" s="291" t="s">
        <v>1226</v>
      </c>
      <c r="AG316" s="291">
        <v>3223334968</v>
      </c>
      <c r="AH316" s="307" t="s">
        <v>1227</v>
      </c>
    </row>
    <row r="317" spans="1:34" ht="17.25" customHeight="1">
      <c r="A317" s="293">
        <v>316</v>
      </c>
      <c r="B317" s="291" t="s">
        <v>37</v>
      </c>
      <c r="C317" s="291" t="s">
        <v>38</v>
      </c>
      <c r="D317" s="291" t="s">
        <v>629</v>
      </c>
      <c r="E317" s="294" t="s">
        <v>40</v>
      </c>
      <c r="F317" s="369">
        <v>19721925</v>
      </c>
      <c r="G317" s="291" t="s">
        <v>41</v>
      </c>
      <c r="H317" s="295">
        <v>93236653</v>
      </c>
      <c r="I317" s="294" t="s">
        <v>42</v>
      </c>
      <c r="J317" s="296">
        <v>1</v>
      </c>
      <c r="K317" s="296">
        <v>1123</v>
      </c>
      <c r="L317" s="297">
        <v>45762</v>
      </c>
      <c r="M317" s="298">
        <v>19721925</v>
      </c>
      <c r="N317" s="297">
        <v>45762</v>
      </c>
      <c r="O317" s="294" t="s">
        <v>43</v>
      </c>
      <c r="P317" s="299">
        <v>45763</v>
      </c>
      <c r="Q317" s="294">
        <v>1087</v>
      </c>
      <c r="R317" s="291">
        <v>2101010301</v>
      </c>
      <c r="S317" s="300">
        <v>19721925</v>
      </c>
      <c r="T317" s="297">
        <v>45768</v>
      </c>
      <c r="U317" s="301">
        <v>100043255</v>
      </c>
      <c r="V317" s="297">
        <v>45403</v>
      </c>
      <c r="W317" s="302">
        <v>45920</v>
      </c>
      <c r="Z317" s="303">
        <f>+F317/5</f>
        <v>3944385</v>
      </c>
      <c r="AF317" s="291" t="s">
        <v>45</v>
      </c>
      <c r="AG317" s="291">
        <v>2172226841</v>
      </c>
      <c r="AH317" s="305" t="s">
        <v>46</v>
      </c>
    </row>
    <row r="318" spans="1:34" ht="17.25" customHeight="1">
      <c r="A318" s="293">
        <v>317</v>
      </c>
      <c r="B318" s="291" t="s">
        <v>596</v>
      </c>
      <c r="C318" s="291" t="s">
        <v>621</v>
      </c>
      <c r="D318" s="306" t="s">
        <v>876</v>
      </c>
      <c r="E318" s="294" t="s">
        <v>40</v>
      </c>
      <c r="F318" s="369">
        <v>18000000</v>
      </c>
      <c r="G318" s="291" t="s">
        <v>1228</v>
      </c>
      <c r="H318" s="295">
        <v>22478078</v>
      </c>
      <c r="I318" s="294" t="s">
        <v>219</v>
      </c>
      <c r="J318" s="296">
        <v>6</v>
      </c>
      <c r="K318" s="296">
        <v>1120</v>
      </c>
      <c r="L318" s="297">
        <v>45758</v>
      </c>
      <c r="M318" s="298">
        <f t="shared" ref="M318" si="230">+F318</f>
        <v>18000000</v>
      </c>
      <c r="N318" s="297">
        <v>45763</v>
      </c>
      <c r="O318" s="294" t="s">
        <v>43</v>
      </c>
      <c r="P318" s="299">
        <v>45763</v>
      </c>
      <c r="Q318" s="294">
        <v>1088</v>
      </c>
      <c r="R318" s="291">
        <v>220601</v>
      </c>
      <c r="S318" s="300">
        <v>18000000</v>
      </c>
      <c r="T318" s="297">
        <v>45763</v>
      </c>
      <c r="U318" s="301" t="s">
        <v>1229</v>
      </c>
      <c r="V318" s="297">
        <v>45763</v>
      </c>
      <c r="W318" s="302">
        <v>45853</v>
      </c>
      <c r="Z318" s="303">
        <f>+S318/3</f>
        <v>6000000</v>
      </c>
      <c r="AF318" s="291" t="s">
        <v>1230</v>
      </c>
      <c r="AG318" s="291">
        <v>3052385503</v>
      </c>
      <c r="AH318" s="307" t="s">
        <v>1231</v>
      </c>
    </row>
    <row r="319" spans="1:34" ht="17.25" customHeight="1">
      <c r="A319" s="293">
        <v>318</v>
      </c>
      <c r="B319" s="291" t="s">
        <v>596</v>
      </c>
      <c r="C319" s="291" t="s">
        <v>621</v>
      </c>
      <c r="D319" s="291" t="s">
        <v>796</v>
      </c>
      <c r="E319" s="294" t="s">
        <v>40</v>
      </c>
      <c r="F319" s="369">
        <v>7500000</v>
      </c>
      <c r="G319" s="291" t="s">
        <v>1232</v>
      </c>
      <c r="H319" s="295">
        <v>1108998038</v>
      </c>
      <c r="I319" s="294" t="s">
        <v>452</v>
      </c>
      <c r="J319" s="296">
        <v>5</v>
      </c>
      <c r="K319" s="296">
        <v>1122</v>
      </c>
      <c r="L319" s="297">
        <v>45761</v>
      </c>
      <c r="M319" s="298">
        <v>7500000</v>
      </c>
      <c r="N319" s="297">
        <v>45763</v>
      </c>
      <c r="O319" s="294" t="s">
        <v>43</v>
      </c>
      <c r="P319" s="299">
        <v>45770</v>
      </c>
      <c r="Q319" s="294">
        <v>1100</v>
      </c>
      <c r="R319" s="291">
        <v>220602</v>
      </c>
      <c r="S319" s="300">
        <v>7500000</v>
      </c>
      <c r="T319" s="297">
        <v>45771</v>
      </c>
      <c r="U319" s="301">
        <v>100043400</v>
      </c>
      <c r="V319" s="297">
        <v>45772</v>
      </c>
      <c r="W319" s="302">
        <v>45862</v>
      </c>
      <c r="Z319" s="303">
        <v>7500000</v>
      </c>
      <c r="AF319" s="291" t="s">
        <v>1233</v>
      </c>
      <c r="AG319" s="291">
        <v>3216269341</v>
      </c>
      <c r="AH319" s="307" t="s">
        <v>1234</v>
      </c>
    </row>
    <row r="320" spans="1:34" ht="17.25" customHeight="1">
      <c r="A320" s="293">
        <v>319</v>
      </c>
      <c r="B320" s="291" t="s">
        <v>596</v>
      </c>
      <c r="C320" s="291" t="s">
        <v>621</v>
      </c>
      <c r="D320" s="291" t="s">
        <v>796</v>
      </c>
      <c r="E320" s="294" t="s">
        <v>40</v>
      </c>
      <c r="F320" s="369">
        <v>7500000</v>
      </c>
      <c r="G320" s="291" t="s">
        <v>1235</v>
      </c>
      <c r="H320" s="295">
        <v>1110491563</v>
      </c>
      <c r="I320" s="294" t="s">
        <v>42</v>
      </c>
      <c r="J320" s="296">
        <v>0</v>
      </c>
      <c r="K320" s="296">
        <v>1121</v>
      </c>
      <c r="L320" s="297">
        <v>45761</v>
      </c>
      <c r="M320" s="298">
        <v>7500000</v>
      </c>
      <c r="N320" s="297">
        <v>45763</v>
      </c>
      <c r="O320" s="294" t="s">
        <v>43</v>
      </c>
      <c r="P320" s="299">
        <v>45768</v>
      </c>
      <c r="Q320" s="294">
        <v>1091</v>
      </c>
      <c r="R320" s="291">
        <v>220602</v>
      </c>
      <c r="S320" s="300">
        <v>7500000</v>
      </c>
      <c r="T320" s="297">
        <v>45768</v>
      </c>
      <c r="U320" s="301" t="s">
        <v>1236</v>
      </c>
      <c r="V320" s="297">
        <v>45769</v>
      </c>
      <c r="W320" s="302">
        <v>45859</v>
      </c>
      <c r="Z320" s="303">
        <v>7500000</v>
      </c>
      <c r="AF320" s="291" t="s">
        <v>1237</v>
      </c>
      <c r="AG320" s="291">
        <v>3115455365</v>
      </c>
      <c r="AH320" s="307" t="s">
        <v>1238</v>
      </c>
    </row>
    <row r="321" spans="1:34" ht="17.25" customHeight="1">
      <c r="A321" s="293">
        <v>320</v>
      </c>
      <c r="B321" s="291" t="s">
        <v>37</v>
      </c>
      <c r="C321" s="291" t="s">
        <v>124</v>
      </c>
      <c r="D321" s="306" t="s">
        <v>1239</v>
      </c>
      <c r="E321" s="294" t="s">
        <v>40</v>
      </c>
      <c r="F321" s="369">
        <v>6900000</v>
      </c>
      <c r="G321" s="306" t="s">
        <v>566</v>
      </c>
      <c r="H321" s="295">
        <v>1193563069</v>
      </c>
      <c r="I321" s="294" t="s">
        <v>115</v>
      </c>
      <c r="J321" s="296">
        <v>5</v>
      </c>
      <c r="K321" s="296">
        <v>1085</v>
      </c>
      <c r="L321" s="297">
        <v>45747</v>
      </c>
      <c r="M321" s="298">
        <f t="shared" ref="M321" si="231">F321</f>
        <v>6900000</v>
      </c>
      <c r="N321" s="297">
        <v>45768</v>
      </c>
      <c r="O321" s="294" t="s">
        <v>43</v>
      </c>
      <c r="P321" s="299">
        <v>45768</v>
      </c>
      <c r="Q321" s="294">
        <v>1092</v>
      </c>
      <c r="R321" s="291">
        <v>21030202</v>
      </c>
      <c r="S321" s="300">
        <f t="shared" ref="S321" si="232">M321</f>
        <v>6900000</v>
      </c>
      <c r="T321" s="297">
        <v>45768</v>
      </c>
      <c r="U321" s="301">
        <v>100043287</v>
      </c>
      <c r="V321" s="297">
        <v>45768</v>
      </c>
      <c r="W321" s="302">
        <v>45858</v>
      </c>
      <c r="Z321" s="303">
        <f t="shared" ref="Z321:Z326" si="233">+S321/3</f>
        <v>2300000</v>
      </c>
      <c r="AF321" s="291" t="s">
        <v>567</v>
      </c>
      <c r="AG321" s="291">
        <v>3006229309</v>
      </c>
      <c r="AH321" s="307" t="s">
        <v>568</v>
      </c>
    </row>
    <row r="322" spans="1:34" ht="17.25" customHeight="1">
      <c r="A322" s="293">
        <v>321</v>
      </c>
      <c r="B322" s="291" t="s">
        <v>37</v>
      </c>
      <c r="C322" s="291" t="s">
        <v>124</v>
      </c>
      <c r="D322" s="306" t="s">
        <v>1239</v>
      </c>
      <c r="E322" s="294" t="s">
        <v>40</v>
      </c>
      <c r="F322" s="369">
        <v>6900000</v>
      </c>
      <c r="G322" s="306" t="s">
        <v>569</v>
      </c>
      <c r="H322" s="295">
        <v>1110486573</v>
      </c>
      <c r="I322" s="294" t="s">
        <v>115</v>
      </c>
      <c r="J322" s="296">
        <v>4</v>
      </c>
      <c r="K322" s="296">
        <v>1081</v>
      </c>
      <c r="L322" s="297">
        <v>45747</v>
      </c>
      <c r="M322" s="298">
        <f t="shared" ref="M322" si="234">F322</f>
        <v>6900000</v>
      </c>
      <c r="N322" s="297">
        <v>45768</v>
      </c>
      <c r="O322" s="294" t="s">
        <v>43</v>
      </c>
      <c r="P322" s="299">
        <v>45768</v>
      </c>
      <c r="Q322" s="294">
        <v>1093</v>
      </c>
      <c r="R322" s="291">
        <v>21030202</v>
      </c>
      <c r="S322" s="300">
        <f t="shared" ref="S322" si="235">M322</f>
        <v>6900000</v>
      </c>
      <c r="T322" s="297">
        <v>45768</v>
      </c>
      <c r="U322" s="301">
        <v>100043289</v>
      </c>
      <c r="V322" s="297">
        <v>45768</v>
      </c>
      <c r="W322" s="302">
        <v>45858</v>
      </c>
      <c r="Z322" s="303">
        <f t="shared" si="233"/>
        <v>2300000</v>
      </c>
      <c r="AF322" s="291" t="s">
        <v>1240</v>
      </c>
      <c r="AG322" s="291">
        <v>3227005294</v>
      </c>
      <c r="AH322" s="307" t="s">
        <v>1241</v>
      </c>
    </row>
    <row r="323" spans="1:34" ht="17.25" customHeight="1">
      <c r="A323" s="293">
        <v>322</v>
      </c>
      <c r="B323" s="291" t="s">
        <v>596</v>
      </c>
      <c r="C323" s="291" t="s">
        <v>330</v>
      </c>
      <c r="D323" s="306" t="s">
        <v>597</v>
      </c>
      <c r="E323" s="294" t="s">
        <v>40</v>
      </c>
      <c r="F323" s="369">
        <v>15000000</v>
      </c>
      <c r="G323" s="291" t="s">
        <v>598</v>
      </c>
      <c r="H323" s="295">
        <v>1110567880</v>
      </c>
      <c r="I323" s="294" t="s">
        <v>42</v>
      </c>
      <c r="J323" s="296">
        <v>9</v>
      </c>
      <c r="K323" s="296">
        <v>1119</v>
      </c>
      <c r="L323" s="297">
        <v>45758</v>
      </c>
      <c r="M323" s="298">
        <v>15000000</v>
      </c>
      <c r="N323" s="297">
        <v>45768</v>
      </c>
      <c r="O323" s="294" t="s">
        <v>43</v>
      </c>
      <c r="P323" s="299">
        <v>45769</v>
      </c>
      <c r="Q323" s="294">
        <v>1094</v>
      </c>
      <c r="R323" s="291">
        <v>220601</v>
      </c>
      <c r="S323" s="300">
        <f t="shared" ref="S323" si="236">+M323</f>
        <v>15000000</v>
      </c>
      <c r="T323" s="297">
        <v>45768</v>
      </c>
      <c r="U323" s="301" t="s">
        <v>1242</v>
      </c>
      <c r="V323" s="297">
        <v>45769</v>
      </c>
      <c r="W323" s="302">
        <v>45859</v>
      </c>
      <c r="Z323" s="303">
        <f t="shared" si="233"/>
        <v>5000000</v>
      </c>
      <c r="AA323" s="308"/>
      <c r="AF323" s="291" t="s">
        <v>600</v>
      </c>
      <c r="AG323" s="291">
        <v>3023825176</v>
      </c>
      <c r="AH323" s="305" t="s">
        <v>601</v>
      </c>
    </row>
    <row r="324" spans="1:34" ht="17.25" customHeight="1">
      <c r="A324" s="293">
        <v>323</v>
      </c>
      <c r="B324" s="291" t="s">
        <v>596</v>
      </c>
      <c r="C324" s="291" t="s">
        <v>621</v>
      </c>
      <c r="D324" s="306" t="s">
        <v>633</v>
      </c>
      <c r="E324" s="294" t="s">
        <v>40</v>
      </c>
      <c r="F324" s="369">
        <v>16500000</v>
      </c>
      <c r="G324" s="291" t="s">
        <v>1243</v>
      </c>
      <c r="H324" s="295">
        <v>1110529848</v>
      </c>
      <c r="I324" s="294" t="s">
        <v>42</v>
      </c>
      <c r="J324" s="296">
        <v>0</v>
      </c>
      <c r="K324" s="296">
        <v>1130</v>
      </c>
      <c r="L324" s="297">
        <v>45763</v>
      </c>
      <c r="M324" s="298">
        <f t="shared" ref="M324" si="237">F324</f>
        <v>16500000</v>
      </c>
      <c r="N324" s="297">
        <v>45770</v>
      </c>
      <c r="O324" s="294" t="s">
        <v>43</v>
      </c>
      <c r="P324" s="299">
        <v>45770</v>
      </c>
      <c r="Q324" s="294">
        <v>1101</v>
      </c>
      <c r="R324" s="291">
        <v>220601</v>
      </c>
      <c r="S324" s="300">
        <f t="shared" ref="S324" si="238">M324</f>
        <v>16500000</v>
      </c>
      <c r="T324" s="297">
        <v>45771</v>
      </c>
      <c r="U324" s="301" t="s">
        <v>1244</v>
      </c>
      <c r="V324" s="297">
        <v>45775</v>
      </c>
      <c r="W324" s="302">
        <v>45865</v>
      </c>
      <c r="Z324" s="303">
        <f t="shared" si="233"/>
        <v>5500000</v>
      </c>
      <c r="AF324" s="291" t="s">
        <v>1245</v>
      </c>
      <c r="AG324" s="291">
        <v>3167534681</v>
      </c>
      <c r="AH324" s="305" t="s">
        <v>1246</v>
      </c>
    </row>
    <row r="325" spans="1:34" ht="17.25" customHeight="1">
      <c r="A325" s="293">
        <v>324</v>
      </c>
      <c r="B325" s="291" t="s">
        <v>596</v>
      </c>
      <c r="C325" s="291" t="s">
        <v>621</v>
      </c>
      <c r="D325" s="306" t="s">
        <v>876</v>
      </c>
      <c r="E325" s="294" t="s">
        <v>40</v>
      </c>
      <c r="F325" s="369">
        <v>18000000</v>
      </c>
      <c r="G325" s="291" t="s">
        <v>1247</v>
      </c>
      <c r="H325" s="295">
        <v>1111197863</v>
      </c>
      <c r="I325" s="294" t="s">
        <v>1248</v>
      </c>
      <c r="J325" s="296">
        <v>9</v>
      </c>
      <c r="K325" s="296">
        <v>1128</v>
      </c>
      <c r="L325" s="297">
        <v>45763</v>
      </c>
      <c r="M325" s="298">
        <f t="shared" ref="M325" si="239">+F325</f>
        <v>18000000</v>
      </c>
      <c r="N325" s="297">
        <v>45770</v>
      </c>
      <c r="O325" s="294" t="s">
        <v>43</v>
      </c>
      <c r="P325" s="299">
        <v>45770</v>
      </c>
      <c r="Q325" s="294">
        <v>1102</v>
      </c>
      <c r="R325" s="291">
        <v>220601</v>
      </c>
      <c r="S325" s="300">
        <v>18000000</v>
      </c>
      <c r="W325" s="294" t="s">
        <v>668</v>
      </c>
      <c r="Z325" s="303">
        <f t="shared" si="233"/>
        <v>6000000</v>
      </c>
      <c r="AF325" s="291" t="s">
        <v>1249</v>
      </c>
      <c r="AG325" s="291">
        <v>3106558871</v>
      </c>
      <c r="AH325" s="307" t="s">
        <v>1250</v>
      </c>
    </row>
    <row r="326" spans="1:34" ht="17.25" customHeight="1">
      <c r="A326" s="293">
        <v>325</v>
      </c>
      <c r="B326" s="291" t="s">
        <v>596</v>
      </c>
      <c r="C326" s="291" t="s">
        <v>621</v>
      </c>
      <c r="D326" s="306" t="s">
        <v>876</v>
      </c>
      <c r="E326" s="294" t="s">
        <v>40</v>
      </c>
      <c r="F326" s="369">
        <v>18000000</v>
      </c>
      <c r="G326" s="291" t="s">
        <v>1251</v>
      </c>
      <c r="H326" s="295">
        <v>1006141244</v>
      </c>
      <c r="I326" s="294" t="s">
        <v>261</v>
      </c>
      <c r="J326" s="296">
        <v>8</v>
      </c>
      <c r="K326" s="296">
        <v>1134</v>
      </c>
      <c r="L326" s="297">
        <v>45768</v>
      </c>
      <c r="M326" s="298">
        <f t="shared" ref="M326" si="240">+F326</f>
        <v>18000000</v>
      </c>
      <c r="N326" s="297">
        <v>45770</v>
      </c>
      <c r="O326" s="294" t="s">
        <v>43</v>
      </c>
      <c r="P326" s="299">
        <v>45770</v>
      </c>
      <c r="Q326" s="294">
        <v>1103</v>
      </c>
      <c r="R326" s="291">
        <v>220601</v>
      </c>
      <c r="S326" s="300">
        <v>18000000</v>
      </c>
      <c r="T326" s="297">
        <v>45770</v>
      </c>
      <c r="U326" s="301" t="s">
        <v>1252</v>
      </c>
      <c r="V326" s="297">
        <v>45772</v>
      </c>
      <c r="W326" s="302">
        <v>45862</v>
      </c>
      <c r="Z326" s="303">
        <f t="shared" si="233"/>
        <v>6000000</v>
      </c>
      <c r="AF326" s="291" t="s">
        <v>1253</v>
      </c>
      <c r="AG326" s="291">
        <v>3232043380</v>
      </c>
      <c r="AH326" s="307" t="s">
        <v>1254</v>
      </c>
    </row>
    <row r="327" spans="1:34" ht="17.25" customHeight="1">
      <c r="A327" s="293">
        <v>326</v>
      </c>
      <c r="B327" s="291" t="s">
        <v>596</v>
      </c>
      <c r="C327" s="291" t="s">
        <v>621</v>
      </c>
      <c r="D327" s="291" t="s">
        <v>796</v>
      </c>
      <c r="E327" s="294" t="s">
        <v>40</v>
      </c>
      <c r="F327" s="369">
        <v>7500000</v>
      </c>
      <c r="G327" s="291" t="s">
        <v>1255</v>
      </c>
      <c r="H327" s="295">
        <v>5820647</v>
      </c>
      <c r="I327" s="294" t="s">
        <v>42</v>
      </c>
      <c r="J327" s="296">
        <v>1</v>
      </c>
      <c r="K327" s="296">
        <v>1126</v>
      </c>
      <c r="L327" s="297">
        <v>45762</v>
      </c>
      <c r="M327" s="298">
        <v>7500000</v>
      </c>
      <c r="N327" s="297">
        <v>45770</v>
      </c>
      <c r="O327" s="294" t="s">
        <v>43</v>
      </c>
      <c r="P327" s="299">
        <v>45770</v>
      </c>
      <c r="Q327" s="294">
        <v>1104</v>
      </c>
      <c r="R327" s="291">
        <v>220602</v>
      </c>
      <c r="S327" s="300">
        <v>7500000</v>
      </c>
      <c r="T327" s="297">
        <v>45775</v>
      </c>
      <c r="U327" s="301" t="s">
        <v>1256</v>
      </c>
      <c r="V327" s="297">
        <v>45783</v>
      </c>
      <c r="W327" s="302">
        <v>45874</v>
      </c>
      <c r="Z327" s="303">
        <f t="shared" ref="Z327:Z340" si="241">+S327/3</f>
        <v>2500000</v>
      </c>
      <c r="AF327" s="291" t="s">
        <v>1257</v>
      </c>
      <c r="AG327" s="291">
        <v>2664308</v>
      </c>
      <c r="AH327" s="307" t="s">
        <v>1258</v>
      </c>
    </row>
    <row r="328" spans="1:34" ht="17.25" customHeight="1">
      <c r="A328" s="293">
        <v>327</v>
      </c>
      <c r="B328" s="291" t="s">
        <v>596</v>
      </c>
      <c r="C328" s="291" t="s">
        <v>621</v>
      </c>
      <c r="D328" s="291" t="s">
        <v>796</v>
      </c>
      <c r="E328" s="294" t="s">
        <v>40</v>
      </c>
      <c r="F328" s="369">
        <v>7500000</v>
      </c>
      <c r="G328" s="291" t="s">
        <v>1259</v>
      </c>
      <c r="H328" s="295">
        <v>65771165</v>
      </c>
      <c r="I328" s="294" t="s">
        <v>42</v>
      </c>
      <c r="J328" s="296">
        <v>0</v>
      </c>
      <c r="K328" s="296">
        <v>1133</v>
      </c>
      <c r="L328" s="297">
        <v>45763</v>
      </c>
      <c r="M328" s="298">
        <v>7500000</v>
      </c>
      <c r="N328" s="297">
        <v>45770</v>
      </c>
      <c r="O328" s="294" t="s">
        <v>43</v>
      </c>
      <c r="P328" s="299">
        <v>45770</v>
      </c>
      <c r="Q328" s="294">
        <v>1105</v>
      </c>
      <c r="R328" s="291">
        <v>220602</v>
      </c>
      <c r="S328" s="300">
        <v>7500000</v>
      </c>
      <c r="T328" s="297">
        <v>45770</v>
      </c>
      <c r="U328" s="301">
        <v>1000043377</v>
      </c>
      <c r="V328" s="297">
        <v>45771</v>
      </c>
      <c r="W328" s="302">
        <v>45861</v>
      </c>
      <c r="Z328" s="303">
        <f t="shared" si="241"/>
        <v>2500000</v>
      </c>
      <c r="AF328" s="291" t="s">
        <v>1260</v>
      </c>
      <c r="AG328" s="291">
        <v>3245722412</v>
      </c>
      <c r="AH328" s="307" t="s">
        <v>1261</v>
      </c>
    </row>
    <row r="329" spans="1:34" ht="17.25" customHeight="1">
      <c r="A329" s="293">
        <v>328</v>
      </c>
      <c r="B329" s="291" t="s">
        <v>596</v>
      </c>
      <c r="C329" s="291" t="s">
        <v>621</v>
      </c>
      <c r="D329" s="291" t="s">
        <v>796</v>
      </c>
      <c r="E329" s="294" t="s">
        <v>40</v>
      </c>
      <c r="F329" s="369">
        <v>7500000</v>
      </c>
      <c r="G329" s="291" t="s">
        <v>1262</v>
      </c>
      <c r="H329" s="295">
        <v>1006029188</v>
      </c>
      <c r="I329" s="294" t="s">
        <v>1263</v>
      </c>
      <c r="J329" s="296">
        <v>5</v>
      </c>
      <c r="K329" s="296">
        <v>1129</v>
      </c>
      <c r="L329" s="297">
        <v>45763</v>
      </c>
      <c r="M329" s="298">
        <v>7500000</v>
      </c>
      <c r="N329" s="297">
        <v>45770</v>
      </c>
      <c r="O329" s="294" t="s">
        <v>43</v>
      </c>
      <c r="P329" s="299">
        <v>45772</v>
      </c>
      <c r="Q329" s="294">
        <v>1119</v>
      </c>
      <c r="R329" s="291">
        <v>220602</v>
      </c>
      <c r="S329" s="300">
        <v>7500000</v>
      </c>
      <c r="T329" s="297">
        <v>45772</v>
      </c>
      <c r="U329" s="301">
        <v>100043440</v>
      </c>
      <c r="V329" s="297">
        <v>45773</v>
      </c>
      <c r="W329" s="302">
        <v>45863</v>
      </c>
      <c r="Z329" s="303">
        <f t="shared" si="241"/>
        <v>2500000</v>
      </c>
      <c r="AF329" s="291" t="s">
        <v>1264</v>
      </c>
      <c r="AG329" s="291">
        <v>3123334203</v>
      </c>
      <c r="AH329" s="307" t="s">
        <v>1265</v>
      </c>
    </row>
    <row r="330" spans="1:34" ht="17.25" customHeight="1">
      <c r="A330" s="293">
        <v>329</v>
      </c>
      <c r="B330" s="291" t="s">
        <v>596</v>
      </c>
      <c r="C330" s="291" t="s">
        <v>621</v>
      </c>
      <c r="D330" s="291" t="s">
        <v>796</v>
      </c>
      <c r="E330" s="294" t="s">
        <v>40</v>
      </c>
      <c r="F330" s="369">
        <v>7500000</v>
      </c>
      <c r="G330" s="291" t="s">
        <v>1266</v>
      </c>
      <c r="H330" s="295">
        <v>1109494664</v>
      </c>
      <c r="I330" s="294" t="s">
        <v>1267</v>
      </c>
      <c r="J330" s="296">
        <v>6</v>
      </c>
      <c r="K330" s="296">
        <v>1132</v>
      </c>
      <c r="L330" s="297">
        <v>45763</v>
      </c>
      <c r="M330" s="298">
        <v>7500000</v>
      </c>
      <c r="N330" s="297">
        <v>45770</v>
      </c>
      <c r="O330" s="294" t="s">
        <v>43</v>
      </c>
      <c r="P330" s="299">
        <v>45771</v>
      </c>
      <c r="Q330" s="294">
        <v>1107</v>
      </c>
      <c r="R330" s="291">
        <v>220602</v>
      </c>
      <c r="S330" s="300">
        <v>7500000</v>
      </c>
      <c r="T330" s="297" t="s">
        <v>1268</v>
      </c>
      <c r="U330" s="301" t="s">
        <v>1269</v>
      </c>
      <c r="V330" s="297">
        <v>45773</v>
      </c>
      <c r="W330" s="302">
        <v>45863</v>
      </c>
      <c r="Z330" s="303">
        <f t="shared" si="241"/>
        <v>2500000</v>
      </c>
      <c r="AF330" s="291" t="s">
        <v>1270</v>
      </c>
      <c r="AG330" s="291">
        <v>3122051862</v>
      </c>
      <c r="AH330" s="307" t="s">
        <v>1271</v>
      </c>
    </row>
    <row r="331" spans="1:34" ht="17.25" customHeight="1">
      <c r="A331" s="293">
        <v>330</v>
      </c>
      <c r="B331" s="291" t="s">
        <v>596</v>
      </c>
      <c r="C331" s="291" t="s">
        <v>621</v>
      </c>
      <c r="D331" s="291" t="s">
        <v>796</v>
      </c>
      <c r="E331" s="294" t="s">
        <v>40</v>
      </c>
      <c r="F331" s="369">
        <v>7500000</v>
      </c>
      <c r="G331" s="291" t="s">
        <v>1272</v>
      </c>
      <c r="H331" s="295">
        <v>28557546</v>
      </c>
      <c r="I331" s="294" t="s">
        <v>1273</v>
      </c>
      <c r="J331" s="296">
        <v>2</v>
      </c>
      <c r="K331" s="296">
        <v>1125</v>
      </c>
      <c r="L331" s="297">
        <v>45762</v>
      </c>
      <c r="M331" s="298">
        <v>7500000</v>
      </c>
      <c r="N331" s="297">
        <v>45770</v>
      </c>
      <c r="O331" s="294" t="s">
        <v>43</v>
      </c>
      <c r="P331" s="299">
        <v>45771</v>
      </c>
      <c r="Q331" s="294">
        <v>1108</v>
      </c>
      <c r="R331" s="291">
        <v>220602</v>
      </c>
      <c r="S331" s="300">
        <v>7500000</v>
      </c>
      <c r="T331" s="297">
        <v>45770</v>
      </c>
      <c r="U331" s="301" t="s">
        <v>1274</v>
      </c>
      <c r="V331" s="297">
        <v>45805</v>
      </c>
      <c r="W331" s="302">
        <v>45898</v>
      </c>
      <c r="Z331" s="303">
        <f t="shared" si="241"/>
        <v>2500000</v>
      </c>
      <c r="AF331" s="291" t="s">
        <v>1275</v>
      </c>
      <c r="AG331" s="291">
        <v>3170317330</v>
      </c>
      <c r="AH331" s="307" t="s">
        <v>1276</v>
      </c>
    </row>
    <row r="332" spans="1:34" ht="17.25" customHeight="1">
      <c r="A332" s="293">
        <v>331</v>
      </c>
      <c r="B332" s="291" t="s">
        <v>37</v>
      </c>
      <c r="C332" s="291" t="s">
        <v>146</v>
      </c>
      <c r="D332" s="291" t="s">
        <v>1277</v>
      </c>
      <c r="E332" s="294" t="s">
        <v>40</v>
      </c>
      <c r="F332" s="369">
        <v>50000000</v>
      </c>
      <c r="G332" s="291" t="s">
        <v>1278</v>
      </c>
      <c r="H332" s="295">
        <v>93238153</v>
      </c>
      <c r="I332" s="294" t="s">
        <v>42</v>
      </c>
      <c r="J332" s="296">
        <v>1</v>
      </c>
      <c r="K332" s="296">
        <v>1124</v>
      </c>
      <c r="L332" s="297">
        <v>45762</v>
      </c>
      <c r="M332" s="298">
        <v>50000000</v>
      </c>
      <c r="N332" s="297">
        <v>45770</v>
      </c>
      <c r="O332" s="294" t="s">
        <v>43</v>
      </c>
      <c r="P332" s="299">
        <v>45770</v>
      </c>
      <c r="Q332" s="294">
        <v>1106</v>
      </c>
      <c r="R332" s="291">
        <v>21030203</v>
      </c>
      <c r="S332" s="300">
        <v>50000000</v>
      </c>
      <c r="T332" s="297">
        <v>45770</v>
      </c>
      <c r="U332" s="301" t="s">
        <v>1279</v>
      </c>
      <c r="V332" s="297">
        <v>45772</v>
      </c>
      <c r="W332" s="302">
        <v>45862</v>
      </c>
      <c r="Z332" s="303">
        <f>+S332/4</f>
        <v>12500000</v>
      </c>
      <c r="AF332" s="291" t="s">
        <v>1280</v>
      </c>
      <c r="AG332" s="291">
        <v>3102385557</v>
      </c>
      <c r="AH332" s="291" t="s">
        <v>1281</v>
      </c>
    </row>
    <row r="333" spans="1:34" ht="17.25" customHeight="1">
      <c r="A333" s="293">
        <v>332</v>
      </c>
      <c r="B333" s="291" t="s">
        <v>596</v>
      </c>
      <c r="C333" s="291" t="s">
        <v>100</v>
      </c>
      <c r="D333" s="306" t="s">
        <v>900</v>
      </c>
      <c r="E333" s="294" t="s">
        <v>40</v>
      </c>
      <c r="F333" s="369">
        <v>22500000</v>
      </c>
      <c r="G333" s="291" t="s">
        <v>1282</v>
      </c>
      <c r="H333" s="295">
        <v>1005813650</v>
      </c>
      <c r="I333" s="294" t="s">
        <v>42</v>
      </c>
      <c r="J333" s="296">
        <v>6</v>
      </c>
      <c r="K333" s="296">
        <v>1146</v>
      </c>
      <c r="L333" s="297">
        <v>45769</v>
      </c>
      <c r="M333" s="298">
        <f t="shared" ref="M333" si="242">F333</f>
        <v>22500000</v>
      </c>
      <c r="N333" s="297">
        <v>45771</v>
      </c>
      <c r="O333" s="294" t="s">
        <v>43</v>
      </c>
      <c r="P333" s="299">
        <v>45771</v>
      </c>
      <c r="Q333" s="294">
        <v>1109</v>
      </c>
      <c r="R333" s="291">
        <v>220601</v>
      </c>
      <c r="S333" s="300">
        <f t="shared" ref="S333" si="243">M333</f>
        <v>22500000</v>
      </c>
      <c r="T333" s="297">
        <v>45771</v>
      </c>
      <c r="U333" s="301" t="s">
        <v>1283</v>
      </c>
      <c r="V333" s="297">
        <v>45772</v>
      </c>
      <c r="W333" s="302">
        <v>45862</v>
      </c>
      <c r="Z333" s="303">
        <f t="shared" si="241"/>
        <v>7500000</v>
      </c>
      <c r="AF333" s="291" t="s">
        <v>1284</v>
      </c>
      <c r="AG333" s="291" t="s">
        <v>1285</v>
      </c>
      <c r="AH333" s="307" t="s">
        <v>1182</v>
      </c>
    </row>
    <row r="334" spans="1:34" ht="17.25" customHeight="1">
      <c r="A334" s="293">
        <v>333</v>
      </c>
      <c r="B334" s="291" t="s">
        <v>596</v>
      </c>
      <c r="C334" s="291" t="s">
        <v>621</v>
      </c>
      <c r="D334" s="291" t="s">
        <v>796</v>
      </c>
      <c r="E334" s="294" t="s">
        <v>40</v>
      </c>
      <c r="F334" s="369">
        <v>7500000</v>
      </c>
      <c r="G334" s="291" t="s">
        <v>1286</v>
      </c>
      <c r="H334" s="295">
        <v>28816548</v>
      </c>
      <c r="I334" s="294" t="s">
        <v>63</v>
      </c>
      <c r="J334" s="296">
        <v>9</v>
      </c>
      <c r="K334" s="296">
        <v>1137</v>
      </c>
      <c r="L334" s="297">
        <v>45769</v>
      </c>
      <c r="M334" s="298">
        <v>7500000</v>
      </c>
      <c r="N334" s="297">
        <v>45771</v>
      </c>
      <c r="O334" s="294" t="s">
        <v>43</v>
      </c>
      <c r="P334" s="299">
        <v>45772</v>
      </c>
      <c r="Q334" s="294">
        <v>1110</v>
      </c>
      <c r="R334" s="291">
        <v>220602</v>
      </c>
      <c r="S334" s="300">
        <v>7500000</v>
      </c>
      <c r="T334" s="297">
        <v>45771</v>
      </c>
      <c r="U334" s="301" t="s">
        <v>1287</v>
      </c>
      <c r="V334" s="297">
        <v>45771</v>
      </c>
      <c r="W334" s="302">
        <v>45861</v>
      </c>
      <c r="Z334" s="303">
        <f t="shared" si="241"/>
        <v>2500000</v>
      </c>
      <c r="AF334" s="291" t="s">
        <v>1288</v>
      </c>
      <c r="AG334" s="291">
        <v>3164792202</v>
      </c>
      <c r="AH334" s="307" t="s">
        <v>1289</v>
      </c>
    </row>
    <row r="335" spans="1:34" ht="17.25" customHeight="1">
      <c r="A335" s="293">
        <v>334</v>
      </c>
      <c r="B335" s="291" t="s">
        <v>596</v>
      </c>
      <c r="C335" s="291" t="s">
        <v>621</v>
      </c>
      <c r="D335" s="291" t="s">
        <v>796</v>
      </c>
      <c r="E335" s="294" t="s">
        <v>40</v>
      </c>
      <c r="F335" s="369">
        <v>7500000</v>
      </c>
      <c r="G335" s="291" t="s">
        <v>1290</v>
      </c>
      <c r="H335" s="295">
        <v>24714386</v>
      </c>
      <c r="I335" s="294" t="s">
        <v>963</v>
      </c>
      <c r="J335" s="296">
        <v>1</v>
      </c>
      <c r="K335" s="296">
        <v>1141</v>
      </c>
      <c r="L335" s="297">
        <v>45769</v>
      </c>
      <c r="M335" s="298">
        <v>7500000</v>
      </c>
      <c r="N335" s="297">
        <v>45771</v>
      </c>
      <c r="O335" s="294" t="s">
        <v>43</v>
      </c>
      <c r="P335" s="299">
        <v>45803</v>
      </c>
      <c r="Q335" s="294">
        <v>1130</v>
      </c>
      <c r="R335" s="291">
        <v>220602</v>
      </c>
      <c r="S335" s="300">
        <v>7500000</v>
      </c>
      <c r="T335" s="297">
        <v>45773</v>
      </c>
      <c r="U335" s="301" t="s">
        <v>1291</v>
      </c>
      <c r="V335" s="297">
        <v>45784</v>
      </c>
      <c r="W335" s="302">
        <v>45875</v>
      </c>
      <c r="Z335" s="303">
        <f t="shared" si="241"/>
        <v>2500000</v>
      </c>
      <c r="AF335" s="291" t="s">
        <v>1292</v>
      </c>
      <c r="AG335" s="291">
        <v>3203524814</v>
      </c>
      <c r="AH335" s="307" t="s">
        <v>1293</v>
      </c>
    </row>
    <row r="336" spans="1:34" ht="17.25" customHeight="1">
      <c r="A336" s="293">
        <v>335</v>
      </c>
      <c r="B336" s="291" t="s">
        <v>596</v>
      </c>
      <c r="C336" s="291" t="s">
        <v>100</v>
      </c>
      <c r="D336" s="306" t="s">
        <v>900</v>
      </c>
      <c r="E336" s="294" t="s">
        <v>40</v>
      </c>
      <c r="F336" s="369">
        <v>22500000</v>
      </c>
      <c r="G336" s="291" t="s">
        <v>1294</v>
      </c>
      <c r="H336" s="295">
        <v>1234090940</v>
      </c>
      <c r="I336" s="294" t="s">
        <v>219</v>
      </c>
      <c r="J336" s="296">
        <v>3</v>
      </c>
      <c r="K336" s="296">
        <v>1144</v>
      </c>
      <c r="L336" s="297">
        <v>45769</v>
      </c>
      <c r="M336" s="298">
        <f t="shared" ref="M336" si="244">F336</f>
        <v>22500000</v>
      </c>
      <c r="N336" s="297">
        <v>45771</v>
      </c>
      <c r="O336" s="294" t="s">
        <v>43</v>
      </c>
      <c r="P336" s="299">
        <v>45771</v>
      </c>
      <c r="Q336" s="294">
        <v>1111</v>
      </c>
      <c r="R336" s="291">
        <v>220601</v>
      </c>
      <c r="S336" s="300">
        <f t="shared" ref="S336" si="245">M336</f>
        <v>22500000</v>
      </c>
      <c r="T336" s="297">
        <v>45773</v>
      </c>
      <c r="U336" s="301" t="s">
        <v>1295</v>
      </c>
      <c r="V336" s="297">
        <v>45776</v>
      </c>
      <c r="W336" s="302">
        <v>45866</v>
      </c>
      <c r="Z336" s="303">
        <f t="shared" si="241"/>
        <v>7500000</v>
      </c>
      <c r="AF336" s="291" t="s">
        <v>1296</v>
      </c>
      <c r="AG336" s="291">
        <v>3022972007</v>
      </c>
      <c r="AH336" s="307" t="s">
        <v>1297</v>
      </c>
    </row>
    <row r="337" spans="1:34" ht="17.25" customHeight="1">
      <c r="A337" s="293">
        <v>336</v>
      </c>
      <c r="B337" s="291" t="s">
        <v>596</v>
      </c>
      <c r="C337" s="291" t="s">
        <v>621</v>
      </c>
      <c r="D337" s="291" t="s">
        <v>796</v>
      </c>
      <c r="E337" s="294" t="s">
        <v>40</v>
      </c>
      <c r="F337" s="369">
        <v>7500000</v>
      </c>
      <c r="G337" s="291" t="s">
        <v>1298</v>
      </c>
      <c r="H337" s="295">
        <v>17282189</v>
      </c>
      <c r="I337" s="294" t="s">
        <v>1299</v>
      </c>
      <c r="K337" s="296">
        <v>1149</v>
      </c>
      <c r="L337" s="297">
        <v>45769</v>
      </c>
      <c r="M337" s="298">
        <v>7500000</v>
      </c>
      <c r="N337" s="297">
        <v>45771</v>
      </c>
      <c r="O337" s="294" t="s">
        <v>43</v>
      </c>
      <c r="P337" s="299">
        <v>45776</v>
      </c>
      <c r="Q337" s="294">
        <v>1166</v>
      </c>
      <c r="R337" s="291">
        <v>220602</v>
      </c>
      <c r="S337" s="300">
        <v>7500000</v>
      </c>
      <c r="T337" s="297">
        <v>45775</v>
      </c>
      <c r="U337" s="301" t="s">
        <v>1300</v>
      </c>
      <c r="V337" s="297">
        <v>45776</v>
      </c>
      <c r="W337" s="302">
        <v>45866</v>
      </c>
      <c r="Z337" s="303">
        <f t="shared" si="241"/>
        <v>2500000</v>
      </c>
      <c r="AF337" s="291" t="s">
        <v>1301</v>
      </c>
      <c r="AG337" s="291">
        <v>3115675294</v>
      </c>
      <c r="AH337" s="307" t="s">
        <v>1302</v>
      </c>
    </row>
    <row r="338" spans="1:34" ht="17.25" customHeight="1">
      <c r="A338" s="293">
        <v>337</v>
      </c>
      <c r="B338" s="291" t="s">
        <v>596</v>
      </c>
      <c r="C338" s="291" t="s">
        <v>621</v>
      </c>
      <c r="D338" s="291" t="s">
        <v>796</v>
      </c>
      <c r="E338" s="294" t="s">
        <v>40</v>
      </c>
      <c r="F338" s="369">
        <v>7500000</v>
      </c>
      <c r="G338" s="291" t="s">
        <v>1303</v>
      </c>
      <c r="H338" s="295">
        <v>52088322</v>
      </c>
      <c r="I338" s="294" t="s">
        <v>261</v>
      </c>
      <c r="J338" s="296">
        <v>8</v>
      </c>
      <c r="K338" s="296">
        <v>1139</v>
      </c>
      <c r="L338" s="297">
        <v>45769</v>
      </c>
      <c r="M338" s="298">
        <v>7500000</v>
      </c>
      <c r="N338" s="297">
        <v>45771</v>
      </c>
      <c r="O338" s="294" t="s">
        <v>43</v>
      </c>
      <c r="P338" s="299">
        <v>45771</v>
      </c>
      <c r="Q338" s="294">
        <v>1112</v>
      </c>
      <c r="R338" s="291">
        <v>220602</v>
      </c>
      <c r="S338" s="300">
        <v>7500000</v>
      </c>
      <c r="T338" s="297">
        <v>45771</v>
      </c>
      <c r="U338" s="301" t="s">
        <v>1304</v>
      </c>
      <c r="V338" s="297">
        <v>45772</v>
      </c>
      <c r="W338" s="302">
        <v>45862</v>
      </c>
      <c r="Z338" s="303">
        <f t="shared" si="241"/>
        <v>2500000</v>
      </c>
      <c r="AF338" s="291" t="s">
        <v>1305</v>
      </c>
      <c r="AG338" s="291">
        <v>3114479065</v>
      </c>
      <c r="AH338" s="307" t="s">
        <v>1306</v>
      </c>
    </row>
    <row r="339" spans="1:34" ht="17.25" customHeight="1">
      <c r="A339" s="293">
        <v>338</v>
      </c>
      <c r="B339" s="291" t="s">
        <v>596</v>
      </c>
      <c r="C339" s="291" t="s">
        <v>621</v>
      </c>
      <c r="D339" s="291" t="s">
        <v>796</v>
      </c>
      <c r="E339" s="294" t="s">
        <v>40</v>
      </c>
      <c r="F339" s="369">
        <v>7500000</v>
      </c>
      <c r="G339" s="291" t="s">
        <v>559</v>
      </c>
      <c r="H339" s="295">
        <v>55165364</v>
      </c>
      <c r="I339" s="294" t="s">
        <v>560</v>
      </c>
      <c r="J339" s="296">
        <v>4</v>
      </c>
      <c r="K339" s="296">
        <v>1148</v>
      </c>
      <c r="L339" s="297">
        <v>45769</v>
      </c>
      <c r="M339" s="298">
        <v>7500000</v>
      </c>
      <c r="N339" s="297">
        <v>45771</v>
      </c>
      <c r="O339" s="294" t="s">
        <v>43</v>
      </c>
      <c r="R339" s="291">
        <v>220602</v>
      </c>
      <c r="S339" s="300">
        <v>7500000</v>
      </c>
      <c r="Z339" s="303">
        <f t="shared" si="241"/>
        <v>2500000</v>
      </c>
      <c r="AF339" s="291" t="s">
        <v>1307</v>
      </c>
      <c r="AG339" s="291">
        <v>3208543255</v>
      </c>
      <c r="AH339" s="307" t="s">
        <v>562</v>
      </c>
    </row>
    <row r="340" spans="1:34" ht="17.25" customHeight="1">
      <c r="A340" s="293">
        <v>339</v>
      </c>
      <c r="B340" s="291" t="s">
        <v>596</v>
      </c>
      <c r="C340" s="291" t="s">
        <v>621</v>
      </c>
      <c r="D340" s="306" t="s">
        <v>1217</v>
      </c>
      <c r="E340" s="294" t="s">
        <v>40</v>
      </c>
      <c r="F340" s="369">
        <v>9000000</v>
      </c>
      <c r="G340" s="291" t="s">
        <v>1308</v>
      </c>
      <c r="H340" s="331">
        <v>1110062757</v>
      </c>
      <c r="I340" s="294" t="s">
        <v>428</v>
      </c>
      <c r="J340" s="296">
        <v>2</v>
      </c>
      <c r="K340" s="296">
        <v>1151</v>
      </c>
      <c r="L340" s="297">
        <v>45769</v>
      </c>
      <c r="M340" s="298">
        <f t="shared" ref="M340" si="246">F340</f>
        <v>9000000</v>
      </c>
      <c r="N340" s="297">
        <v>45771</v>
      </c>
      <c r="O340" s="294" t="s">
        <v>43</v>
      </c>
      <c r="P340" s="334">
        <v>45771</v>
      </c>
      <c r="Q340" s="335">
        <v>1113</v>
      </c>
      <c r="R340" s="291">
        <v>220606</v>
      </c>
      <c r="S340" s="300">
        <f t="shared" ref="S340" si="247">M340</f>
        <v>9000000</v>
      </c>
      <c r="T340" s="297">
        <v>45771</v>
      </c>
      <c r="U340" s="344" t="s">
        <v>1309</v>
      </c>
      <c r="V340" s="297">
        <v>45773</v>
      </c>
      <c r="W340" s="302">
        <v>45863</v>
      </c>
      <c r="Z340" s="303">
        <f t="shared" si="241"/>
        <v>3000000</v>
      </c>
      <c r="AF340" s="291" t="s">
        <v>1310</v>
      </c>
      <c r="AG340" s="291">
        <v>3143820200</v>
      </c>
      <c r="AH340" s="307" t="s">
        <v>1311</v>
      </c>
    </row>
    <row r="341" spans="1:34" ht="17.25" customHeight="1">
      <c r="A341" s="293">
        <v>340</v>
      </c>
      <c r="B341" s="291" t="s">
        <v>596</v>
      </c>
      <c r="C341" s="291" t="s">
        <v>621</v>
      </c>
      <c r="D341" s="306" t="s">
        <v>1217</v>
      </c>
      <c r="E341" s="294" t="s">
        <v>40</v>
      </c>
      <c r="F341" s="369">
        <v>9000000</v>
      </c>
      <c r="G341" s="291" t="s">
        <v>1312</v>
      </c>
      <c r="H341" s="331">
        <v>1193560960</v>
      </c>
      <c r="I341" s="294" t="s">
        <v>780</v>
      </c>
      <c r="J341" s="296">
        <v>1</v>
      </c>
      <c r="K341" s="296">
        <v>1150</v>
      </c>
      <c r="L341" s="297">
        <v>45769</v>
      </c>
      <c r="M341" s="298">
        <f t="shared" ref="M341" si="248">F341</f>
        <v>9000000</v>
      </c>
      <c r="N341" s="297">
        <v>45771</v>
      </c>
      <c r="O341" s="294" t="s">
        <v>43</v>
      </c>
      <c r="P341" s="334">
        <v>45773</v>
      </c>
      <c r="Q341" s="335">
        <v>1131</v>
      </c>
      <c r="R341" s="291">
        <v>220606</v>
      </c>
      <c r="S341" s="300">
        <f t="shared" ref="S341" si="249">M341</f>
        <v>9000000</v>
      </c>
      <c r="T341" s="297">
        <v>45777</v>
      </c>
      <c r="U341" s="344" t="s">
        <v>1313</v>
      </c>
      <c r="V341" s="297">
        <v>45778</v>
      </c>
      <c r="W341" s="302">
        <v>45869</v>
      </c>
      <c r="Z341" s="303">
        <f t="shared" ref="Z341" si="250">+S341/3</f>
        <v>3000000</v>
      </c>
      <c r="AF341" s="291" t="s">
        <v>1314</v>
      </c>
      <c r="AG341" s="291">
        <v>3208887840</v>
      </c>
      <c r="AH341" s="307" t="s">
        <v>1315</v>
      </c>
    </row>
    <row r="342" spans="1:34" ht="17.25" customHeight="1">
      <c r="A342" s="293">
        <v>341</v>
      </c>
      <c r="B342" s="291" t="s">
        <v>596</v>
      </c>
      <c r="C342" s="291" t="s">
        <v>621</v>
      </c>
      <c r="D342" s="306" t="s">
        <v>876</v>
      </c>
      <c r="E342" s="294" t="s">
        <v>40</v>
      </c>
      <c r="F342" s="369">
        <v>18000000</v>
      </c>
      <c r="G342" s="291" t="s">
        <v>1316</v>
      </c>
      <c r="H342" s="295">
        <v>28559055</v>
      </c>
      <c r="I342" s="294" t="s">
        <v>42</v>
      </c>
      <c r="J342" s="296">
        <v>7</v>
      </c>
      <c r="K342" s="296">
        <v>1143</v>
      </c>
      <c r="L342" s="297">
        <v>45769</v>
      </c>
      <c r="M342" s="298">
        <f t="shared" ref="M342" si="251">+F342</f>
        <v>18000000</v>
      </c>
      <c r="N342" s="297">
        <v>45771</v>
      </c>
      <c r="O342" s="294" t="s">
        <v>43</v>
      </c>
      <c r="P342" s="299">
        <v>45774</v>
      </c>
      <c r="Q342" s="294">
        <v>1137</v>
      </c>
      <c r="R342" s="291">
        <v>220601</v>
      </c>
      <c r="S342" s="300">
        <v>18000000</v>
      </c>
      <c r="U342" s="313" t="s">
        <v>1317</v>
      </c>
      <c r="W342" s="294" t="s">
        <v>668</v>
      </c>
      <c r="Z342" s="303">
        <f>+S342/3</f>
        <v>6000000</v>
      </c>
      <c r="AF342" s="291" t="s">
        <v>1318</v>
      </c>
      <c r="AG342" s="291">
        <v>3187630437</v>
      </c>
      <c r="AH342" s="307" t="s">
        <v>1319</v>
      </c>
    </row>
    <row r="343" spans="1:34" ht="17.25" customHeight="1">
      <c r="A343" s="293">
        <v>342</v>
      </c>
      <c r="B343" s="291" t="s">
        <v>596</v>
      </c>
      <c r="C343" s="291" t="s">
        <v>621</v>
      </c>
      <c r="D343" s="306" t="s">
        <v>876</v>
      </c>
      <c r="E343" s="294" t="s">
        <v>40</v>
      </c>
      <c r="F343" s="369">
        <v>18000000</v>
      </c>
      <c r="G343" s="291" t="s">
        <v>1320</v>
      </c>
      <c r="H343" s="295">
        <v>49781418</v>
      </c>
      <c r="I343" s="294" t="s">
        <v>214</v>
      </c>
      <c r="J343" s="296">
        <v>3</v>
      </c>
      <c r="K343" s="296">
        <v>1142</v>
      </c>
      <c r="L343" s="297">
        <v>45769</v>
      </c>
      <c r="M343" s="298">
        <f t="shared" ref="M343" si="252">+F343</f>
        <v>18000000</v>
      </c>
      <c r="N343" s="297">
        <v>45771</v>
      </c>
      <c r="O343" s="294" t="s">
        <v>43</v>
      </c>
      <c r="P343" s="299">
        <v>45771</v>
      </c>
      <c r="Q343" s="294">
        <v>1114</v>
      </c>
      <c r="R343" s="291">
        <v>220601</v>
      </c>
      <c r="S343" s="300">
        <v>18000000</v>
      </c>
      <c r="T343" s="297">
        <v>45771</v>
      </c>
      <c r="U343" s="301">
        <v>10003413</v>
      </c>
      <c r="V343" s="297">
        <v>45773</v>
      </c>
      <c r="W343" s="302">
        <v>45863</v>
      </c>
      <c r="Z343" s="303">
        <f>+S343/3</f>
        <v>6000000</v>
      </c>
      <c r="AF343" s="291" t="s">
        <v>1321</v>
      </c>
      <c r="AG343" s="291">
        <v>3145567875</v>
      </c>
      <c r="AH343" s="307" t="s">
        <v>1319</v>
      </c>
    </row>
    <row r="344" spans="1:34" ht="17.25" customHeight="1">
      <c r="A344" s="293">
        <v>343</v>
      </c>
      <c r="B344" s="291" t="s">
        <v>596</v>
      </c>
      <c r="C344" s="291" t="s">
        <v>621</v>
      </c>
      <c r="D344" s="306" t="s">
        <v>885</v>
      </c>
      <c r="E344" s="294" t="s">
        <v>40</v>
      </c>
      <c r="F344" s="369">
        <v>24000000</v>
      </c>
      <c r="G344" s="291" t="s">
        <v>1322</v>
      </c>
      <c r="H344" s="295">
        <v>1022393219</v>
      </c>
      <c r="I344" s="294" t="s">
        <v>261</v>
      </c>
      <c r="J344" s="296">
        <v>2</v>
      </c>
      <c r="K344" s="296">
        <v>1131</v>
      </c>
      <c r="L344" s="297">
        <v>45763</v>
      </c>
      <c r="M344" s="298">
        <f t="shared" ref="M344" si="253">F344</f>
        <v>24000000</v>
      </c>
      <c r="N344" s="297">
        <v>45771</v>
      </c>
      <c r="O344" s="294" t="s">
        <v>43</v>
      </c>
      <c r="P344" s="299">
        <v>45774</v>
      </c>
      <c r="Q344" s="294">
        <v>1138</v>
      </c>
      <c r="R344" s="291">
        <v>220605</v>
      </c>
      <c r="S344" s="300">
        <f t="shared" ref="S344" si="254">M344</f>
        <v>24000000</v>
      </c>
      <c r="W344" s="294" t="s">
        <v>668</v>
      </c>
      <c r="Z344" s="303">
        <f>+S344/3</f>
        <v>8000000</v>
      </c>
      <c r="AF344" s="291" t="s">
        <v>1323</v>
      </c>
      <c r="AG344" s="291">
        <v>3212207817</v>
      </c>
      <c r="AH344" s="307" t="s">
        <v>1324</v>
      </c>
    </row>
    <row r="345" spans="1:34" ht="17.25" customHeight="1">
      <c r="A345" s="293">
        <v>344</v>
      </c>
      <c r="B345" s="291" t="s">
        <v>596</v>
      </c>
      <c r="C345" s="291" t="s">
        <v>621</v>
      </c>
      <c r="D345" s="291" t="s">
        <v>796</v>
      </c>
      <c r="E345" s="294" t="s">
        <v>40</v>
      </c>
      <c r="F345" s="369">
        <v>7500000</v>
      </c>
      <c r="G345" s="291" t="s">
        <v>1325</v>
      </c>
      <c r="H345" s="295">
        <v>1010040028</v>
      </c>
      <c r="I345" s="294" t="s">
        <v>924</v>
      </c>
      <c r="J345" s="296">
        <v>4</v>
      </c>
      <c r="K345" s="296">
        <v>1154</v>
      </c>
      <c r="L345" s="297">
        <v>45769</v>
      </c>
      <c r="M345" s="298">
        <v>7500000</v>
      </c>
      <c r="N345" s="297">
        <v>45771</v>
      </c>
      <c r="O345" s="294" t="s">
        <v>43</v>
      </c>
      <c r="R345" s="291">
        <v>220602</v>
      </c>
      <c r="S345" s="300">
        <v>7500000</v>
      </c>
      <c r="W345" s="294" t="s">
        <v>668</v>
      </c>
      <c r="Z345" s="303">
        <f t="shared" ref="Z345" si="255">+S345/3</f>
        <v>2500000</v>
      </c>
      <c r="AF345" s="291" t="s">
        <v>1326</v>
      </c>
      <c r="AG345" s="291">
        <v>3102049905</v>
      </c>
      <c r="AH345" s="307" t="s">
        <v>1327</v>
      </c>
    </row>
    <row r="346" spans="1:34" ht="17.25" customHeight="1">
      <c r="A346" s="293">
        <v>345</v>
      </c>
      <c r="B346" s="291" t="s">
        <v>596</v>
      </c>
      <c r="C346" s="291" t="s">
        <v>621</v>
      </c>
      <c r="D346" s="291" t="s">
        <v>796</v>
      </c>
      <c r="E346" s="294" t="s">
        <v>40</v>
      </c>
      <c r="F346" s="369">
        <v>7500000</v>
      </c>
      <c r="G346" s="291" t="s">
        <v>1328</v>
      </c>
      <c r="H346" s="295">
        <v>1109003268</v>
      </c>
      <c r="I346" s="294" t="s">
        <v>452</v>
      </c>
      <c r="J346" s="296">
        <v>7</v>
      </c>
      <c r="K346" s="296">
        <v>1153</v>
      </c>
      <c r="L346" s="297">
        <v>45769</v>
      </c>
      <c r="M346" s="298">
        <v>7500000</v>
      </c>
      <c r="N346" s="297">
        <v>45771</v>
      </c>
      <c r="O346" s="294" t="s">
        <v>43</v>
      </c>
      <c r="P346" s="299">
        <v>45773</v>
      </c>
      <c r="Q346" s="294">
        <v>1132</v>
      </c>
      <c r="R346" s="291">
        <v>220602</v>
      </c>
      <c r="S346" s="300">
        <v>7500000</v>
      </c>
      <c r="T346" s="297">
        <v>45775</v>
      </c>
      <c r="U346" s="301" t="s">
        <v>1329</v>
      </c>
      <c r="V346" s="297">
        <v>45783</v>
      </c>
      <c r="W346" s="302">
        <v>45874</v>
      </c>
      <c r="Z346" s="303">
        <f t="shared" ref="Z346" si="256">+S346/3</f>
        <v>2500000</v>
      </c>
      <c r="AF346" s="291" t="s">
        <v>1330</v>
      </c>
      <c r="AG346" s="291">
        <v>3023282257</v>
      </c>
      <c r="AH346" s="307" t="s">
        <v>1331</v>
      </c>
    </row>
    <row r="347" spans="1:34" ht="17.25" customHeight="1">
      <c r="A347" s="293">
        <v>346</v>
      </c>
      <c r="B347" s="291" t="s">
        <v>596</v>
      </c>
      <c r="C347" s="291" t="s">
        <v>621</v>
      </c>
      <c r="D347" s="291" t="s">
        <v>1332</v>
      </c>
      <c r="E347" s="294" t="s">
        <v>40</v>
      </c>
      <c r="F347" s="369">
        <v>7200000</v>
      </c>
      <c r="G347" s="291" t="s">
        <v>1333</v>
      </c>
      <c r="H347" s="295">
        <v>1007267548</v>
      </c>
      <c r="I347" s="294" t="s">
        <v>428</v>
      </c>
      <c r="J347" s="296">
        <v>7</v>
      </c>
      <c r="K347" s="296">
        <v>1152</v>
      </c>
      <c r="L347" s="297">
        <v>45769</v>
      </c>
      <c r="M347" s="298">
        <f t="shared" ref="M347" si="257">F347</f>
        <v>7200000</v>
      </c>
      <c r="N347" s="297">
        <v>45771</v>
      </c>
      <c r="O347" s="294" t="s">
        <v>43</v>
      </c>
      <c r="P347" s="299">
        <v>45772</v>
      </c>
      <c r="Q347" s="294">
        <v>1120</v>
      </c>
      <c r="R347" s="291">
        <v>220602</v>
      </c>
      <c r="S347" s="300">
        <f t="shared" ref="S347" si="258">M347</f>
        <v>7200000</v>
      </c>
      <c r="T347" s="297">
        <v>45773</v>
      </c>
      <c r="U347" s="301" t="s">
        <v>1334</v>
      </c>
      <c r="V347" s="297">
        <v>45802</v>
      </c>
      <c r="W347" s="302">
        <v>45893</v>
      </c>
      <c r="Z347" s="303">
        <f>+F347/3</f>
        <v>2400000</v>
      </c>
      <c r="AF347" s="291" t="s">
        <v>1335</v>
      </c>
      <c r="AG347" s="291">
        <v>3218245734</v>
      </c>
      <c r="AH347" s="307" t="s">
        <v>1336</v>
      </c>
    </row>
    <row r="348" spans="1:34" ht="17.25" customHeight="1">
      <c r="A348" s="293">
        <v>347</v>
      </c>
      <c r="B348" s="291" t="s">
        <v>596</v>
      </c>
      <c r="C348" s="291" t="s">
        <v>621</v>
      </c>
      <c r="D348" s="306" t="s">
        <v>876</v>
      </c>
      <c r="E348" s="294" t="s">
        <v>40</v>
      </c>
      <c r="F348" s="369">
        <v>18000000</v>
      </c>
      <c r="G348" s="291" t="s">
        <v>1337</v>
      </c>
      <c r="H348" s="295">
        <v>1110516308</v>
      </c>
      <c r="I348" s="294" t="s">
        <v>42</v>
      </c>
      <c r="J348" s="296">
        <v>9</v>
      </c>
      <c r="K348" s="296">
        <v>1165</v>
      </c>
      <c r="L348" s="297">
        <v>45769</v>
      </c>
      <c r="M348" s="298">
        <f t="shared" ref="M348" si="259">+F348</f>
        <v>18000000</v>
      </c>
      <c r="N348" s="297">
        <v>45771</v>
      </c>
      <c r="O348" s="294" t="s">
        <v>43</v>
      </c>
      <c r="P348" s="299">
        <v>45776</v>
      </c>
      <c r="Q348" s="294">
        <v>1167</v>
      </c>
      <c r="R348" s="291">
        <v>220601</v>
      </c>
      <c r="S348" s="300">
        <v>18000000</v>
      </c>
      <c r="T348" s="297">
        <v>45775</v>
      </c>
      <c r="U348" s="301" t="s">
        <v>1338</v>
      </c>
      <c r="V348" s="297">
        <v>45776</v>
      </c>
      <c r="W348" s="302">
        <v>45866</v>
      </c>
      <c r="Z348" s="303">
        <f>+S348/3</f>
        <v>6000000</v>
      </c>
      <c r="AF348" s="291" t="s">
        <v>1339</v>
      </c>
      <c r="AG348" s="291">
        <v>3124610632</v>
      </c>
      <c r="AH348" s="307" t="s">
        <v>1340</v>
      </c>
    </row>
    <row r="349" spans="1:34" ht="17.25" customHeight="1">
      <c r="A349" s="293">
        <v>348</v>
      </c>
      <c r="B349" s="291" t="s">
        <v>596</v>
      </c>
      <c r="C349" s="291" t="s">
        <v>621</v>
      </c>
      <c r="D349" s="306" t="s">
        <v>890</v>
      </c>
      <c r="E349" s="294" t="s">
        <v>40</v>
      </c>
      <c r="F349" s="369">
        <v>9000000</v>
      </c>
      <c r="G349" s="291" t="s">
        <v>1341</v>
      </c>
      <c r="H349" s="331">
        <v>1022976257</v>
      </c>
      <c r="I349" s="294" t="s">
        <v>261</v>
      </c>
      <c r="J349" s="296">
        <v>5</v>
      </c>
      <c r="K349" s="296">
        <v>1162</v>
      </c>
      <c r="L349" s="297">
        <v>45769</v>
      </c>
      <c r="M349" s="298">
        <f t="shared" ref="M349" si="260">F349</f>
        <v>9000000</v>
      </c>
      <c r="N349" s="297">
        <v>45771</v>
      </c>
      <c r="O349" s="294" t="s">
        <v>43</v>
      </c>
      <c r="P349" s="334">
        <v>45774</v>
      </c>
      <c r="Q349" s="335">
        <v>1139</v>
      </c>
      <c r="R349" s="291">
        <v>220606</v>
      </c>
      <c r="S349" s="300">
        <f t="shared" ref="S349" si="261">M349</f>
        <v>9000000</v>
      </c>
      <c r="T349" s="297">
        <v>45775</v>
      </c>
      <c r="U349" s="344" t="s">
        <v>1342</v>
      </c>
      <c r="V349" s="297">
        <v>45776</v>
      </c>
      <c r="W349" s="302">
        <v>45866</v>
      </c>
      <c r="Z349" s="303">
        <f t="shared" ref="Z349:Z350" si="262">+S349/3</f>
        <v>3000000</v>
      </c>
      <c r="AF349" s="291" t="s">
        <v>1343</v>
      </c>
      <c r="AG349" s="291">
        <v>3194909476</v>
      </c>
      <c r="AH349" s="307" t="s">
        <v>1344</v>
      </c>
    </row>
    <row r="350" spans="1:34" ht="17.25" customHeight="1">
      <c r="A350" s="293">
        <v>349</v>
      </c>
      <c r="B350" s="291" t="s">
        <v>596</v>
      </c>
      <c r="C350" s="291" t="s">
        <v>621</v>
      </c>
      <c r="D350" s="291" t="s">
        <v>796</v>
      </c>
      <c r="E350" s="294" t="s">
        <v>40</v>
      </c>
      <c r="F350" s="369">
        <v>7500000</v>
      </c>
      <c r="G350" s="291" t="s">
        <v>1345</v>
      </c>
      <c r="H350" s="295">
        <v>1105460741</v>
      </c>
      <c r="I350" s="294" t="s">
        <v>42</v>
      </c>
      <c r="J350" s="296">
        <v>4</v>
      </c>
      <c r="K350" s="296">
        <v>1159</v>
      </c>
      <c r="L350" s="297">
        <v>45769</v>
      </c>
      <c r="M350" s="298">
        <v>7500000</v>
      </c>
      <c r="N350" s="297">
        <v>45771</v>
      </c>
      <c r="O350" s="294" t="s">
        <v>43</v>
      </c>
      <c r="P350" s="299">
        <v>45803</v>
      </c>
      <c r="Q350" s="294">
        <v>1137</v>
      </c>
      <c r="R350" s="291">
        <v>220602</v>
      </c>
      <c r="S350" s="300">
        <v>7500000</v>
      </c>
      <c r="T350" s="297">
        <v>45777</v>
      </c>
      <c r="U350" s="301" t="s">
        <v>1346</v>
      </c>
      <c r="V350" s="297">
        <v>45798</v>
      </c>
      <c r="W350" s="302">
        <v>45889</v>
      </c>
      <c r="Z350" s="303">
        <f t="shared" si="262"/>
        <v>2500000</v>
      </c>
      <c r="AF350" s="291" t="s">
        <v>1347</v>
      </c>
      <c r="AG350" s="291">
        <v>3014478897</v>
      </c>
      <c r="AH350" s="307" t="s">
        <v>1348</v>
      </c>
    </row>
    <row r="351" spans="1:34" ht="17.25" customHeight="1">
      <c r="A351" s="293">
        <v>350</v>
      </c>
      <c r="B351" s="291" t="s">
        <v>596</v>
      </c>
      <c r="C351" s="291" t="s">
        <v>100</v>
      </c>
      <c r="D351" s="291" t="s">
        <v>853</v>
      </c>
      <c r="E351" s="294" t="s">
        <v>40</v>
      </c>
      <c r="F351" s="369">
        <v>33000000</v>
      </c>
      <c r="G351" s="291" t="s">
        <v>1349</v>
      </c>
      <c r="H351" s="295">
        <v>1110525900</v>
      </c>
      <c r="I351" s="294" t="s">
        <v>42</v>
      </c>
      <c r="J351" s="296">
        <v>8</v>
      </c>
      <c r="K351" s="296">
        <v>1168</v>
      </c>
      <c r="L351" s="297">
        <v>45769</v>
      </c>
      <c r="M351" s="298">
        <f>+F351</f>
        <v>33000000</v>
      </c>
      <c r="N351" s="297">
        <v>45771</v>
      </c>
      <c r="O351" s="294" t="s">
        <v>43</v>
      </c>
      <c r="P351" s="299">
        <v>45772</v>
      </c>
      <c r="Q351" s="294">
        <v>1121</v>
      </c>
      <c r="R351" s="291">
        <v>220605</v>
      </c>
      <c r="S351" s="300">
        <f>+M351</f>
        <v>33000000</v>
      </c>
      <c r="T351" s="297">
        <v>45802</v>
      </c>
      <c r="U351" s="301" t="s">
        <v>1350</v>
      </c>
      <c r="V351" s="297">
        <v>45783</v>
      </c>
      <c r="W351" s="302">
        <v>45874</v>
      </c>
      <c r="Z351" s="303">
        <f>+S351/3</f>
        <v>11000000</v>
      </c>
      <c r="AF351" s="291" t="s">
        <v>1351</v>
      </c>
      <c r="AG351" s="291">
        <v>3165522512</v>
      </c>
      <c r="AH351" s="307" t="s">
        <v>1352</v>
      </c>
    </row>
    <row r="352" spans="1:34" ht="17.25" customHeight="1">
      <c r="A352" s="293">
        <v>351</v>
      </c>
      <c r="B352" s="291" t="s">
        <v>37</v>
      </c>
      <c r="C352" s="291" t="s">
        <v>661</v>
      </c>
      <c r="D352" s="291" t="s">
        <v>1353</v>
      </c>
      <c r="E352" s="294" t="s">
        <v>40</v>
      </c>
      <c r="F352" s="369">
        <v>28000000</v>
      </c>
      <c r="G352" s="291" t="s">
        <v>131</v>
      </c>
      <c r="H352" s="295">
        <v>52958708</v>
      </c>
      <c r="I352" s="294" t="s">
        <v>42</v>
      </c>
      <c r="J352" s="296">
        <v>7</v>
      </c>
      <c r="K352" s="296">
        <v>1171</v>
      </c>
      <c r="L352" s="297">
        <v>45770</v>
      </c>
      <c r="M352" s="298">
        <f t="shared" ref="M352:M353" si="263">F352</f>
        <v>28000000</v>
      </c>
      <c r="N352" s="297">
        <v>45772</v>
      </c>
      <c r="O352" s="294" t="s">
        <v>43</v>
      </c>
      <c r="P352" s="299">
        <v>45772</v>
      </c>
      <c r="Q352" s="294">
        <v>1122</v>
      </c>
      <c r="R352" s="291">
        <v>2101010301</v>
      </c>
      <c r="S352" s="300">
        <f t="shared" ref="S352:S353" si="264">M352</f>
        <v>28000000</v>
      </c>
      <c r="T352" s="297">
        <v>45772</v>
      </c>
      <c r="U352" s="301" t="s">
        <v>1354</v>
      </c>
      <c r="V352" s="297">
        <v>45772</v>
      </c>
      <c r="W352" s="302">
        <v>45924</v>
      </c>
      <c r="Z352" s="303">
        <f>+F352/5</f>
        <v>5600000</v>
      </c>
      <c r="AA352" s="308"/>
      <c r="AF352" s="291" t="s">
        <v>133</v>
      </c>
      <c r="AG352" s="291">
        <v>3183741216</v>
      </c>
      <c r="AH352" s="305" t="s">
        <v>134</v>
      </c>
    </row>
    <row r="353" spans="1:34" ht="17.25" customHeight="1">
      <c r="A353" s="293">
        <v>352</v>
      </c>
      <c r="B353" s="291" t="s">
        <v>596</v>
      </c>
      <c r="C353" s="291" t="s">
        <v>100</v>
      </c>
      <c r="D353" s="314" t="s">
        <v>1355</v>
      </c>
      <c r="E353" s="294" t="s">
        <v>40</v>
      </c>
      <c r="F353" s="369">
        <v>11250000</v>
      </c>
      <c r="G353" s="291" t="s">
        <v>1356</v>
      </c>
      <c r="H353" s="295">
        <v>1110583793</v>
      </c>
      <c r="I353" s="294" t="s">
        <v>42</v>
      </c>
      <c r="J353" s="296">
        <v>3</v>
      </c>
      <c r="K353" s="296">
        <v>1145</v>
      </c>
      <c r="L353" s="297">
        <v>45769</v>
      </c>
      <c r="M353" s="298">
        <f t="shared" si="263"/>
        <v>11250000</v>
      </c>
      <c r="N353" s="297">
        <v>45772</v>
      </c>
      <c r="O353" s="294" t="s">
        <v>43</v>
      </c>
      <c r="P353" s="334">
        <v>45775</v>
      </c>
      <c r="Q353" s="335">
        <v>1158</v>
      </c>
      <c r="R353" s="291">
        <v>220601</v>
      </c>
      <c r="S353" s="300">
        <f t="shared" si="264"/>
        <v>11250000</v>
      </c>
      <c r="T353" s="297">
        <v>45775</v>
      </c>
      <c r="U353" s="217" t="s">
        <v>1357</v>
      </c>
      <c r="V353" s="297">
        <v>45782</v>
      </c>
      <c r="W353" s="302">
        <v>45873</v>
      </c>
      <c r="Z353" s="303">
        <f>+S353/3</f>
        <v>3750000</v>
      </c>
      <c r="AF353" s="291" t="s">
        <v>1358</v>
      </c>
      <c r="AG353" s="291">
        <v>3204060290</v>
      </c>
      <c r="AH353" s="307" t="s">
        <v>1359</v>
      </c>
    </row>
    <row r="354" spans="1:34" ht="17.25" customHeight="1">
      <c r="A354" s="293">
        <v>353</v>
      </c>
      <c r="B354" s="291" t="s">
        <v>596</v>
      </c>
      <c r="C354" s="291" t="s">
        <v>621</v>
      </c>
      <c r="D354" s="291" t="s">
        <v>796</v>
      </c>
      <c r="E354" s="294" t="s">
        <v>40</v>
      </c>
      <c r="F354" s="369">
        <v>7500000</v>
      </c>
      <c r="G354" s="291" t="s">
        <v>1360</v>
      </c>
      <c r="H354" s="295">
        <v>1110444789</v>
      </c>
      <c r="I354" s="294" t="s">
        <v>42</v>
      </c>
      <c r="J354" s="296">
        <v>8</v>
      </c>
      <c r="K354" s="296">
        <v>1156</v>
      </c>
      <c r="L354" s="297">
        <v>45769</v>
      </c>
      <c r="M354" s="298">
        <v>7500000</v>
      </c>
      <c r="N354" s="297">
        <v>45772</v>
      </c>
      <c r="O354" s="294" t="s">
        <v>43</v>
      </c>
      <c r="P354" s="299">
        <v>45772</v>
      </c>
      <c r="Q354" s="294">
        <v>1123</v>
      </c>
      <c r="R354" s="291">
        <v>220602</v>
      </c>
      <c r="S354" s="300">
        <v>7500000</v>
      </c>
      <c r="T354" s="297">
        <v>45772</v>
      </c>
      <c r="U354" s="301" t="s">
        <v>1361</v>
      </c>
      <c r="V354" s="297">
        <v>45775</v>
      </c>
      <c r="W354" s="302">
        <v>45865</v>
      </c>
      <c r="Z354" s="303">
        <f t="shared" ref="Z354" si="265">+S354/3</f>
        <v>2500000</v>
      </c>
      <c r="AF354" s="291" t="s">
        <v>1362</v>
      </c>
      <c r="AG354" s="291">
        <v>3134769691</v>
      </c>
      <c r="AH354" s="307" t="s">
        <v>1363</v>
      </c>
    </row>
    <row r="355" spans="1:34" ht="17.25" customHeight="1">
      <c r="A355" s="293">
        <v>354</v>
      </c>
      <c r="B355" s="291" t="s">
        <v>596</v>
      </c>
      <c r="C355" s="291" t="s">
        <v>621</v>
      </c>
      <c r="D355" s="291" t="s">
        <v>796</v>
      </c>
      <c r="E355" s="294" t="s">
        <v>40</v>
      </c>
      <c r="F355" s="369">
        <v>7500000</v>
      </c>
      <c r="G355" s="291" t="s">
        <v>1364</v>
      </c>
      <c r="H355" s="295">
        <v>65759681</v>
      </c>
      <c r="I355" s="294" t="s">
        <v>42</v>
      </c>
      <c r="J355" s="296">
        <v>0</v>
      </c>
      <c r="K355" s="296">
        <v>1160</v>
      </c>
      <c r="L355" s="297">
        <v>45769</v>
      </c>
      <c r="M355" s="298">
        <v>7500000</v>
      </c>
      <c r="N355" s="297">
        <v>45772</v>
      </c>
      <c r="O355" s="294" t="s">
        <v>43</v>
      </c>
      <c r="P355" s="299">
        <v>45773</v>
      </c>
      <c r="Q355" s="294">
        <v>1134</v>
      </c>
      <c r="R355" s="291">
        <v>220602</v>
      </c>
      <c r="S355" s="300">
        <v>7500000</v>
      </c>
      <c r="T355" s="297">
        <v>45773</v>
      </c>
      <c r="U355" s="301">
        <v>100043478</v>
      </c>
      <c r="V355" s="297">
        <v>45776</v>
      </c>
      <c r="W355" s="302">
        <v>45866</v>
      </c>
      <c r="Z355" s="303">
        <f t="shared" ref="Z355" si="266">+S355/3</f>
        <v>2500000</v>
      </c>
      <c r="AF355" s="291" t="s">
        <v>1365</v>
      </c>
      <c r="AG355" s="291">
        <v>3202653868</v>
      </c>
      <c r="AH355" s="307" t="s">
        <v>1366</v>
      </c>
    </row>
    <row r="356" spans="1:34" ht="17.25" customHeight="1">
      <c r="A356" s="293">
        <v>355</v>
      </c>
      <c r="B356" s="291" t="s">
        <v>596</v>
      </c>
      <c r="C356" s="291" t="s">
        <v>621</v>
      </c>
      <c r="D356" s="291" t="s">
        <v>796</v>
      </c>
      <c r="E356" s="294" t="s">
        <v>40</v>
      </c>
      <c r="F356" s="369">
        <v>7500000</v>
      </c>
      <c r="G356" s="291" t="s">
        <v>1367</v>
      </c>
      <c r="H356" s="295">
        <v>1110234338</v>
      </c>
      <c r="I356" s="294" t="s">
        <v>1368</v>
      </c>
      <c r="J356" s="296">
        <v>9</v>
      </c>
      <c r="K356" s="296">
        <v>1155</v>
      </c>
      <c r="L356" s="297">
        <v>45769</v>
      </c>
      <c r="M356" s="298">
        <v>7500000</v>
      </c>
      <c r="N356" s="297">
        <v>45772</v>
      </c>
      <c r="O356" s="294" t="s">
        <v>43</v>
      </c>
      <c r="P356" s="299">
        <v>45772</v>
      </c>
      <c r="Q356" s="294">
        <v>1124</v>
      </c>
      <c r="R356" s="291">
        <v>220602</v>
      </c>
      <c r="S356" s="300">
        <v>7500000</v>
      </c>
      <c r="T356" s="297">
        <v>45772</v>
      </c>
      <c r="U356" s="301" t="s">
        <v>1369</v>
      </c>
      <c r="V356" s="297">
        <v>45777</v>
      </c>
      <c r="W356" s="302">
        <v>45867</v>
      </c>
      <c r="Z356" s="303">
        <f t="shared" ref="Z356" si="267">+S356/3</f>
        <v>2500000</v>
      </c>
      <c r="AF356" s="291" t="s">
        <v>1370</v>
      </c>
      <c r="AG356" s="291">
        <v>3224592297</v>
      </c>
      <c r="AH356" s="307" t="s">
        <v>1371</v>
      </c>
    </row>
    <row r="357" spans="1:34" ht="17.25" customHeight="1">
      <c r="A357" s="293">
        <v>356</v>
      </c>
      <c r="B357" s="291" t="s">
        <v>596</v>
      </c>
      <c r="C357" s="291" t="s">
        <v>621</v>
      </c>
      <c r="D357" s="291" t="s">
        <v>796</v>
      </c>
      <c r="E357" s="294" t="s">
        <v>40</v>
      </c>
      <c r="F357" s="369">
        <v>7500000</v>
      </c>
      <c r="G357" s="291" t="s">
        <v>1372</v>
      </c>
      <c r="H357" s="295">
        <v>1110544574</v>
      </c>
      <c r="I357" s="294" t="s">
        <v>42</v>
      </c>
      <c r="J357" s="296">
        <v>0</v>
      </c>
      <c r="K357" s="296">
        <v>1158</v>
      </c>
      <c r="L357" s="297">
        <v>45769</v>
      </c>
      <c r="M357" s="298">
        <v>7500000</v>
      </c>
      <c r="N357" s="297">
        <v>45772</v>
      </c>
      <c r="O357" s="294" t="s">
        <v>43</v>
      </c>
      <c r="P357" s="299">
        <v>45772</v>
      </c>
      <c r="Q357" s="294">
        <v>1125</v>
      </c>
      <c r="R357" s="291">
        <v>220602</v>
      </c>
      <c r="S357" s="300">
        <v>7500000</v>
      </c>
      <c r="T357" s="297">
        <v>45776</v>
      </c>
      <c r="U357" s="301" t="s">
        <v>1373</v>
      </c>
      <c r="V357" s="297">
        <v>45780</v>
      </c>
      <c r="W357" s="302">
        <v>45871</v>
      </c>
      <c r="Z357" s="303">
        <f t="shared" ref="Z357" si="268">+S357/3</f>
        <v>2500000</v>
      </c>
      <c r="AF357" s="291" t="s">
        <v>1374</v>
      </c>
      <c r="AG357" s="291">
        <v>3118616235</v>
      </c>
      <c r="AH357" s="307" t="s">
        <v>1375</v>
      </c>
    </row>
    <row r="358" spans="1:34" ht="17.25" customHeight="1">
      <c r="A358" s="293">
        <v>357</v>
      </c>
      <c r="B358" s="291" t="s">
        <v>596</v>
      </c>
      <c r="C358" s="291" t="s">
        <v>621</v>
      </c>
      <c r="D358" s="291" t="s">
        <v>796</v>
      </c>
      <c r="E358" s="294" t="s">
        <v>40</v>
      </c>
      <c r="F358" s="369">
        <v>7500000</v>
      </c>
      <c r="G358" s="291" t="s">
        <v>1376</v>
      </c>
      <c r="H358" s="295">
        <v>1070595597</v>
      </c>
      <c r="I358" s="294" t="s">
        <v>780</v>
      </c>
      <c r="J358" s="296">
        <v>3</v>
      </c>
      <c r="K358" s="296">
        <v>1140</v>
      </c>
      <c r="L358" s="297">
        <v>45769</v>
      </c>
      <c r="M358" s="298">
        <v>7500000</v>
      </c>
      <c r="N358" s="297">
        <v>45772</v>
      </c>
      <c r="O358" s="294" t="s">
        <v>43</v>
      </c>
      <c r="P358" s="299">
        <v>45776</v>
      </c>
      <c r="Q358" s="294">
        <v>1168</v>
      </c>
      <c r="R358" s="291">
        <v>220602</v>
      </c>
      <c r="S358" s="300">
        <v>7500000</v>
      </c>
      <c r="T358" s="297">
        <v>45775</v>
      </c>
      <c r="U358" s="301">
        <v>1000043490</v>
      </c>
      <c r="V358" s="297">
        <v>45776</v>
      </c>
      <c r="W358" s="302">
        <v>45866</v>
      </c>
      <c r="Z358" s="303">
        <f t="shared" ref="Z358" si="269">+S358/3</f>
        <v>2500000</v>
      </c>
      <c r="AF358" s="291" t="s">
        <v>1377</v>
      </c>
      <c r="AG358" s="291">
        <v>3148621773</v>
      </c>
      <c r="AH358" s="307" t="s">
        <v>1306</v>
      </c>
    </row>
    <row r="359" spans="1:34" ht="17.25" customHeight="1">
      <c r="A359" s="293">
        <v>358</v>
      </c>
      <c r="B359" s="291" t="s">
        <v>596</v>
      </c>
      <c r="C359" s="291" t="s">
        <v>621</v>
      </c>
      <c r="D359" s="306" t="s">
        <v>876</v>
      </c>
      <c r="E359" s="294" t="s">
        <v>40</v>
      </c>
      <c r="F359" s="369">
        <v>18000000</v>
      </c>
      <c r="G359" s="291" t="s">
        <v>1378</v>
      </c>
      <c r="H359" s="295">
        <v>1110585432</v>
      </c>
      <c r="I359" s="294" t="s">
        <v>42</v>
      </c>
      <c r="J359" s="296">
        <v>9</v>
      </c>
      <c r="K359" s="296">
        <v>1166</v>
      </c>
      <c r="L359" s="297">
        <v>45769</v>
      </c>
      <c r="M359" s="298">
        <f t="shared" ref="M359" si="270">+F359</f>
        <v>18000000</v>
      </c>
      <c r="N359" s="297">
        <v>45772</v>
      </c>
      <c r="O359" s="294" t="s">
        <v>43</v>
      </c>
      <c r="P359" s="299">
        <v>45784</v>
      </c>
      <c r="Q359" s="294">
        <v>1296</v>
      </c>
      <c r="R359" s="291">
        <v>220601</v>
      </c>
      <c r="S359" s="300">
        <v>18000000</v>
      </c>
      <c r="T359" s="297">
        <v>45782</v>
      </c>
      <c r="U359" s="301" t="s">
        <v>1379</v>
      </c>
      <c r="V359" s="297">
        <v>45784</v>
      </c>
      <c r="W359" s="302">
        <v>45875</v>
      </c>
      <c r="Z359" s="303">
        <f>+S359/3</f>
        <v>6000000</v>
      </c>
      <c r="AF359" s="291" t="s">
        <v>1380</v>
      </c>
      <c r="AG359" s="291">
        <v>3166789933</v>
      </c>
      <c r="AH359" s="307" t="s">
        <v>1381</v>
      </c>
    </row>
    <row r="360" spans="1:34" ht="17.25" customHeight="1">
      <c r="A360" s="293">
        <v>359</v>
      </c>
      <c r="B360" s="291" t="s">
        <v>596</v>
      </c>
      <c r="C360" s="291" t="s">
        <v>621</v>
      </c>
      <c r="D360" s="306" t="s">
        <v>876</v>
      </c>
      <c r="E360" s="294" t="s">
        <v>40</v>
      </c>
      <c r="F360" s="369">
        <v>18000000</v>
      </c>
      <c r="G360" s="291" t="s">
        <v>1382</v>
      </c>
      <c r="H360" s="295">
        <v>1110477380</v>
      </c>
      <c r="I360" s="294" t="s">
        <v>1383</v>
      </c>
      <c r="J360" s="296">
        <v>1</v>
      </c>
      <c r="K360" s="296">
        <v>1164</v>
      </c>
      <c r="L360" s="297">
        <v>45769</v>
      </c>
      <c r="M360" s="298">
        <f t="shared" ref="M360" si="271">+F360</f>
        <v>18000000</v>
      </c>
      <c r="N360" s="297">
        <v>45772</v>
      </c>
      <c r="O360" s="294" t="s">
        <v>43</v>
      </c>
      <c r="P360" s="299">
        <v>45772</v>
      </c>
      <c r="Q360" s="294">
        <v>1126</v>
      </c>
      <c r="R360" s="291">
        <v>220601</v>
      </c>
      <c r="S360" s="300">
        <v>18000000</v>
      </c>
      <c r="T360" s="297">
        <v>45772</v>
      </c>
      <c r="U360" s="301" t="s">
        <v>1384</v>
      </c>
      <c r="V360" s="297">
        <v>45776</v>
      </c>
      <c r="W360" s="302">
        <v>45866</v>
      </c>
      <c r="Z360" s="303">
        <f>+S360/3</f>
        <v>6000000</v>
      </c>
      <c r="AF360" s="291" t="s">
        <v>1385</v>
      </c>
      <c r="AG360" s="291">
        <v>3134743719</v>
      </c>
      <c r="AH360" s="307" t="s">
        <v>1386</v>
      </c>
    </row>
    <row r="361" spans="1:34" ht="17.25" customHeight="1">
      <c r="A361" s="293">
        <v>360</v>
      </c>
      <c r="B361" s="291" t="s">
        <v>596</v>
      </c>
      <c r="C361" s="291" t="s">
        <v>621</v>
      </c>
      <c r="D361" s="306" t="s">
        <v>1387</v>
      </c>
      <c r="E361" s="294" t="s">
        <v>40</v>
      </c>
      <c r="F361" s="369">
        <v>14250000</v>
      </c>
      <c r="G361" s="291" t="s">
        <v>1388</v>
      </c>
      <c r="H361" s="295">
        <v>1005691083</v>
      </c>
      <c r="I361" s="294" t="s">
        <v>42</v>
      </c>
      <c r="J361" s="296">
        <v>4</v>
      </c>
      <c r="K361" s="296">
        <v>1138</v>
      </c>
      <c r="L361" s="297">
        <v>45769</v>
      </c>
      <c r="M361" s="298">
        <f t="shared" ref="M361" si="272">+F361</f>
        <v>14250000</v>
      </c>
      <c r="N361" s="297">
        <v>45772</v>
      </c>
      <c r="O361" s="294" t="s">
        <v>43</v>
      </c>
      <c r="P361" s="299">
        <v>45773</v>
      </c>
      <c r="Q361" s="294">
        <v>1135</v>
      </c>
      <c r="R361" s="291">
        <v>220601</v>
      </c>
      <c r="S361" s="300">
        <v>14250000</v>
      </c>
      <c r="T361" s="297">
        <v>45774</v>
      </c>
      <c r="U361" s="301" t="s">
        <v>1389</v>
      </c>
      <c r="V361" s="297">
        <v>45777</v>
      </c>
      <c r="W361" s="302">
        <v>45867</v>
      </c>
      <c r="Z361" s="303">
        <f>+S361/3</f>
        <v>4750000</v>
      </c>
      <c r="AF361" s="291" t="s">
        <v>1390</v>
      </c>
      <c r="AG361" s="291">
        <v>3133132307</v>
      </c>
      <c r="AH361" s="307" t="s">
        <v>1391</v>
      </c>
    </row>
    <row r="362" spans="1:34" ht="17.25" customHeight="1">
      <c r="A362" s="293">
        <v>361</v>
      </c>
      <c r="B362" s="291" t="s">
        <v>596</v>
      </c>
      <c r="C362" s="291" t="s">
        <v>621</v>
      </c>
      <c r="D362" s="306" t="s">
        <v>890</v>
      </c>
      <c r="E362" s="294" t="s">
        <v>40</v>
      </c>
      <c r="F362" s="369">
        <v>9000000</v>
      </c>
      <c r="G362" s="291" t="s">
        <v>1392</v>
      </c>
      <c r="H362" s="331">
        <v>93376567</v>
      </c>
      <c r="I362" s="294" t="s">
        <v>42</v>
      </c>
      <c r="J362" s="296">
        <v>6</v>
      </c>
      <c r="K362" s="296">
        <v>1176</v>
      </c>
      <c r="L362" s="297">
        <v>45770</v>
      </c>
      <c r="M362" s="298">
        <f t="shared" ref="M362" si="273">F362</f>
        <v>9000000</v>
      </c>
      <c r="N362" s="297">
        <v>45772</v>
      </c>
      <c r="O362" s="294" t="s">
        <v>43</v>
      </c>
      <c r="P362" s="334">
        <v>45774</v>
      </c>
      <c r="Q362" s="335">
        <v>1140</v>
      </c>
      <c r="R362" s="291">
        <v>220606</v>
      </c>
      <c r="S362" s="300">
        <f t="shared" ref="S362" si="274">M362</f>
        <v>9000000</v>
      </c>
      <c r="T362" s="297">
        <v>45775</v>
      </c>
      <c r="U362" s="345" t="s">
        <v>1393</v>
      </c>
      <c r="V362" s="297">
        <v>45776</v>
      </c>
      <c r="W362" s="302">
        <v>45866</v>
      </c>
      <c r="Z362" s="303">
        <f t="shared" ref="Z362" si="275">+S362/3</f>
        <v>3000000</v>
      </c>
      <c r="AF362" s="291" t="s">
        <v>1394</v>
      </c>
      <c r="AG362" s="291">
        <v>3505039507</v>
      </c>
      <c r="AH362" s="307" t="s">
        <v>1395</v>
      </c>
    </row>
    <row r="363" spans="1:34" ht="17.25" customHeight="1">
      <c r="A363" s="293">
        <v>362</v>
      </c>
      <c r="B363" s="291" t="s">
        <v>596</v>
      </c>
      <c r="C363" s="291" t="s">
        <v>621</v>
      </c>
      <c r="D363" s="306" t="s">
        <v>890</v>
      </c>
      <c r="E363" s="294" t="s">
        <v>40</v>
      </c>
      <c r="F363" s="369">
        <v>9000000</v>
      </c>
      <c r="G363" s="291" t="s">
        <v>1396</v>
      </c>
      <c r="H363" s="331">
        <v>1110532012</v>
      </c>
      <c r="I363" s="294" t="s">
        <v>42</v>
      </c>
      <c r="J363" s="296">
        <v>1</v>
      </c>
      <c r="K363" s="296">
        <v>1175</v>
      </c>
      <c r="L363" s="297">
        <v>45770</v>
      </c>
      <c r="M363" s="298">
        <f t="shared" ref="M363" si="276">F363</f>
        <v>9000000</v>
      </c>
      <c r="N363" s="297">
        <v>45772</v>
      </c>
      <c r="O363" s="294" t="s">
        <v>43</v>
      </c>
      <c r="P363" s="334">
        <v>45774</v>
      </c>
      <c r="Q363" s="335">
        <v>1141</v>
      </c>
      <c r="R363" s="291">
        <v>220606</v>
      </c>
      <c r="S363" s="300">
        <f t="shared" ref="S363" si="277">M363</f>
        <v>9000000</v>
      </c>
      <c r="T363" s="297">
        <v>45783</v>
      </c>
      <c r="U363" s="345" t="s">
        <v>1397</v>
      </c>
      <c r="V363" s="297">
        <v>45785</v>
      </c>
      <c r="W363" s="302">
        <v>45876</v>
      </c>
      <c r="Z363" s="303">
        <f t="shared" ref="Z363:Z364" si="278">+S363/3</f>
        <v>3000000</v>
      </c>
      <c r="AF363" s="291" t="s">
        <v>1398</v>
      </c>
      <c r="AG363" s="291">
        <v>3004009218</v>
      </c>
      <c r="AH363" s="307" t="s">
        <v>1399</v>
      </c>
    </row>
    <row r="364" spans="1:34" ht="17.25" customHeight="1">
      <c r="A364" s="293">
        <v>363</v>
      </c>
      <c r="B364" s="291" t="s">
        <v>596</v>
      </c>
      <c r="C364" s="291" t="s">
        <v>621</v>
      </c>
      <c r="D364" s="291" t="s">
        <v>796</v>
      </c>
      <c r="E364" s="294" t="s">
        <v>40</v>
      </c>
      <c r="F364" s="369">
        <v>7500000</v>
      </c>
      <c r="G364" s="291" t="s">
        <v>1400</v>
      </c>
      <c r="H364" s="295">
        <v>65556714</v>
      </c>
      <c r="I364" s="294" t="s">
        <v>924</v>
      </c>
      <c r="J364" s="296">
        <v>3</v>
      </c>
      <c r="K364" s="296">
        <v>1178</v>
      </c>
      <c r="L364" s="297">
        <v>45770</v>
      </c>
      <c r="M364" s="298">
        <v>7500000</v>
      </c>
      <c r="N364" s="297">
        <v>45772</v>
      </c>
      <c r="O364" s="294" t="s">
        <v>43</v>
      </c>
      <c r="R364" s="291">
        <v>220602</v>
      </c>
      <c r="S364" s="300">
        <v>7500000</v>
      </c>
      <c r="W364" s="294" t="s">
        <v>668</v>
      </c>
      <c r="Z364" s="303">
        <f t="shared" si="278"/>
        <v>2500000</v>
      </c>
      <c r="AF364" s="291" t="s">
        <v>1401</v>
      </c>
      <c r="AG364" s="291">
        <v>3134373691</v>
      </c>
      <c r="AH364" s="307" t="s">
        <v>1402</v>
      </c>
    </row>
    <row r="365" spans="1:34" ht="17.25" customHeight="1">
      <c r="A365" s="293">
        <v>364</v>
      </c>
      <c r="B365" s="291" t="s">
        <v>596</v>
      </c>
      <c r="C365" s="291" t="s">
        <v>621</v>
      </c>
      <c r="D365" s="291" t="s">
        <v>796</v>
      </c>
      <c r="E365" s="294" t="s">
        <v>40</v>
      </c>
      <c r="F365" s="369">
        <v>7500000</v>
      </c>
      <c r="G365" s="291" t="s">
        <v>1403</v>
      </c>
      <c r="H365" s="295">
        <v>1110567847</v>
      </c>
      <c r="I365" s="294" t="s">
        <v>42</v>
      </c>
      <c r="J365" s="296">
        <v>5</v>
      </c>
      <c r="K365" s="296">
        <v>1177</v>
      </c>
      <c r="L365" s="297">
        <v>45770</v>
      </c>
      <c r="M365" s="298">
        <v>7500000</v>
      </c>
      <c r="N365" s="297">
        <v>45772</v>
      </c>
      <c r="O365" s="294" t="s">
        <v>43</v>
      </c>
      <c r="P365" s="299">
        <v>45774</v>
      </c>
      <c r="Q365" s="294">
        <v>1142</v>
      </c>
      <c r="R365" s="291">
        <v>220602</v>
      </c>
      <c r="S365" s="300">
        <v>7500000</v>
      </c>
      <c r="T365" s="297">
        <v>45784</v>
      </c>
      <c r="U365" s="301" t="s">
        <v>1404</v>
      </c>
      <c r="V365" s="297">
        <v>45796</v>
      </c>
      <c r="W365" s="302">
        <v>45887</v>
      </c>
      <c r="Z365" s="303">
        <f t="shared" ref="Z365" si="279">+S365/3</f>
        <v>2500000</v>
      </c>
      <c r="AF365" s="291" t="s">
        <v>1405</v>
      </c>
      <c r="AG365" s="291">
        <v>3508303430</v>
      </c>
      <c r="AH365" s="307" t="s">
        <v>1406</v>
      </c>
    </row>
    <row r="366" spans="1:34" ht="17.25" customHeight="1">
      <c r="A366" s="293">
        <v>365</v>
      </c>
      <c r="B366" s="291" t="s">
        <v>596</v>
      </c>
      <c r="C366" s="291" t="s">
        <v>621</v>
      </c>
      <c r="D366" s="291" t="s">
        <v>796</v>
      </c>
      <c r="E366" s="294" t="s">
        <v>40</v>
      </c>
      <c r="F366" s="369">
        <v>7500000</v>
      </c>
      <c r="G366" s="291" t="s">
        <v>1407</v>
      </c>
      <c r="H366" s="295">
        <v>1110561617</v>
      </c>
      <c r="I366" s="294" t="s">
        <v>42</v>
      </c>
      <c r="J366" s="296">
        <v>0</v>
      </c>
      <c r="K366" s="296">
        <v>1147</v>
      </c>
      <c r="L366" s="297">
        <v>45770</v>
      </c>
      <c r="M366" s="298">
        <v>7500000</v>
      </c>
      <c r="N366" s="297">
        <v>45772</v>
      </c>
      <c r="O366" s="294" t="s">
        <v>43</v>
      </c>
      <c r="P366" s="299">
        <v>45774</v>
      </c>
      <c r="Q366" s="294">
        <v>1143</v>
      </c>
      <c r="R366" s="291">
        <v>220602</v>
      </c>
      <c r="S366" s="300">
        <v>7500000</v>
      </c>
      <c r="T366" s="297">
        <v>45775</v>
      </c>
      <c r="U366" s="301" t="s">
        <v>1408</v>
      </c>
      <c r="V366" s="297">
        <v>45779</v>
      </c>
      <c r="W366" s="302">
        <v>45870</v>
      </c>
      <c r="Z366" s="303">
        <f t="shared" ref="Z366" si="280">+S366/3</f>
        <v>2500000</v>
      </c>
      <c r="AF366" s="291" t="s">
        <v>1409</v>
      </c>
      <c r="AG366" s="291">
        <v>3026624964</v>
      </c>
      <c r="AH366" s="307" t="s">
        <v>1410</v>
      </c>
    </row>
    <row r="367" spans="1:34" ht="17.25" customHeight="1">
      <c r="A367" s="293">
        <v>366</v>
      </c>
      <c r="B367" s="291" t="s">
        <v>596</v>
      </c>
      <c r="C367" s="291" t="s">
        <v>621</v>
      </c>
      <c r="D367" s="291" t="s">
        <v>796</v>
      </c>
      <c r="E367" s="294" t="s">
        <v>40</v>
      </c>
      <c r="F367" s="369">
        <v>7500000</v>
      </c>
      <c r="G367" s="291" t="s">
        <v>1411</v>
      </c>
      <c r="H367" s="295">
        <v>65752745</v>
      </c>
      <c r="I367" s="294" t="s">
        <v>42</v>
      </c>
      <c r="J367" s="296">
        <v>1</v>
      </c>
      <c r="K367" s="296">
        <v>1191</v>
      </c>
      <c r="L367" s="297">
        <v>45772</v>
      </c>
      <c r="M367" s="298">
        <v>7500000</v>
      </c>
      <c r="N367" s="297">
        <v>45773</v>
      </c>
      <c r="O367" s="294" t="s">
        <v>43</v>
      </c>
      <c r="P367" s="299">
        <v>45776</v>
      </c>
      <c r="Q367" s="294">
        <v>1169</v>
      </c>
      <c r="R367" s="291">
        <v>220602</v>
      </c>
      <c r="S367" s="300">
        <v>7500000</v>
      </c>
      <c r="T367" s="297">
        <v>45776</v>
      </c>
      <c r="U367" s="301">
        <v>100043546</v>
      </c>
      <c r="V367" s="297">
        <v>45780</v>
      </c>
      <c r="W367" s="302">
        <v>45872</v>
      </c>
      <c r="Z367" s="303">
        <f t="shared" ref="Z367" si="281">+S367/3</f>
        <v>2500000</v>
      </c>
      <c r="AF367" s="291" t="s">
        <v>1412</v>
      </c>
      <c r="AG367" s="291">
        <v>3232027315</v>
      </c>
      <c r="AH367" s="307" t="s">
        <v>1413</v>
      </c>
    </row>
    <row r="368" spans="1:34" ht="17.25" customHeight="1">
      <c r="A368" s="293">
        <v>367</v>
      </c>
      <c r="B368" s="291" t="s">
        <v>596</v>
      </c>
      <c r="C368" s="291" t="s">
        <v>621</v>
      </c>
      <c r="D368" s="291" t="s">
        <v>796</v>
      </c>
      <c r="E368" s="294" t="s">
        <v>40</v>
      </c>
      <c r="F368" s="369">
        <v>7500000</v>
      </c>
      <c r="G368" s="291" t="s">
        <v>1414</v>
      </c>
      <c r="H368" s="295">
        <v>1110508346</v>
      </c>
      <c r="I368" s="294" t="s">
        <v>42</v>
      </c>
      <c r="J368" s="296">
        <v>5</v>
      </c>
      <c r="K368" s="296">
        <v>1193</v>
      </c>
      <c r="L368" s="297">
        <v>45772</v>
      </c>
      <c r="M368" s="298">
        <v>7500000</v>
      </c>
      <c r="N368" s="297">
        <v>45773</v>
      </c>
      <c r="O368" s="294" t="s">
        <v>43</v>
      </c>
      <c r="P368" s="299">
        <v>45774</v>
      </c>
      <c r="Q368" s="294">
        <v>1144</v>
      </c>
      <c r="R368" s="291">
        <v>220602</v>
      </c>
      <c r="S368" s="300">
        <v>7500000</v>
      </c>
      <c r="T368" s="297">
        <v>45775</v>
      </c>
      <c r="U368" s="301" t="s">
        <v>1415</v>
      </c>
      <c r="V368" s="297">
        <v>45806</v>
      </c>
      <c r="W368" s="302">
        <v>45897</v>
      </c>
      <c r="Z368" s="303">
        <f t="shared" ref="Z368" si="282">+S368/3</f>
        <v>2500000</v>
      </c>
      <c r="AF368" s="291" t="s">
        <v>1416</v>
      </c>
      <c r="AG368" s="291">
        <v>3212688482</v>
      </c>
      <c r="AH368" s="307" t="s">
        <v>1417</v>
      </c>
    </row>
    <row r="369" spans="1:34" ht="17.25" customHeight="1">
      <c r="A369" s="293">
        <v>368</v>
      </c>
      <c r="B369" s="291" t="s">
        <v>596</v>
      </c>
      <c r="C369" s="291" t="s">
        <v>621</v>
      </c>
      <c r="D369" s="291" t="s">
        <v>796</v>
      </c>
      <c r="E369" s="294" t="s">
        <v>40</v>
      </c>
      <c r="F369" s="369">
        <v>7500000</v>
      </c>
      <c r="G369" s="291" t="s">
        <v>1418</v>
      </c>
      <c r="H369" s="295">
        <v>1107008351</v>
      </c>
      <c r="I369" s="294" t="s">
        <v>42</v>
      </c>
      <c r="J369" s="296">
        <v>6</v>
      </c>
      <c r="K369" s="296">
        <v>1192</v>
      </c>
      <c r="L369" s="297">
        <v>45772</v>
      </c>
      <c r="M369" s="298">
        <v>7500000</v>
      </c>
      <c r="N369" s="297">
        <v>45773</v>
      </c>
      <c r="O369" s="294" t="s">
        <v>43</v>
      </c>
      <c r="P369" s="299">
        <v>45774</v>
      </c>
      <c r="Q369" s="294">
        <v>1145</v>
      </c>
      <c r="R369" s="291">
        <v>220602</v>
      </c>
      <c r="S369" s="300">
        <v>7500000</v>
      </c>
      <c r="T369" s="297">
        <v>45775</v>
      </c>
      <c r="U369" s="301">
        <v>100043493</v>
      </c>
      <c r="V369" s="297">
        <v>45777</v>
      </c>
      <c r="W369" s="302">
        <v>45867</v>
      </c>
      <c r="Z369" s="303">
        <f t="shared" ref="Z369" si="283">+S369/3</f>
        <v>2500000</v>
      </c>
      <c r="AF369" s="291" t="s">
        <v>1419</v>
      </c>
      <c r="AG369" s="291">
        <v>3162357404</v>
      </c>
      <c r="AH369" s="307" t="s">
        <v>1420</v>
      </c>
    </row>
    <row r="370" spans="1:34" ht="17.25" customHeight="1">
      <c r="A370" s="293">
        <v>369</v>
      </c>
      <c r="B370" s="291" t="s">
        <v>596</v>
      </c>
      <c r="C370" s="291" t="s">
        <v>621</v>
      </c>
      <c r="D370" s="291" t="s">
        <v>796</v>
      </c>
      <c r="E370" s="294" t="s">
        <v>40</v>
      </c>
      <c r="F370" s="369">
        <v>7500000</v>
      </c>
      <c r="G370" s="291" t="s">
        <v>1421</v>
      </c>
      <c r="H370" s="295">
        <v>1110451299</v>
      </c>
      <c r="I370" s="294" t="s">
        <v>42</v>
      </c>
      <c r="J370" s="296">
        <v>6</v>
      </c>
      <c r="K370" s="296">
        <v>1194</v>
      </c>
      <c r="L370" s="297">
        <v>45772</v>
      </c>
      <c r="M370" s="298">
        <v>7500000</v>
      </c>
      <c r="N370" s="297">
        <v>45773</v>
      </c>
      <c r="O370" s="294" t="s">
        <v>43</v>
      </c>
      <c r="P370" s="299">
        <v>45775</v>
      </c>
      <c r="Q370" s="294">
        <v>1159</v>
      </c>
      <c r="R370" s="291">
        <v>220602</v>
      </c>
      <c r="S370" s="300">
        <v>7500000</v>
      </c>
      <c r="T370" s="297">
        <v>45775</v>
      </c>
      <c r="U370" s="301">
        <v>100043492</v>
      </c>
      <c r="V370" s="297">
        <v>45779</v>
      </c>
      <c r="W370" s="302">
        <v>45870</v>
      </c>
      <c r="Z370" s="303">
        <f t="shared" ref="Z370" si="284">+S370/3</f>
        <v>2500000</v>
      </c>
      <c r="AF370" s="291" t="s">
        <v>1422</v>
      </c>
      <c r="AG370" s="291">
        <v>3134860042</v>
      </c>
      <c r="AH370" s="307" t="s">
        <v>1423</v>
      </c>
    </row>
    <row r="371" spans="1:34" ht="17.25" customHeight="1">
      <c r="A371" s="293">
        <v>370</v>
      </c>
      <c r="B371" s="291" t="s">
        <v>596</v>
      </c>
      <c r="C371" s="291" t="s">
        <v>621</v>
      </c>
      <c r="D371" s="291" t="s">
        <v>796</v>
      </c>
      <c r="E371" s="294" t="s">
        <v>40</v>
      </c>
      <c r="F371" s="369">
        <v>7500000</v>
      </c>
      <c r="G371" s="291" t="s">
        <v>1424</v>
      </c>
      <c r="H371" s="295">
        <v>1006120553</v>
      </c>
      <c r="I371" s="294" t="s">
        <v>42</v>
      </c>
      <c r="J371" s="296">
        <v>9</v>
      </c>
      <c r="K371" s="296">
        <v>1195</v>
      </c>
      <c r="L371" s="297">
        <v>45772</v>
      </c>
      <c r="M371" s="298">
        <v>7500000</v>
      </c>
      <c r="N371" s="297">
        <v>45773</v>
      </c>
      <c r="O371" s="294" t="s">
        <v>43</v>
      </c>
      <c r="P371" s="299">
        <v>45774</v>
      </c>
      <c r="Q371" s="294">
        <v>1146</v>
      </c>
      <c r="R371" s="291">
        <v>220602</v>
      </c>
      <c r="S371" s="300">
        <v>7500000</v>
      </c>
      <c r="T371" s="297">
        <v>45775</v>
      </c>
      <c r="U371" s="301">
        <v>100043481</v>
      </c>
      <c r="V371" s="297">
        <v>45777</v>
      </c>
      <c r="W371" s="302">
        <v>45867</v>
      </c>
      <c r="Z371" s="303">
        <f t="shared" ref="Z371" si="285">+S371/3</f>
        <v>2500000</v>
      </c>
      <c r="AF371" s="291" t="s">
        <v>1425</v>
      </c>
      <c r="AG371" s="291">
        <v>3165045602</v>
      </c>
      <c r="AH371" s="307" t="s">
        <v>1417</v>
      </c>
    </row>
    <row r="372" spans="1:34" ht="17.25" customHeight="1">
      <c r="A372" s="293">
        <v>371</v>
      </c>
      <c r="B372" s="291" t="s">
        <v>596</v>
      </c>
      <c r="C372" s="291" t="s">
        <v>1426</v>
      </c>
      <c r="D372" s="291" t="s">
        <v>1427</v>
      </c>
      <c r="E372" s="294" t="s">
        <v>40</v>
      </c>
      <c r="F372" s="369">
        <v>5000000</v>
      </c>
      <c r="G372" s="291" t="s">
        <v>1428</v>
      </c>
      <c r="H372" s="295">
        <v>1110494837</v>
      </c>
      <c r="I372" s="294" t="s">
        <v>42</v>
      </c>
      <c r="J372" s="296">
        <v>7</v>
      </c>
      <c r="K372" s="296">
        <v>1180</v>
      </c>
      <c r="L372" s="297">
        <v>45771</v>
      </c>
      <c r="M372" s="298">
        <v>5000000</v>
      </c>
      <c r="N372" s="297">
        <v>45773</v>
      </c>
      <c r="O372" s="294" t="s">
        <v>43</v>
      </c>
      <c r="P372" s="299">
        <v>45774</v>
      </c>
      <c r="Q372" s="294">
        <v>1136</v>
      </c>
      <c r="R372" s="291">
        <v>220601</v>
      </c>
      <c r="S372" s="300">
        <v>5000000</v>
      </c>
      <c r="T372" s="297">
        <v>45775</v>
      </c>
      <c r="U372" s="301" t="s">
        <v>1429</v>
      </c>
      <c r="V372" s="297">
        <v>45777</v>
      </c>
      <c r="W372" s="302">
        <v>45806</v>
      </c>
      <c r="Z372" s="303">
        <v>5000000</v>
      </c>
      <c r="AF372" s="291" t="s">
        <v>1430</v>
      </c>
      <c r="AG372" s="291">
        <v>3046809267</v>
      </c>
      <c r="AH372" s="307" t="s">
        <v>1431</v>
      </c>
    </row>
    <row r="373" spans="1:34" ht="17.25" customHeight="1">
      <c r="A373" s="293">
        <v>372</v>
      </c>
      <c r="B373" s="291" t="s">
        <v>596</v>
      </c>
      <c r="C373" s="291" t="s">
        <v>621</v>
      </c>
      <c r="D373" s="291" t="s">
        <v>796</v>
      </c>
      <c r="E373" s="294" t="s">
        <v>40</v>
      </c>
      <c r="F373" s="369">
        <v>7500000</v>
      </c>
      <c r="G373" s="291" t="s">
        <v>1432</v>
      </c>
      <c r="H373" s="295">
        <v>65719058</v>
      </c>
      <c r="I373" s="294" t="s">
        <v>63</v>
      </c>
      <c r="J373" s="296">
        <v>0</v>
      </c>
      <c r="K373" s="296">
        <v>1189</v>
      </c>
      <c r="L373" s="297">
        <v>45772</v>
      </c>
      <c r="M373" s="298">
        <v>7500000</v>
      </c>
      <c r="N373" s="297">
        <v>45773</v>
      </c>
      <c r="O373" s="294" t="s">
        <v>43</v>
      </c>
      <c r="P373" s="299">
        <v>45776</v>
      </c>
      <c r="Q373" s="294">
        <v>1170</v>
      </c>
      <c r="R373" s="291">
        <v>220602</v>
      </c>
      <c r="S373" s="300">
        <v>7500000</v>
      </c>
      <c r="T373" s="297">
        <v>45776</v>
      </c>
      <c r="U373" s="301" t="s">
        <v>1433</v>
      </c>
      <c r="V373" s="297">
        <v>45776</v>
      </c>
      <c r="W373" s="302">
        <v>45866</v>
      </c>
      <c r="Z373" s="303">
        <f t="shared" ref="Z373" si="286">+S373/3</f>
        <v>2500000</v>
      </c>
      <c r="AF373" s="291" t="s">
        <v>1434</v>
      </c>
      <c r="AG373" s="291">
        <v>3203315827</v>
      </c>
      <c r="AH373" s="307" t="s">
        <v>1435</v>
      </c>
    </row>
    <row r="374" spans="1:34" ht="17.25" customHeight="1">
      <c r="A374" s="293">
        <v>373</v>
      </c>
      <c r="B374" s="291" t="s">
        <v>596</v>
      </c>
      <c r="C374" s="291" t="s">
        <v>621</v>
      </c>
      <c r="D374" s="291" t="s">
        <v>796</v>
      </c>
      <c r="E374" s="294" t="s">
        <v>40</v>
      </c>
      <c r="F374" s="369">
        <v>7500000</v>
      </c>
      <c r="G374" s="291" t="s">
        <v>1436</v>
      </c>
      <c r="H374" s="295">
        <v>1006528199</v>
      </c>
      <c r="I374" s="294" t="s">
        <v>42</v>
      </c>
      <c r="J374" s="296">
        <v>7</v>
      </c>
      <c r="K374" s="296">
        <v>1181</v>
      </c>
      <c r="L374" s="297">
        <v>45772</v>
      </c>
      <c r="M374" s="298">
        <v>7500000</v>
      </c>
      <c r="N374" s="297">
        <v>45773</v>
      </c>
      <c r="O374" s="294" t="s">
        <v>43</v>
      </c>
      <c r="P374" s="299">
        <v>45774</v>
      </c>
      <c r="Q374" s="294">
        <v>1147</v>
      </c>
      <c r="R374" s="291">
        <v>220602</v>
      </c>
      <c r="S374" s="300">
        <v>7500000</v>
      </c>
      <c r="T374" s="297">
        <v>45775</v>
      </c>
      <c r="U374" s="301" t="s">
        <v>1437</v>
      </c>
      <c r="V374" s="297">
        <v>45776</v>
      </c>
      <c r="W374" s="302">
        <v>45866</v>
      </c>
      <c r="Z374" s="303">
        <f t="shared" ref="Z374:Z375" si="287">+S374/3</f>
        <v>2500000</v>
      </c>
      <c r="AF374" s="291" t="s">
        <v>1438</v>
      </c>
      <c r="AG374" s="291">
        <v>318533242</v>
      </c>
      <c r="AH374" s="307" t="s">
        <v>1439</v>
      </c>
    </row>
    <row r="375" spans="1:34" ht="17.25" customHeight="1">
      <c r="A375" s="293">
        <v>374</v>
      </c>
      <c r="B375" s="291" t="s">
        <v>596</v>
      </c>
      <c r="C375" s="291" t="s">
        <v>621</v>
      </c>
      <c r="D375" s="306" t="s">
        <v>890</v>
      </c>
      <c r="E375" s="294" t="s">
        <v>40</v>
      </c>
      <c r="F375" s="369">
        <v>9000000</v>
      </c>
      <c r="G375" s="291" t="s">
        <v>1440</v>
      </c>
      <c r="H375" s="331">
        <v>1110479302</v>
      </c>
      <c r="I375" s="294" t="s">
        <v>42</v>
      </c>
      <c r="J375" s="296">
        <v>6</v>
      </c>
      <c r="K375" s="296">
        <v>1174</v>
      </c>
      <c r="L375" s="297">
        <v>45770</v>
      </c>
      <c r="M375" s="298">
        <f t="shared" ref="M375" si="288">F375</f>
        <v>9000000</v>
      </c>
      <c r="N375" s="297">
        <v>45773</v>
      </c>
      <c r="O375" s="294" t="s">
        <v>43</v>
      </c>
      <c r="P375" s="334">
        <v>45774</v>
      </c>
      <c r="Q375" s="335">
        <v>1148</v>
      </c>
      <c r="R375" s="291">
        <v>220606</v>
      </c>
      <c r="S375" s="300">
        <f t="shared" ref="S375" si="289">M375</f>
        <v>9000000</v>
      </c>
      <c r="T375" s="297">
        <v>45775</v>
      </c>
      <c r="U375" s="346">
        <v>100043485</v>
      </c>
      <c r="V375" s="297">
        <v>45776</v>
      </c>
      <c r="W375" s="302">
        <v>45866</v>
      </c>
      <c r="Z375" s="303">
        <f t="shared" si="287"/>
        <v>3000000</v>
      </c>
      <c r="AF375" s="291" t="s">
        <v>1441</v>
      </c>
      <c r="AG375" s="291">
        <v>3163474866</v>
      </c>
      <c r="AH375" s="307" t="s">
        <v>1442</v>
      </c>
    </row>
    <row r="376" spans="1:34" ht="17.25" customHeight="1">
      <c r="A376" s="293">
        <v>375</v>
      </c>
      <c r="B376" s="291" t="s">
        <v>596</v>
      </c>
      <c r="C376" s="291" t="s">
        <v>621</v>
      </c>
      <c r="D376" s="306" t="s">
        <v>1443</v>
      </c>
      <c r="E376" s="294" t="s">
        <v>40</v>
      </c>
      <c r="F376" s="369">
        <v>18000000</v>
      </c>
      <c r="G376" s="291" t="s">
        <v>1444</v>
      </c>
      <c r="H376" s="295" t="s">
        <v>1445</v>
      </c>
      <c r="I376" s="294" t="s">
        <v>1383</v>
      </c>
      <c r="J376" s="296">
        <v>9</v>
      </c>
      <c r="K376" s="296">
        <v>1188</v>
      </c>
      <c r="L376" s="297">
        <v>45772</v>
      </c>
      <c r="M376" s="298">
        <f t="shared" ref="M376:M377" si="290">+F376</f>
        <v>18000000</v>
      </c>
      <c r="N376" s="297">
        <v>45773</v>
      </c>
      <c r="O376" s="294" t="s">
        <v>43</v>
      </c>
      <c r="P376" s="299">
        <v>45776</v>
      </c>
      <c r="Q376" s="294">
        <v>1171</v>
      </c>
      <c r="R376" s="291">
        <v>220605</v>
      </c>
      <c r="S376" s="300">
        <v>18000000</v>
      </c>
      <c r="T376" s="297">
        <v>45805</v>
      </c>
      <c r="U376" s="301" t="s">
        <v>1446</v>
      </c>
      <c r="V376" s="297">
        <v>45778</v>
      </c>
      <c r="W376" s="302">
        <v>45868</v>
      </c>
      <c r="Z376" s="303">
        <f>+S376/3</f>
        <v>6000000</v>
      </c>
      <c r="AF376" s="291" t="s">
        <v>1447</v>
      </c>
      <c r="AG376" s="291">
        <v>3132935519</v>
      </c>
      <c r="AH376" s="307" t="s">
        <v>1448</v>
      </c>
    </row>
    <row r="377" spans="1:34" ht="17.25" customHeight="1">
      <c r="A377" s="293">
        <v>376</v>
      </c>
      <c r="B377" s="291" t="s">
        <v>596</v>
      </c>
      <c r="C377" s="291" t="s">
        <v>621</v>
      </c>
      <c r="D377" s="306" t="s">
        <v>876</v>
      </c>
      <c r="E377" s="294" t="s">
        <v>40</v>
      </c>
      <c r="F377" s="369">
        <v>18000000</v>
      </c>
      <c r="G377" s="291" t="s">
        <v>1449</v>
      </c>
      <c r="H377" s="295">
        <v>28555102</v>
      </c>
      <c r="I377" s="294" t="s">
        <v>1450</v>
      </c>
      <c r="J377" s="296">
        <v>7</v>
      </c>
      <c r="K377" s="296">
        <v>1187</v>
      </c>
      <c r="L377" s="297">
        <v>45772</v>
      </c>
      <c r="M377" s="298">
        <f t="shared" si="290"/>
        <v>18000000</v>
      </c>
      <c r="N377" s="297">
        <v>45773</v>
      </c>
      <c r="O377" s="294" t="s">
        <v>43</v>
      </c>
      <c r="P377" s="299">
        <v>45775</v>
      </c>
      <c r="Q377" s="294">
        <v>1160</v>
      </c>
      <c r="R377" s="291">
        <v>220601</v>
      </c>
      <c r="S377" s="300">
        <v>18000000</v>
      </c>
      <c r="T377" s="297">
        <v>45775</v>
      </c>
      <c r="U377" s="301" t="s">
        <v>1451</v>
      </c>
      <c r="V377" s="297">
        <v>45775</v>
      </c>
      <c r="W377" s="302">
        <v>45865</v>
      </c>
      <c r="Z377" s="303">
        <f>+S377/3</f>
        <v>6000000</v>
      </c>
      <c r="AF377" s="291" t="s">
        <v>1452</v>
      </c>
      <c r="AG377" s="291">
        <v>3165257586</v>
      </c>
      <c r="AH377" s="307" t="s">
        <v>1453</v>
      </c>
    </row>
    <row r="378" spans="1:34" ht="17.25" customHeight="1">
      <c r="A378" s="293">
        <v>377</v>
      </c>
      <c r="B378" s="291" t="s">
        <v>596</v>
      </c>
      <c r="C378" s="291" t="s">
        <v>621</v>
      </c>
      <c r="D378" s="306" t="s">
        <v>876</v>
      </c>
      <c r="E378" s="294" t="s">
        <v>40</v>
      </c>
      <c r="F378" s="369">
        <v>18000000</v>
      </c>
      <c r="G378" s="291" t="s">
        <v>1454</v>
      </c>
      <c r="H378" s="295">
        <v>1082414532</v>
      </c>
      <c r="I378" s="294" t="s">
        <v>1455</v>
      </c>
      <c r="J378" s="296">
        <v>3</v>
      </c>
      <c r="K378" s="296">
        <v>1182</v>
      </c>
      <c r="L378" s="297">
        <v>45772</v>
      </c>
      <c r="M378" s="298">
        <f t="shared" ref="M378" si="291">+F378</f>
        <v>18000000</v>
      </c>
      <c r="N378" s="297">
        <v>45773</v>
      </c>
      <c r="O378" s="294" t="s">
        <v>43</v>
      </c>
      <c r="P378" s="299">
        <v>45777</v>
      </c>
      <c r="Q378" s="294">
        <v>1191</v>
      </c>
      <c r="R378" s="291">
        <v>220601</v>
      </c>
      <c r="S378" s="300">
        <v>18000000</v>
      </c>
      <c r="T378" s="297">
        <v>45776</v>
      </c>
      <c r="U378" s="301" t="s">
        <v>1456</v>
      </c>
      <c r="V378" s="297">
        <v>45777</v>
      </c>
      <c r="W378" s="302">
        <v>45867</v>
      </c>
      <c r="Z378" s="303">
        <f>+S378/3</f>
        <v>6000000</v>
      </c>
      <c r="AF378" s="291" t="s">
        <v>1457</v>
      </c>
      <c r="AG378" s="291">
        <v>3043291305</v>
      </c>
      <c r="AH378" s="307" t="s">
        <v>1458</v>
      </c>
    </row>
    <row r="379" spans="1:34" ht="17.25" customHeight="1">
      <c r="A379" s="293">
        <v>378</v>
      </c>
      <c r="B379" s="291" t="s">
        <v>596</v>
      </c>
      <c r="C379" s="291" t="s">
        <v>621</v>
      </c>
      <c r="D379" s="306" t="s">
        <v>876</v>
      </c>
      <c r="E379" s="294" t="s">
        <v>40</v>
      </c>
      <c r="F379" s="369">
        <v>18000000</v>
      </c>
      <c r="G379" s="291" t="s">
        <v>1459</v>
      </c>
      <c r="H379" s="295">
        <v>93297196</v>
      </c>
      <c r="I379" s="294" t="s">
        <v>63</v>
      </c>
      <c r="J379" s="296">
        <v>8</v>
      </c>
      <c r="K379" s="296">
        <v>1202</v>
      </c>
      <c r="L379" s="297">
        <v>45773</v>
      </c>
      <c r="M379" s="298">
        <f t="shared" ref="M379" si="292">+F379</f>
        <v>18000000</v>
      </c>
      <c r="N379" s="297">
        <v>45774</v>
      </c>
      <c r="O379" s="294" t="s">
        <v>43</v>
      </c>
      <c r="P379" s="299">
        <v>45774</v>
      </c>
      <c r="Q379" s="294">
        <v>1149</v>
      </c>
      <c r="R379" s="291">
        <v>220601</v>
      </c>
      <c r="S379" s="300">
        <v>18000000</v>
      </c>
      <c r="T379" s="297">
        <v>45776</v>
      </c>
      <c r="U379" s="301" t="s">
        <v>1460</v>
      </c>
      <c r="V379" s="297">
        <v>45778</v>
      </c>
      <c r="W379" s="302">
        <v>45869</v>
      </c>
      <c r="Z379" s="303">
        <f>+S379/3</f>
        <v>6000000</v>
      </c>
      <c r="AF379" s="307" t="s">
        <v>1461</v>
      </c>
      <c r="AG379" s="291">
        <v>3106104795</v>
      </c>
      <c r="AH379" s="307" t="s">
        <v>1462</v>
      </c>
    </row>
    <row r="380" spans="1:34" ht="17.25" customHeight="1">
      <c r="A380" s="293">
        <v>379</v>
      </c>
      <c r="B380" s="291" t="s">
        <v>596</v>
      </c>
      <c r="C380" s="291" t="s">
        <v>621</v>
      </c>
      <c r="D380" s="306" t="s">
        <v>876</v>
      </c>
      <c r="E380" s="294" t="s">
        <v>40</v>
      </c>
      <c r="F380" s="369">
        <v>18000000</v>
      </c>
      <c r="G380" s="291" t="s">
        <v>1463</v>
      </c>
      <c r="H380" s="295">
        <v>65633138</v>
      </c>
      <c r="I380" s="294" t="s">
        <v>42</v>
      </c>
      <c r="J380" s="296">
        <v>0</v>
      </c>
      <c r="K380" s="296">
        <v>1201</v>
      </c>
      <c r="L380" s="297">
        <v>45773</v>
      </c>
      <c r="M380" s="298">
        <f t="shared" ref="M380" si="293">+F380</f>
        <v>18000000</v>
      </c>
      <c r="N380" s="297">
        <v>45774</v>
      </c>
      <c r="O380" s="294" t="s">
        <v>43</v>
      </c>
      <c r="P380" s="299">
        <v>45774</v>
      </c>
      <c r="Q380" s="294">
        <v>1150</v>
      </c>
      <c r="R380" s="291">
        <v>220601</v>
      </c>
      <c r="S380" s="300">
        <v>18000000</v>
      </c>
      <c r="T380" s="297">
        <v>45775</v>
      </c>
      <c r="U380" s="301" t="s">
        <v>1464</v>
      </c>
      <c r="V380" s="297">
        <v>45776</v>
      </c>
      <c r="W380" s="302">
        <v>45866</v>
      </c>
      <c r="Z380" s="303">
        <f>+S380/3</f>
        <v>6000000</v>
      </c>
      <c r="AF380" s="307" t="s">
        <v>1465</v>
      </c>
      <c r="AG380" s="291">
        <v>2592824</v>
      </c>
      <c r="AH380" s="307" t="s">
        <v>1466</v>
      </c>
    </row>
    <row r="381" spans="1:34" ht="17.25" customHeight="1">
      <c r="A381" s="293">
        <v>380</v>
      </c>
      <c r="B381" s="291" t="s">
        <v>596</v>
      </c>
      <c r="C381" s="291" t="s">
        <v>621</v>
      </c>
      <c r="D381" s="291" t="s">
        <v>796</v>
      </c>
      <c r="E381" s="294" t="s">
        <v>40</v>
      </c>
      <c r="F381" s="369">
        <v>7500000</v>
      </c>
      <c r="G381" s="291" t="s">
        <v>1467</v>
      </c>
      <c r="H381" s="295">
        <v>1033708441</v>
      </c>
      <c r="I381" s="294" t="s">
        <v>51</v>
      </c>
      <c r="J381" s="296">
        <v>6</v>
      </c>
      <c r="K381" s="296">
        <v>1179</v>
      </c>
      <c r="L381" s="297">
        <v>45771</v>
      </c>
      <c r="M381" s="298">
        <v>7500000</v>
      </c>
      <c r="N381" s="297">
        <v>45774</v>
      </c>
      <c r="O381" s="294" t="s">
        <v>43</v>
      </c>
      <c r="P381" s="299">
        <v>45775</v>
      </c>
      <c r="Q381" s="294">
        <v>1161</v>
      </c>
      <c r="R381" s="291">
        <v>220602</v>
      </c>
      <c r="S381" s="300">
        <v>7500000</v>
      </c>
      <c r="T381" s="297">
        <v>45775</v>
      </c>
      <c r="U381" s="301" t="s">
        <v>1468</v>
      </c>
      <c r="V381" s="297">
        <v>45777</v>
      </c>
      <c r="W381" s="302">
        <v>45867</v>
      </c>
      <c r="Z381" s="303">
        <f t="shared" ref="Z381" si="294">+S381/3</f>
        <v>2500000</v>
      </c>
      <c r="AF381" s="291" t="s">
        <v>1469</v>
      </c>
      <c r="AG381" s="291">
        <v>3112355083</v>
      </c>
      <c r="AH381" s="307" t="s">
        <v>1470</v>
      </c>
    </row>
    <row r="382" spans="1:34" ht="17.25" customHeight="1">
      <c r="A382" s="293">
        <v>381</v>
      </c>
      <c r="B382" s="291" t="s">
        <v>596</v>
      </c>
      <c r="C382" s="291" t="s">
        <v>621</v>
      </c>
      <c r="D382" s="306" t="s">
        <v>876</v>
      </c>
      <c r="E382" s="294" t="s">
        <v>40</v>
      </c>
      <c r="F382" s="369">
        <v>18000000</v>
      </c>
      <c r="G382" s="291" t="s">
        <v>1471</v>
      </c>
      <c r="H382" s="295">
        <v>39576966</v>
      </c>
      <c r="I382" s="294" t="s">
        <v>780</v>
      </c>
      <c r="J382" s="296">
        <v>3</v>
      </c>
      <c r="K382" s="296">
        <v>1224</v>
      </c>
      <c r="L382" s="297">
        <v>45773</v>
      </c>
      <c r="M382" s="298">
        <f t="shared" ref="M382" si="295">+F382</f>
        <v>18000000</v>
      </c>
      <c r="N382" s="297">
        <v>45774</v>
      </c>
      <c r="O382" s="294" t="s">
        <v>43</v>
      </c>
      <c r="P382" s="299">
        <v>45775</v>
      </c>
      <c r="Q382" s="294">
        <v>1162</v>
      </c>
      <c r="R382" s="291">
        <v>220601</v>
      </c>
      <c r="S382" s="300">
        <v>18000000</v>
      </c>
      <c r="T382" s="297">
        <v>45775</v>
      </c>
      <c r="U382" s="301" t="s">
        <v>1472</v>
      </c>
      <c r="V382" s="297">
        <v>45780</v>
      </c>
      <c r="W382" s="302">
        <v>45871</v>
      </c>
      <c r="Z382" s="303">
        <f>+S382/3</f>
        <v>6000000</v>
      </c>
      <c r="AF382" s="307" t="s">
        <v>1473</v>
      </c>
      <c r="AG382" s="291">
        <v>3143490571</v>
      </c>
      <c r="AH382" s="307" t="s">
        <v>1474</v>
      </c>
    </row>
    <row r="383" spans="1:34" ht="17.25" customHeight="1">
      <c r="A383" s="293">
        <v>382</v>
      </c>
      <c r="B383" s="291" t="s">
        <v>596</v>
      </c>
      <c r="C383" s="291" t="s">
        <v>621</v>
      </c>
      <c r="D383" s="306" t="s">
        <v>876</v>
      </c>
      <c r="E383" s="294" t="s">
        <v>40</v>
      </c>
      <c r="F383" s="369">
        <v>18000000</v>
      </c>
      <c r="G383" s="291" t="s">
        <v>1475</v>
      </c>
      <c r="H383" s="295">
        <v>1005690736</v>
      </c>
      <c r="I383" s="294" t="s">
        <v>42</v>
      </c>
      <c r="J383" s="296">
        <v>0</v>
      </c>
      <c r="K383" s="296">
        <v>1238</v>
      </c>
      <c r="L383" s="297">
        <v>45773</v>
      </c>
      <c r="M383" s="298">
        <f t="shared" ref="M383" si="296">+F383</f>
        <v>18000000</v>
      </c>
      <c r="N383" s="297">
        <v>45774</v>
      </c>
      <c r="O383" s="294" t="s">
        <v>43</v>
      </c>
      <c r="P383" s="299">
        <v>45777</v>
      </c>
      <c r="Q383" s="294">
        <v>1192</v>
      </c>
      <c r="R383" s="291">
        <v>220601</v>
      </c>
      <c r="S383" s="300">
        <v>18000000</v>
      </c>
      <c r="T383" s="297">
        <v>45784</v>
      </c>
      <c r="U383" s="301" t="s">
        <v>1476</v>
      </c>
      <c r="V383" s="297">
        <v>45785</v>
      </c>
      <c r="W383" s="302">
        <v>45876</v>
      </c>
      <c r="Z383" s="303">
        <f>+S383/3</f>
        <v>6000000</v>
      </c>
      <c r="AF383" s="307" t="s">
        <v>1477</v>
      </c>
      <c r="AG383" s="291">
        <v>3022021935</v>
      </c>
      <c r="AH383" s="307" t="s">
        <v>1478</v>
      </c>
    </row>
    <row r="384" spans="1:34" ht="17.25" customHeight="1">
      <c r="A384" s="293">
        <v>383</v>
      </c>
      <c r="B384" s="291" t="s">
        <v>596</v>
      </c>
      <c r="C384" s="291" t="s">
        <v>621</v>
      </c>
      <c r="D384" s="306" t="s">
        <v>876</v>
      </c>
      <c r="E384" s="294" t="s">
        <v>40</v>
      </c>
      <c r="F384" s="369">
        <v>18000000</v>
      </c>
      <c r="G384" s="291" t="s">
        <v>1479</v>
      </c>
      <c r="H384" s="295" t="s">
        <v>1480</v>
      </c>
      <c r="I384" s="294" t="s">
        <v>42</v>
      </c>
      <c r="J384" s="296">
        <v>1</v>
      </c>
      <c r="K384" s="296">
        <v>1225</v>
      </c>
      <c r="L384" s="297">
        <v>45773</v>
      </c>
      <c r="M384" s="298">
        <f t="shared" ref="M384" si="297">+F384</f>
        <v>18000000</v>
      </c>
      <c r="N384" s="297">
        <v>45774</v>
      </c>
      <c r="O384" s="294" t="s">
        <v>43</v>
      </c>
      <c r="P384" s="299">
        <v>45778</v>
      </c>
      <c r="Q384" s="294">
        <v>1211</v>
      </c>
      <c r="R384" s="291">
        <v>220601</v>
      </c>
      <c r="S384" s="300">
        <v>18000000</v>
      </c>
      <c r="T384" s="297">
        <v>45779</v>
      </c>
      <c r="U384" s="301" t="s">
        <v>1481</v>
      </c>
      <c r="V384" s="297">
        <v>45783</v>
      </c>
      <c r="W384" s="302">
        <v>45874</v>
      </c>
      <c r="Z384" s="303">
        <f>+S384/3</f>
        <v>6000000</v>
      </c>
      <c r="AF384" s="307" t="s">
        <v>1482</v>
      </c>
      <c r="AG384" s="291">
        <v>3163738350</v>
      </c>
      <c r="AH384" s="307" t="s">
        <v>1483</v>
      </c>
    </row>
    <row r="385" spans="1:34" ht="17.25" customHeight="1">
      <c r="A385" s="293">
        <v>384</v>
      </c>
      <c r="B385" s="291" t="s">
        <v>596</v>
      </c>
      <c r="C385" s="291" t="s">
        <v>621</v>
      </c>
      <c r="D385" s="306" t="s">
        <v>876</v>
      </c>
      <c r="E385" s="294" t="s">
        <v>40</v>
      </c>
      <c r="F385" s="369">
        <v>18000000</v>
      </c>
      <c r="G385" s="291" t="s">
        <v>1484</v>
      </c>
      <c r="H385" s="295">
        <v>65.734798999999995</v>
      </c>
      <c r="I385" s="294" t="s">
        <v>42</v>
      </c>
      <c r="J385" s="296">
        <v>2</v>
      </c>
      <c r="K385" s="296">
        <v>1223</v>
      </c>
      <c r="L385" s="297">
        <v>45773</v>
      </c>
      <c r="M385" s="298">
        <f t="shared" ref="M385" si="298">+F385</f>
        <v>18000000</v>
      </c>
      <c r="N385" s="297">
        <v>45774</v>
      </c>
      <c r="O385" s="294" t="s">
        <v>43</v>
      </c>
      <c r="P385" s="299">
        <v>45775</v>
      </c>
      <c r="Q385" s="294">
        <v>1163</v>
      </c>
      <c r="R385" s="291">
        <v>220601</v>
      </c>
      <c r="S385" s="300">
        <v>18000000</v>
      </c>
      <c r="T385" s="297">
        <v>45775</v>
      </c>
      <c r="U385" s="301">
        <v>100043500</v>
      </c>
      <c r="V385" s="297">
        <v>45776</v>
      </c>
      <c r="W385" s="302">
        <v>45866</v>
      </c>
      <c r="Z385" s="303">
        <f>+S385/3</f>
        <v>6000000</v>
      </c>
      <c r="AF385" s="307" t="s">
        <v>1485</v>
      </c>
      <c r="AG385" s="291">
        <v>3208330183</v>
      </c>
      <c r="AH385" s="307" t="s">
        <v>1486</v>
      </c>
    </row>
    <row r="386" spans="1:34" ht="17.25" customHeight="1">
      <c r="A386" s="293">
        <v>385</v>
      </c>
      <c r="B386" s="291" t="s">
        <v>596</v>
      </c>
      <c r="C386" s="291" t="s">
        <v>621</v>
      </c>
      <c r="D386" s="291" t="s">
        <v>796</v>
      </c>
      <c r="E386" s="294" t="s">
        <v>40</v>
      </c>
      <c r="F386" s="369">
        <v>7500000</v>
      </c>
      <c r="G386" s="291" t="s">
        <v>1487</v>
      </c>
      <c r="H386" s="295">
        <v>1110582297</v>
      </c>
      <c r="I386" s="294" t="s">
        <v>1488</v>
      </c>
      <c r="J386" s="296">
        <v>7</v>
      </c>
      <c r="K386" s="296">
        <v>1221</v>
      </c>
      <c r="L386" s="297">
        <v>45773</v>
      </c>
      <c r="M386" s="298">
        <v>7500000</v>
      </c>
      <c r="N386" s="297">
        <v>45774</v>
      </c>
      <c r="O386" s="294" t="s">
        <v>43</v>
      </c>
      <c r="P386" s="299">
        <v>45776</v>
      </c>
      <c r="Q386" s="294">
        <v>1172</v>
      </c>
      <c r="R386" s="291">
        <v>220602</v>
      </c>
      <c r="S386" s="300">
        <v>7500000</v>
      </c>
      <c r="T386" s="297">
        <v>45776</v>
      </c>
      <c r="U386" s="301" t="s">
        <v>1489</v>
      </c>
      <c r="V386" s="297">
        <v>45777</v>
      </c>
      <c r="W386" s="302">
        <v>45869</v>
      </c>
      <c r="Z386" s="303">
        <f t="shared" ref="Z386" si="299">+S386/3</f>
        <v>2500000</v>
      </c>
      <c r="AF386" s="291" t="s">
        <v>1490</v>
      </c>
      <c r="AG386" s="291">
        <v>3005568612</v>
      </c>
      <c r="AH386" s="307" t="s">
        <v>1491</v>
      </c>
    </row>
    <row r="387" spans="1:34" ht="17.25" customHeight="1">
      <c r="A387" s="293">
        <v>386</v>
      </c>
      <c r="B387" s="291" t="s">
        <v>596</v>
      </c>
      <c r="C387" s="291" t="s">
        <v>621</v>
      </c>
      <c r="D387" s="291" t="s">
        <v>796</v>
      </c>
      <c r="E387" s="294" t="s">
        <v>40</v>
      </c>
      <c r="F387" s="369">
        <v>7500000</v>
      </c>
      <c r="G387" s="291" t="s">
        <v>1492</v>
      </c>
      <c r="H387" s="295">
        <v>1110572524</v>
      </c>
      <c r="I387" s="294" t="s">
        <v>1488</v>
      </c>
      <c r="J387" s="296">
        <v>1</v>
      </c>
      <c r="K387" s="296">
        <v>1222</v>
      </c>
      <c r="L387" s="297">
        <v>45773</v>
      </c>
      <c r="M387" s="298">
        <v>7500000</v>
      </c>
      <c r="N387" s="297">
        <v>45775</v>
      </c>
      <c r="O387" s="294" t="s">
        <v>43</v>
      </c>
      <c r="P387" s="299">
        <v>45777</v>
      </c>
      <c r="Q387" s="294">
        <v>1193</v>
      </c>
      <c r="R387" s="291">
        <v>220602</v>
      </c>
      <c r="S387" s="300">
        <v>7500000</v>
      </c>
      <c r="T387" s="297">
        <v>45777</v>
      </c>
      <c r="U387" s="301" t="s">
        <v>1493</v>
      </c>
      <c r="V387" s="297">
        <v>45783</v>
      </c>
      <c r="W387" s="302">
        <v>45874</v>
      </c>
      <c r="Z387" s="303">
        <f t="shared" ref="Z387" si="300">+S387/3</f>
        <v>2500000</v>
      </c>
      <c r="AF387" s="291" t="s">
        <v>1494</v>
      </c>
      <c r="AG387" s="291">
        <v>3224076444</v>
      </c>
      <c r="AH387" s="307" t="s">
        <v>1495</v>
      </c>
    </row>
    <row r="388" spans="1:34" ht="17.25" customHeight="1">
      <c r="A388" s="293">
        <v>387</v>
      </c>
      <c r="B388" s="291" t="s">
        <v>596</v>
      </c>
      <c r="C388" s="291" t="s">
        <v>621</v>
      </c>
      <c r="D388" s="291" t="s">
        <v>796</v>
      </c>
      <c r="E388" s="294" t="s">
        <v>40</v>
      </c>
      <c r="F388" s="369">
        <v>7500000</v>
      </c>
      <c r="G388" s="291" t="s">
        <v>1496</v>
      </c>
      <c r="H388" s="295">
        <v>1109244198</v>
      </c>
      <c r="I388" s="294" t="s">
        <v>1497</v>
      </c>
      <c r="J388" s="296">
        <v>3</v>
      </c>
      <c r="K388" s="296">
        <v>1220</v>
      </c>
      <c r="L388" s="297">
        <v>45773</v>
      </c>
      <c r="M388" s="298">
        <v>7500000</v>
      </c>
      <c r="N388" s="297">
        <v>45775</v>
      </c>
      <c r="O388" s="294" t="s">
        <v>43</v>
      </c>
      <c r="P388" s="299">
        <v>45778</v>
      </c>
      <c r="Q388" s="294">
        <v>1212</v>
      </c>
      <c r="R388" s="291">
        <v>220602</v>
      </c>
      <c r="S388" s="300">
        <v>7500000</v>
      </c>
      <c r="T388" s="297">
        <v>45777</v>
      </c>
      <c r="U388" s="347">
        <v>100043583</v>
      </c>
      <c r="V388" s="297">
        <v>45779</v>
      </c>
      <c r="W388" s="302">
        <v>45870</v>
      </c>
      <c r="Z388" s="303">
        <f t="shared" ref="Z388" si="301">+S388/3</f>
        <v>2500000</v>
      </c>
      <c r="AF388" s="291" t="s">
        <v>1498</v>
      </c>
      <c r="AG388" s="291">
        <v>3124439309</v>
      </c>
      <c r="AH388" s="307" t="s">
        <v>1499</v>
      </c>
    </row>
    <row r="389" spans="1:34" ht="17.25" customHeight="1">
      <c r="A389" s="293">
        <v>388</v>
      </c>
      <c r="B389" s="291" t="s">
        <v>596</v>
      </c>
      <c r="C389" s="291" t="s">
        <v>621</v>
      </c>
      <c r="D389" s="291" t="s">
        <v>796</v>
      </c>
      <c r="E389" s="294" t="s">
        <v>40</v>
      </c>
      <c r="F389" s="369">
        <v>7500000</v>
      </c>
      <c r="G389" s="291" t="s">
        <v>1500</v>
      </c>
      <c r="H389" s="295">
        <v>38264027</v>
      </c>
      <c r="I389" s="294" t="s">
        <v>115</v>
      </c>
      <c r="J389" s="296">
        <v>1</v>
      </c>
      <c r="K389" s="296">
        <v>1219</v>
      </c>
      <c r="L389" s="297">
        <v>45773</v>
      </c>
      <c r="M389" s="298">
        <v>7500000</v>
      </c>
      <c r="N389" s="297">
        <v>45775</v>
      </c>
      <c r="O389" s="294" t="s">
        <v>43</v>
      </c>
      <c r="P389" s="299">
        <v>45778</v>
      </c>
      <c r="Q389" s="294">
        <v>1213</v>
      </c>
      <c r="R389" s="291">
        <v>220602</v>
      </c>
      <c r="S389" s="300">
        <v>7500000</v>
      </c>
      <c r="T389" s="297">
        <v>45779</v>
      </c>
      <c r="U389" s="301" t="s">
        <v>1501</v>
      </c>
      <c r="V389" s="297">
        <v>45783</v>
      </c>
      <c r="W389" s="302">
        <v>45874</v>
      </c>
      <c r="Z389" s="303">
        <f t="shared" ref="Z389" si="302">+S389/3</f>
        <v>2500000</v>
      </c>
      <c r="AF389" s="291" t="s">
        <v>1502</v>
      </c>
      <c r="AG389" s="291">
        <v>3123153720</v>
      </c>
      <c r="AH389" s="307" t="s">
        <v>1503</v>
      </c>
    </row>
    <row r="390" spans="1:34" ht="17.25" customHeight="1">
      <c r="A390" s="293">
        <v>389</v>
      </c>
      <c r="B390" s="291" t="s">
        <v>596</v>
      </c>
      <c r="C390" s="291" t="s">
        <v>621</v>
      </c>
      <c r="D390" s="291" t="s">
        <v>796</v>
      </c>
      <c r="E390" s="294" t="s">
        <v>40</v>
      </c>
      <c r="F390" s="369">
        <v>7500000</v>
      </c>
      <c r="G390" s="306" t="s">
        <v>1504</v>
      </c>
      <c r="H390" s="295">
        <v>1110514314</v>
      </c>
      <c r="I390" s="294" t="s">
        <v>42</v>
      </c>
      <c r="J390" s="296">
        <v>4</v>
      </c>
      <c r="K390" s="296">
        <v>1227</v>
      </c>
      <c r="L390" s="297">
        <v>45773</v>
      </c>
      <c r="M390" s="298">
        <v>7500000</v>
      </c>
      <c r="N390" s="297">
        <v>45775</v>
      </c>
      <c r="O390" s="294" t="s">
        <v>43</v>
      </c>
      <c r="P390" s="299">
        <v>45778</v>
      </c>
      <c r="Q390" s="294">
        <v>1214</v>
      </c>
      <c r="R390" s="291">
        <v>220602</v>
      </c>
      <c r="S390" s="300">
        <v>7500000</v>
      </c>
      <c r="T390" s="297">
        <v>45779</v>
      </c>
      <c r="U390" s="301" t="s">
        <v>1505</v>
      </c>
      <c r="V390" s="297">
        <v>45780</v>
      </c>
      <c r="W390" s="302">
        <v>45871</v>
      </c>
      <c r="Z390" s="303">
        <f t="shared" ref="Z390" si="303">+S390/3</f>
        <v>2500000</v>
      </c>
      <c r="AF390" s="291" t="s">
        <v>1506</v>
      </c>
      <c r="AG390" s="291">
        <v>3156452632</v>
      </c>
      <c r="AH390" s="307" t="s">
        <v>1507</v>
      </c>
    </row>
    <row r="391" spans="1:34" ht="17.25" customHeight="1">
      <c r="A391" s="293">
        <v>390</v>
      </c>
      <c r="B391" s="291" t="s">
        <v>596</v>
      </c>
      <c r="C391" s="291" t="s">
        <v>621</v>
      </c>
      <c r="D391" s="291" t="s">
        <v>796</v>
      </c>
      <c r="E391" s="294" t="s">
        <v>40</v>
      </c>
      <c r="F391" s="369">
        <v>7500000</v>
      </c>
      <c r="G391" s="306" t="s">
        <v>1508</v>
      </c>
      <c r="H391" s="295">
        <v>1110446760</v>
      </c>
      <c r="I391" s="294" t="s">
        <v>42</v>
      </c>
      <c r="J391" s="296">
        <v>4</v>
      </c>
      <c r="K391" s="296">
        <v>1226</v>
      </c>
      <c r="L391" s="297">
        <v>45773</v>
      </c>
      <c r="M391" s="298">
        <v>7500000</v>
      </c>
      <c r="N391" s="297">
        <v>45775</v>
      </c>
      <c r="O391" s="294" t="s">
        <v>43</v>
      </c>
      <c r="P391" s="299">
        <v>45778</v>
      </c>
      <c r="Q391" s="294">
        <v>1215</v>
      </c>
      <c r="R391" s="291">
        <v>220602</v>
      </c>
      <c r="S391" s="300">
        <v>7500000</v>
      </c>
      <c r="T391" s="297">
        <v>45779</v>
      </c>
      <c r="U391" s="301" t="s">
        <v>1509</v>
      </c>
      <c r="V391" s="297">
        <v>45785</v>
      </c>
      <c r="W391" s="302">
        <v>45876</v>
      </c>
      <c r="Z391" s="303">
        <f t="shared" ref="Z391" si="304">+S391/3</f>
        <v>2500000</v>
      </c>
      <c r="AF391" s="291" t="s">
        <v>1510</v>
      </c>
      <c r="AG391" s="291" t="s">
        <v>1511</v>
      </c>
      <c r="AH391" s="307" t="s">
        <v>1512</v>
      </c>
    </row>
    <row r="392" spans="1:34" ht="17.25" customHeight="1">
      <c r="A392" s="293">
        <v>391</v>
      </c>
      <c r="B392" s="291" t="s">
        <v>596</v>
      </c>
      <c r="C392" s="291" t="s">
        <v>100</v>
      </c>
      <c r="D392" s="314" t="s">
        <v>1355</v>
      </c>
      <c r="E392" s="294" t="s">
        <v>40</v>
      </c>
      <c r="F392" s="369">
        <v>11250000</v>
      </c>
      <c r="G392" s="291" t="s">
        <v>1513</v>
      </c>
      <c r="H392" s="295">
        <v>39582197</v>
      </c>
      <c r="I392" s="294" t="s">
        <v>1514</v>
      </c>
      <c r="J392" s="296">
        <v>0</v>
      </c>
      <c r="K392" s="296">
        <v>1236</v>
      </c>
      <c r="L392" s="297">
        <v>45773</v>
      </c>
      <c r="M392" s="298">
        <f t="shared" ref="M392" si="305">F392</f>
        <v>11250000</v>
      </c>
      <c r="N392" s="297">
        <v>45775</v>
      </c>
      <c r="O392" s="294" t="s">
        <v>43</v>
      </c>
      <c r="P392" s="334"/>
      <c r="Q392" s="335"/>
      <c r="R392" s="291">
        <v>220601</v>
      </c>
      <c r="S392" s="300">
        <f t="shared" ref="S392" si="306">M392</f>
        <v>11250000</v>
      </c>
      <c r="U392" s="184" t="s">
        <v>415</v>
      </c>
      <c r="W392" s="294" t="s">
        <v>668</v>
      </c>
      <c r="Z392" s="303">
        <f t="shared" ref="Z392:Z405" si="307">+S392/3</f>
        <v>3750000</v>
      </c>
      <c r="AF392" s="291" t="s">
        <v>1515</v>
      </c>
      <c r="AG392" s="291">
        <v>3102754281</v>
      </c>
      <c r="AH392" s="307" t="s">
        <v>1516</v>
      </c>
    </row>
    <row r="393" spans="1:34" ht="17.25" customHeight="1">
      <c r="A393" s="293">
        <v>392</v>
      </c>
      <c r="B393" s="291" t="s">
        <v>596</v>
      </c>
      <c r="C393" s="291" t="s">
        <v>100</v>
      </c>
      <c r="D393" s="314" t="s">
        <v>1355</v>
      </c>
      <c r="E393" s="294" t="s">
        <v>40</v>
      </c>
      <c r="F393" s="369">
        <v>11250000</v>
      </c>
      <c r="G393" s="291" t="s">
        <v>1517</v>
      </c>
      <c r="H393" s="295">
        <v>79521230</v>
      </c>
      <c r="I393" s="294" t="s">
        <v>42</v>
      </c>
      <c r="J393" s="296">
        <v>0</v>
      </c>
      <c r="K393" s="296">
        <v>1237</v>
      </c>
      <c r="L393" s="297">
        <v>45773</v>
      </c>
      <c r="M393" s="298">
        <f t="shared" ref="M393" si="308">F393</f>
        <v>11250000</v>
      </c>
      <c r="N393" s="297">
        <v>45775</v>
      </c>
      <c r="O393" s="294" t="s">
        <v>43</v>
      </c>
      <c r="P393" s="334">
        <v>45777</v>
      </c>
      <c r="Q393" s="335">
        <v>1194</v>
      </c>
      <c r="R393" s="291">
        <v>220601</v>
      </c>
      <c r="S393" s="300">
        <f t="shared" ref="S393" si="309">M393</f>
        <v>11250000</v>
      </c>
      <c r="T393" s="297">
        <v>45776</v>
      </c>
      <c r="U393" s="271" t="s">
        <v>1518</v>
      </c>
      <c r="V393" s="297">
        <v>45778</v>
      </c>
      <c r="W393" s="302">
        <v>45900</v>
      </c>
      <c r="Z393" s="303">
        <f t="shared" si="307"/>
        <v>3750000</v>
      </c>
      <c r="AF393" s="291" t="s">
        <v>1519</v>
      </c>
      <c r="AG393" s="291">
        <v>3183892573</v>
      </c>
      <c r="AH393" s="307" t="s">
        <v>1520</v>
      </c>
    </row>
    <row r="394" spans="1:34" ht="17.25" customHeight="1">
      <c r="A394" s="293">
        <v>393</v>
      </c>
      <c r="B394" s="291" t="s">
        <v>596</v>
      </c>
      <c r="C394" s="291" t="s">
        <v>621</v>
      </c>
      <c r="D394" s="291" t="s">
        <v>1521</v>
      </c>
      <c r="E394" s="294" t="s">
        <v>40</v>
      </c>
      <c r="F394" s="369">
        <v>4500000</v>
      </c>
      <c r="G394" s="291" t="s">
        <v>1522</v>
      </c>
      <c r="H394" s="295">
        <v>1110584469</v>
      </c>
      <c r="I394" s="294" t="s">
        <v>115</v>
      </c>
      <c r="J394" s="296">
        <v>6</v>
      </c>
      <c r="K394" s="296">
        <v>1206</v>
      </c>
      <c r="L394" s="297">
        <v>45773</v>
      </c>
      <c r="M394" s="298">
        <f t="shared" ref="M394:M404" si="310">+F394</f>
        <v>4500000</v>
      </c>
      <c r="N394" s="297">
        <v>45775</v>
      </c>
      <c r="O394" s="294" t="s">
        <v>43</v>
      </c>
      <c r="P394" s="299">
        <v>45778</v>
      </c>
      <c r="Q394" s="294">
        <v>1216</v>
      </c>
      <c r="R394" s="291">
        <v>220602</v>
      </c>
      <c r="S394" s="300">
        <f t="shared" ref="S394:S404" si="311">+M394</f>
        <v>4500000</v>
      </c>
      <c r="T394" s="297">
        <v>45779</v>
      </c>
      <c r="U394" s="301" t="s">
        <v>1523</v>
      </c>
      <c r="V394" s="297">
        <v>45784</v>
      </c>
      <c r="W394" s="302">
        <v>45875</v>
      </c>
      <c r="Z394" s="303">
        <f t="shared" si="307"/>
        <v>1500000</v>
      </c>
      <c r="AF394" s="291" t="s">
        <v>1524</v>
      </c>
      <c r="AG394" s="291">
        <v>3224676620</v>
      </c>
      <c r="AH394" s="307" t="s">
        <v>1525</v>
      </c>
    </row>
    <row r="395" spans="1:34" ht="17.25" customHeight="1">
      <c r="A395" s="293">
        <v>394</v>
      </c>
      <c r="B395" s="291" t="s">
        <v>596</v>
      </c>
      <c r="C395" s="291" t="s">
        <v>621</v>
      </c>
      <c r="D395" s="291" t="s">
        <v>1521</v>
      </c>
      <c r="E395" s="294" t="s">
        <v>40</v>
      </c>
      <c r="F395" s="369">
        <v>4500000</v>
      </c>
      <c r="G395" s="291" t="s">
        <v>1526</v>
      </c>
      <c r="H395" s="295">
        <v>1110468073</v>
      </c>
      <c r="I395" s="294" t="s">
        <v>428</v>
      </c>
      <c r="J395" s="296">
        <v>7</v>
      </c>
      <c r="K395" s="296">
        <v>1204</v>
      </c>
      <c r="L395" s="297">
        <v>45773</v>
      </c>
      <c r="M395" s="298">
        <f t="shared" si="310"/>
        <v>4500000</v>
      </c>
      <c r="N395" s="297">
        <v>45775</v>
      </c>
      <c r="O395" s="294" t="s">
        <v>43</v>
      </c>
      <c r="P395" s="299">
        <v>45778</v>
      </c>
      <c r="Q395" s="294">
        <v>1217</v>
      </c>
      <c r="R395" s="291">
        <v>220602</v>
      </c>
      <c r="S395" s="300">
        <f t="shared" si="311"/>
        <v>4500000</v>
      </c>
      <c r="T395" s="297">
        <v>45779</v>
      </c>
      <c r="U395" s="301" t="s">
        <v>1527</v>
      </c>
      <c r="V395" s="297">
        <v>45780</v>
      </c>
      <c r="W395" s="302">
        <v>45871</v>
      </c>
      <c r="Z395" s="303">
        <f t="shared" si="307"/>
        <v>1500000</v>
      </c>
      <c r="AF395" s="291" t="s">
        <v>1528</v>
      </c>
      <c r="AG395" s="291">
        <v>3138705394</v>
      </c>
      <c r="AH395" s="307" t="s">
        <v>1529</v>
      </c>
    </row>
    <row r="396" spans="1:34" ht="17.25" customHeight="1">
      <c r="A396" s="293">
        <v>395</v>
      </c>
      <c r="B396" s="291" t="s">
        <v>596</v>
      </c>
      <c r="C396" s="291" t="s">
        <v>621</v>
      </c>
      <c r="D396" s="291" t="s">
        <v>1521</v>
      </c>
      <c r="E396" s="294" t="s">
        <v>40</v>
      </c>
      <c r="F396" s="369">
        <v>4500000</v>
      </c>
      <c r="G396" s="291" t="s">
        <v>1530</v>
      </c>
      <c r="H396" s="295">
        <v>1005839449</v>
      </c>
      <c r="I396" s="294" t="s">
        <v>115</v>
      </c>
      <c r="J396" s="296">
        <v>4</v>
      </c>
      <c r="K396" s="296">
        <v>1207</v>
      </c>
      <c r="L396" s="297">
        <v>45773</v>
      </c>
      <c r="M396" s="298">
        <f t="shared" si="310"/>
        <v>4500000</v>
      </c>
      <c r="N396" s="297">
        <v>45775</v>
      </c>
      <c r="O396" s="294" t="s">
        <v>43</v>
      </c>
      <c r="P396" s="299">
        <v>45780</v>
      </c>
      <c r="Q396" s="294">
        <v>1255</v>
      </c>
      <c r="R396" s="291">
        <v>220602</v>
      </c>
      <c r="S396" s="300">
        <f t="shared" si="311"/>
        <v>4500000</v>
      </c>
      <c r="T396" s="297">
        <v>45779</v>
      </c>
      <c r="U396" s="301" t="s">
        <v>1531</v>
      </c>
      <c r="V396" s="297">
        <v>45784</v>
      </c>
      <c r="W396" s="302">
        <v>45875</v>
      </c>
      <c r="Z396" s="303">
        <f t="shared" si="307"/>
        <v>1500000</v>
      </c>
      <c r="AF396" s="291" t="s">
        <v>1532</v>
      </c>
      <c r="AG396" s="291">
        <v>3105439672</v>
      </c>
      <c r="AH396" s="307" t="s">
        <v>1533</v>
      </c>
    </row>
    <row r="397" spans="1:34" ht="17.25" customHeight="1">
      <c r="A397" s="293">
        <v>396</v>
      </c>
      <c r="B397" s="291" t="s">
        <v>596</v>
      </c>
      <c r="C397" s="291" t="s">
        <v>621</v>
      </c>
      <c r="D397" s="291" t="s">
        <v>1521</v>
      </c>
      <c r="E397" s="294" t="s">
        <v>40</v>
      </c>
      <c r="F397" s="369">
        <v>4500000</v>
      </c>
      <c r="G397" s="291" t="s">
        <v>1534</v>
      </c>
      <c r="H397" s="295">
        <v>28548844</v>
      </c>
      <c r="I397" s="294" t="s">
        <v>115</v>
      </c>
      <c r="J397" s="296">
        <v>4</v>
      </c>
      <c r="K397" s="296">
        <v>1208</v>
      </c>
      <c r="L397" s="297">
        <v>45773</v>
      </c>
      <c r="M397" s="298">
        <f t="shared" si="310"/>
        <v>4500000</v>
      </c>
      <c r="N397" s="297">
        <v>45775</v>
      </c>
      <c r="O397" s="294" t="s">
        <v>43</v>
      </c>
      <c r="R397" s="291">
        <v>220602</v>
      </c>
      <c r="S397" s="300">
        <f t="shared" si="311"/>
        <v>4500000</v>
      </c>
      <c r="W397" s="294" t="s">
        <v>668</v>
      </c>
      <c r="Z397" s="303">
        <f t="shared" si="307"/>
        <v>1500000</v>
      </c>
      <c r="AF397" s="291" t="s">
        <v>1535</v>
      </c>
      <c r="AG397" s="291">
        <v>3157726106</v>
      </c>
      <c r="AH397" s="307" t="s">
        <v>1536</v>
      </c>
    </row>
    <row r="398" spans="1:34" ht="17.25" customHeight="1">
      <c r="A398" s="293">
        <v>397</v>
      </c>
      <c r="B398" s="291" t="s">
        <v>596</v>
      </c>
      <c r="C398" s="291" t="s">
        <v>621</v>
      </c>
      <c r="D398" s="291" t="s">
        <v>1521</v>
      </c>
      <c r="E398" s="294" t="s">
        <v>40</v>
      </c>
      <c r="F398" s="369">
        <v>4500000</v>
      </c>
      <c r="G398" s="291" t="s">
        <v>1537</v>
      </c>
      <c r="H398" s="295">
        <v>1005715113</v>
      </c>
      <c r="I398" s="294" t="s">
        <v>115</v>
      </c>
      <c r="J398" s="296">
        <v>2</v>
      </c>
      <c r="K398" s="296">
        <v>1212</v>
      </c>
      <c r="L398" s="297">
        <v>45773</v>
      </c>
      <c r="M398" s="298">
        <f t="shared" si="310"/>
        <v>4500000</v>
      </c>
      <c r="N398" s="297">
        <v>45775</v>
      </c>
      <c r="O398" s="294" t="s">
        <v>43</v>
      </c>
      <c r="P398" s="299">
        <v>45777</v>
      </c>
      <c r="Q398" s="294">
        <v>1195</v>
      </c>
      <c r="R398" s="291">
        <v>220602</v>
      </c>
      <c r="S398" s="300">
        <f t="shared" si="311"/>
        <v>4500000</v>
      </c>
      <c r="T398" s="297">
        <v>45777</v>
      </c>
      <c r="U398" s="301" t="s">
        <v>1538</v>
      </c>
      <c r="V398" s="297">
        <v>45783</v>
      </c>
      <c r="W398" s="302">
        <v>45874</v>
      </c>
      <c r="Z398" s="303">
        <f t="shared" si="307"/>
        <v>1500000</v>
      </c>
      <c r="AF398" s="291" t="s">
        <v>1539</v>
      </c>
      <c r="AG398" s="291">
        <v>3016276950</v>
      </c>
      <c r="AH398" s="307" t="s">
        <v>1540</v>
      </c>
    </row>
    <row r="399" spans="1:34" ht="17.25" customHeight="1">
      <c r="A399" s="293">
        <v>398</v>
      </c>
      <c r="B399" s="291" t="s">
        <v>596</v>
      </c>
      <c r="C399" s="291" t="s">
        <v>621</v>
      </c>
      <c r="D399" s="291" t="s">
        <v>1521</v>
      </c>
      <c r="E399" s="294" t="s">
        <v>40</v>
      </c>
      <c r="F399" s="369">
        <v>4500000</v>
      </c>
      <c r="G399" s="291" t="s">
        <v>1541</v>
      </c>
      <c r="H399" s="295">
        <v>1105615909</v>
      </c>
      <c r="I399" s="294" t="s">
        <v>1542</v>
      </c>
      <c r="J399" s="296">
        <v>1</v>
      </c>
      <c r="K399" s="296">
        <v>1205</v>
      </c>
      <c r="L399" s="297">
        <v>45773</v>
      </c>
      <c r="M399" s="298">
        <f t="shared" si="310"/>
        <v>4500000</v>
      </c>
      <c r="N399" s="297">
        <v>45775</v>
      </c>
      <c r="O399" s="294" t="s">
        <v>43</v>
      </c>
      <c r="P399" s="299">
        <v>45776</v>
      </c>
      <c r="Q399" s="294">
        <v>1173</v>
      </c>
      <c r="R399" s="291">
        <v>220602</v>
      </c>
      <c r="S399" s="300">
        <f t="shared" si="311"/>
        <v>4500000</v>
      </c>
      <c r="U399" s="313" t="s">
        <v>1543</v>
      </c>
      <c r="W399" s="294" t="s">
        <v>668</v>
      </c>
      <c r="Z399" s="303">
        <f t="shared" si="307"/>
        <v>1500000</v>
      </c>
      <c r="AF399" s="291" t="s">
        <v>1544</v>
      </c>
      <c r="AG399" s="291">
        <v>6022888888</v>
      </c>
      <c r="AH399" s="307" t="s">
        <v>1545</v>
      </c>
    </row>
    <row r="400" spans="1:34" ht="17.25" customHeight="1">
      <c r="A400" s="293">
        <v>399</v>
      </c>
      <c r="B400" s="291" t="s">
        <v>596</v>
      </c>
      <c r="C400" s="291" t="s">
        <v>621</v>
      </c>
      <c r="D400" s="291" t="s">
        <v>1521</v>
      </c>
      <c r="E400" s="294" t="s">
        <v>40</v>
      </c>
      <c r="F400" s="369">
        <v>4500000</v>
      </c>
      <c r="G400" s="291" t="s">
        <v>1546</v>
      </c>
      <c r="H400" s="295">
        <v>1105789084</v>
      </c>
      <c r="I400" s="294" t="s">
        <v>279</v>
      </c>
      <c r="J400" s="296">
        <v>7</v>
      </c>
      <c r="K400" s="296">
        <v>1211</v>
      </c>
      <c r="L400" s="297">
        <v>45773</v>
      </c>
      <c r="M400" s="298">
        <f t="shared" si="310"/>
        <v>4500000</v>
      </c>
      <c r="N400" s="297">
        <v>45775</v>
      </c>
      <c r="O400" s="294" t="s">
        <v>43</v>
      </c>
      <c r="P400" s="299">
        <v>45778</v>
      </c>
      <c r="Q400" s="294">
        <v>1218</v>
      </c>
      <c r="R400" s="291">
        <v>220602</v>
      </c>
      <c r="S400" s="300">
        <f t="shared" si="311"/>
        <v>4500000</v>
      </c>
      <c r="T400" s="297">
        <v>45779</v>
      </c>
      <c r="U400" s="301" t="s">
        <v>1547</v>
      </c>
      <c r="V400" s="297">
        <v>45780</v>
      </c>
      <c r="W400" s="302">
        <v>45871</v>
      </c>
      <c r="Z400" s="303">
        <f t="shared" si="307"/>
        <v>1500000</v>
      </c>
      <c r="AF400" s="291" t="s">
        <v>1548</v>
      </c>
      <c r="AG400" s="291">
        <v>31238734594</v>
      </c>
      <c r="AH400" s="307" t="s">
        <v>1549</v>
      </c>
    </row>
    <row r="401" spans="1:34" ht="17.25" customHeight="1">
      <c r="A401" s="293">
        <v>400</v>
      </c>
      <c r="B401" s="291" t="s">
        <v>596</v>
      </c>
      <c r="C401" s="291" t="s">
        <v>621</v>
      </c>
      <c r="D401" s="291" t="s">
        <v>1521</v>
      </c>
      <c r="E401" s="294" t="s">
        <v>40</v>
      </c>
      <c r="F401" s="369">
        <v>4500000</v>
      </c>
      <c r="G401" s="291" t="s">
        <v>1550</v>
      </c>
      <c r="H401" s="295">
        <v>1110461158</v>
      </c>
      <c r="I401" s="294" t="s">
        <v>115</v>
      </c>
      <c r="J401" s="296">
        <v>2</v>
      </c>
      <c r="K401" s="296">
        <v>1209</v>
      </c>
      <c r="L401" s="297">
        <v>45773</v>
      </c>
      <c r="M401" s="298">
        <f t="shared" si="310"/>
        <v>4500000</v>
      </c>
      <c r="N401" s="297">
        <v>45775</v>
      </c>
      <c r="O401" s="294" t="s">
        <v>43</v>
      </c>
      <c r="P401" s="299">
        <v>45778</v>
      </c>
      <c r="Q401" s="294">
        <v>1219</v>
      </c>
      <c r="R401" s="291">
        <v>220602</v>
      </c>
      <c r="S401" s="300">
        <f t="shared" si="311"/>
        <v>4500000</v>
      </c>
      <c r="T401" s="297">
        <v>45777</v>
      </c>
      <c r="U401" s="301" t="s">
        <v>1551</v>
      </c>
      <c r="V401" s="297">
        <v>45782</v>
      </c>
      <c r="W401" s="302">
        <v>45873</v>
      </c>
      <c r="Z401" s="303">
        <f t="shared" si="307"/>
        <v>1500000</v>
      </c>
      <c r="AF401" s="291" t="s">
        <v>1552</v>
      </c>
      <c r="AG401" s="291">
        <v>3143890277</v>
      </c>
      <c r="AH401" s="307" t="s">
        <v>1553</v>
      </c>
    </row>
    <row r="402" spans="1:34" ht="17.25" customHeight="1">
      <c r="A402" s="293">
        <v>401</v>
      </c>
      <c r="B402" s="291" t="s">
        <v>596</v>
      </c>
      <c r="C402" s="291" t="s">
        <v>621</v>
      </c>
      <c r="D402" s="291" t="s">
        <v>1521</v>
      </c>
      <c r="E402" s="294" t="s">
        <v>40</v>
      </c>
      <c r="F402" s="369">
        <v>4500000</v>
      </c>
      <c r="G402" s="291" t="s">
        <v>1554</v>
      </c>
      <c r="H402" s="295">
        <v>1019018312</v>
      </c>
      <c r="I402" s="294" t="s">
        <v>261</v>
      </c>
      <c r="J402" s="296">
        <v>2</v>
      </c>
      <c r="K402" s="296">
        <v>1234</v>
      </c>
      <c r="L402" s="297">
        <v>45773</v>
      </c>
      <c r="M402" s="298">
        <f t="shared" si="310"/>
        <v>4500000</v>
      </c>
      <c r="N402" s="297">
        <v>45775</v>
      </c>
      <c r="O402" s="294" t="s">
        <v>43</v>
      </c>
      <c r="P402" s="299">
        <v>45778</v>
      </c>
      <c r="Q402" s="294">
        <v>1221</v>
      </c>
      <c r="R402" s="291">
        <v>220602</v>
      </c>
      <c r="S402" s="300">
        <f t="shared" si="311"/>
        <v>4500000</v>
      </c>
      <c r="T402" s="297">
        <v>45779</v>
      </c>
      <c r="U402" s="301" t="s">
        <v>1555</v>
      </c>
      <c r="V402" s="297">
        <v>45780</v>
      </c>
      <c r="W402" s="302">
        <v>45871</v>
      </c>
      <c r="Z402" s="303">
        <f t="shared" si="307"/>
        <v>1500000</v>
      </c>
      <c r="AF402" s="291" t="s">
        <v>1556</v>
      </c>
      <c r="AG402" s="291">
        <v>3124517071</v>
      </c>
      <c r="AH402" s="307" t="s">
        <v>1557</v>
      </c>
    </row>
    <row r="403" spans="1:34" ht="17.25" customHeight="1">
      <c r="A403" s="293">
        <v>402</v>
      </c>
      <c r="B403" s="291" t="s">
        <v>596</v>
      </c>
      <c r="C403" s="291" t="s">
        <v>621</v>
      </c>
      <c r="D403" s="291" t="s">
        <v>1521</v>
      </c>
      <c r="E403" s="294" t="s">
        <v>40</v>
      </c>
      <c r="F403" s="369">
        <v>4500000</v>
      </c>
      <c r="G403" s="291" t="s">
        <v>1558</v>
      </c>
      <c r="H403" s="295">
        <v>1110472648</v>
      </c>
      <c r="I403" s="294" t="s">
        <v>42</v>
      </c>
      <c r="J403" s="296">
        <v>7</v>
      </c>
      <c r="K403" s="296">
        <v>1210</v>
      </c>
      <c r="L403" s="297">
        <v>45773</v>
      </c>
      <c r="M403" s="298">
        <f t="shared" si="310"/>
        <v>4500000</v>
      </c>
      <c r="N403" s="297">
        <v>45775</v>
      </c>
      <c r="O403" s="294" t="s">
        <v>43</v>
      </c>
      <c r="P403" s="299">
        <v>45778</v>
      </c>
      <c r="Q403" s="294">
        <v>1220</v>
      </c>
      <c r="R403" s="291">
        <v>220602</v>
      </c>
      <c r="S403" s="300">
        <f t="shared" si="311"/>
        <v>4500000</v>
      </c>
      <c r="W403" s="294" t="s">
        <v>668</v>
      </c>
      <c r="Z403" s="303">
        <f t="shared" si="307"/>
        <v>1500000</v>
      </c>
      <c r="AF403" s="291" t="s">
        <v>1559</v>
      </c>
      <c r="AG403" s="291">
        <v>3169620543</v>
      </c>
      <c r="AH403" s="307" t="s">
        <v>1560</v>
      </c>
    </row>
    <row r="404" spans="1:34" ht="17.25" customHeight="1">
      <c r="A404" s="293">
        <v>403</v>
      </c>
      <c r="B404" s="291" t="s">
        <v>596</v>
      </c>
      <c r="C404" s="291" t="s">
        <v>621</v>
      </c>
      <c r="D404" s="291" t="s">
        <v>1521</v>
      </c>
      <c r="E404" s="294" t="s">
        <v>40</v>
      </c>
      <c r="F404" s="369">
        <v>96000000</v>
      </c>
      <c r="G404" s="291" t="s">
        <v>362</v>
      </c>
      <c r="H404" s="295">
        <v>901370428</v>
      </c>
      <c r="I404" s="294" t="s">
        <v>115</v>
      </c>
      <c r="J404" s="296">
        <v>3</v>
      </c>
      <c r="K404" s="296">
        <v>1172</v>
      </c>
      <c r="L404" s="297">
        <v>45770</v>
      </c>
      <c r="M404" s="298">
        <f t="shared" si="310"/>
        <v>96000000</v>
      </c>
      <c r="N404" s="297">
        <v>45775</v>
      </c>
      <c r="O404" s="294" t="s">
        <v>43</v>
      </c>
      <c r="P404" s="299">
        <v>45777</v>
      </c>
      <c r="Q404" s="294">
        <v>1196</v>
      </c>
      <c r="R404" s="291">
        <v>220602</v>
      </c>
      <c r="S404" s="300">
        <f t="shared" si="311"/>
        <v>96000000</v>
      </c>
      <c r="V404" s="297">
        <v>45783</v>
      </c>
      <c r="W404" s="302">
        <v>45874</v>
      </c>
      <c r="Z404" s="303">
        <f t="shared" si="307"/>
        <v>32000000</v>
      </c>
      <c r="AF404" s="291" t="s">
        <v>1556</v>
      </c>
      <c r="AG404" s="291">
        <v>3124517071</v>
      </c>
      <c r="AH404" s="307" t="s">
        <v>1557</v>
      </c>
    </row>
    <row r="405" spans="1:34" ht="17.25" customHeight="1">
      <c r="A405" s="293">
        <v>404</v>
      </c>
      <c r="B405" s="291" t="s">
        <v>596</v>
      </c>
      <c r="C405" s="291" t="s">
        <v>621</v>
      </c>
      <c r="D405" s="306" t="s">
        <v>876</v>
      </c>
      <c r="E405" s="294" t="s">
        <v>40</v>
      </c>
      <c r="F405" s="369">
        <v>18000000</v>
      </c>
      <c r="G405" s="291" t="s">
        <v>1561</v>
      </c>
      <c r="H405" s="295" t="s">
        <v>1562</v>
      </c>
      <c r="I405" s="294" t="s">
        <v>1563</v>
      </c>
      <c r="J405" s="296">
        <v>3</v>
      </c>
      <c r="K405" s="296">
        <v>1243</v>
      </c>
      <c r="L405" s="297">
        <v>45774</v>
      </c>
      <c r="M405" s="298">
        <f t="shared" ref="M405" si="312">+F405</f>
        <v>18000000</v>
      </c>
      <c r="N405" s="297">
        <v>45775</v>
      </c>
      <c r="O405" s="294" t="s">
        <v>43</v>
      </c>
      <c r="R405" s="291">
        <v>220601</v>
      </c>
      <c r="S405" s="300">
        <v>18000000</v>
      </c>
      <c r="W405" s="294" t="s">
        <v>668</v>
      </c>
      <c r="Z405" s="303">
        <f t="shared" si="307"/>
        <v>6000000</v>
      </c>
      <c r="AF405" s="307" t="s">
        <v>1564</v>
      </c>
      <c r="AG405" s="291">
        <v>3163738350</v>
      </c>
      <c r="AH405" s="307" t="s">
        <v>1565</v>
      </c>
    </row>
    <row r="406" spans="1:34" ht="17.25" customHeight="1">
      <c r="A406" s="293">
        <v>405</v>
      </c>
      <c r="B406" s="291" t="s">
        <v>596</v>
      </c>
      <c r="C406" s="291" t="s">
        <v>621</v>
      </c>
      <c r="D406" s="291" t="s">
        <v>796</v>
      </c>
      <c r="E406" s="294" t="s">
        <v>40</v>
      </c>
      <c r="F406" s="369">
        <v>7500000</v>
      </c>
      <c r="G406" s="291" t="s">
        <v>1566</v>
      </c>
      <c r="H406" s="295">
        <v>65736609</v>
      </c>
      <c r="I406" s="294" t="s">
        <v>1488</v>
      </c>
      <c r="J406" s="296">
        <v>0</v>
      </c>
      <c r="K406" s="296">
        <v>1196</v>
      </c>
      <c r="L406" s="297">
        <v>45773</v>
      </c>
      <c r="M406" s="298">
        <v>7500000</v>
      </c>
      <c r="N406" s="297">
        <v>45775</v>
      </c>
      <c r="O406" s="294" t="s">
        <v>43</v>
      </c>
      <c r="P406" s="299">
        <v>45777</v>
      </c>
      <c r="Q406" s="294">
        <v>1174</v>
      </c>
      <c r="R406" s="291">
        <v>220602</v>
      </c>
      <c r="S406" s="300">
        <v>7500000</v>
      </c>
      <c r="T406" s="297">
        <v>45776</v>
      </c>
      <c r="U406" s="301" t="s">
        <v>1567</v>
      </c>
      <c r="V406" s="297">
        <v>45778</v>
      </c>
      <c r="W406" s="302">
        <v>45869</v>
      </c>
      <c r="Z406" s="303">
        <f t="shared" ref="Z406" si="313">+S406/3</f>
        <v>2500000</v>
      </c>
      <c r="AF406" s="291" t="s">
        <v>1568</v>
      </c>
      <c r="AG406" s="291">
        <v>3156970602</v>
      </c>
      <c r="AH406" s="307" t="s">
        <v>1569</v>
      </c>
    </row>
    <row r="407" spans="1:34" ht="17.25" customHeight="1">
      <c r="A407" s="293">
        <v>406</v>
      </c>
      <c r="B407" s="291" t="s">
        <v>596</v>
      </c>
      <c r="C407" s="291" t="s">
        <v>621</v>
      </c>
      <c r="D407" s="291" t="s">
        <v>796</v>
      </c>
      <c r="E407" s="294" t="s">
        <v>40</v>
      </c>
      <c r="F407" s="369">
        <v>7500000</v>
      </c>
      <c r="G407" s="291" t="s">
        <v>1570</v>
      </c>
      <c r="H407" s="295">
        <v>38144876</v>
      </c>
      <c r="I407" s="294" t="s">
        <v>1488</v>
      </c>
      <c r="J407" s="296">
        <v>1</v>
      </c>
      <c r="K407" s="296">
        <v>1203</v>
      </c>
      <c r="L407" s="297">
        <v>45773</v>
      </c>
      <c r="M407" s="298">
        <v>7500000</v>
      </c>
      <c r="N407" s="297">
        <v>45775</v>
      </c>
      <c r="O407" s="294" t="s">
        <v>43</v>
      </c>
      <c r="P407" s="299">
        <v>45777</v>
      </c>
      <c r="Q407" s="294">
        <v>1197</v>
      </c>
      <c r="R407" s="291">
        <v>220602</v>
      </c>
      <c r="S407" s="300">
        <v>7500000</v>
      </c>
      <c r="T407" s="297">
        <v>45776</v>
      </c>
      <c r="U407" s="301" t="s">
        <v>1571</v>
      </c>
      <c r="V407" s="297">
        <v>45783</v>
      </c>
      <c r="W407" s="302">
        <v>45874</v>
      </c>
      <c r="Z407" s="303">
        <f t="shared" ref="Z407" si="314">+S407/3</f>
        <v>2500000</v>
      </c>
      <c r="AF407" s="291" t="s">
        <v>1572</v>
      </c>
      <c r="AG407" s="291">
        <v>3203025782</v>
      </c>
      <c r="AH407" s="307" t="s">
        <v>1573</v>
      </c>
    </row>
    <row r="408" spans="1:34" ht="17.25" customHeight="1">
      <c r="A408" s="293">
        <v>407</v>
      </c>
      <c r="B408" s="291" t="s">
        <v>596</v>
      </c>
      <c r="C408" s="291" t="s">
        <v>621</v>
      </c>
      <c r="D408" s="291" t="s">
        <v>796</v>
      </c>
      <c r="E408" s="294" t="s">
        <v>40</v>
      </c>
      <c r="F408" s="369">
        <v>7500000</v>
      </c>
      <c r="G408" s="291" t="s">
        <v>1574</v>
      </c>
      <c r="H408" s="295">
        <v>1005719564</v>
      </c>
      <c r="I408" s="294" t="s">
        <v>1488</v>
      </c>
      <c r="J408" s="296">
        <v>9</v>
      </c>
      <c r="K408" s="296">
        <v>1157</v>
      </c>
      <c r="L408" s="297">
        <v>45773</v>
      </c>
      <c r="M408" s="298">
        <v>7500000</v>
      </c>
      <c r="N408" s="297">
        <v>45775</v>
      </c>
      <c r="O408" s="294" t="s">
        <v>43</v>
      </c>
      <c r="P408" s="299">
        <v>45776</v>
      </c>
      <c r="Q408" s="294">
        <v>1175</v>
      </c>
      <c r="R408" s="291">
        <v>220602</v>
      </c>
      <c r="S408" s="300">
        <v>7500000</v>
      </c>
      <c r="T408" s="297">
        <v>45776</v>
      </c>
      <c r="U408" s="301" t="s">
        <v>1575</v>
      </c>
      <c r="V408" s="297">
        <v>45783</v>
      </c>
      <c r="W408" s="302">
        <v>45874</v>
      </c>
      <c r="Z408" s="303">
        <f t="shared" ref="Z408" si="315">+S408/3</f>
        <v>2500000</v>
      </c>
      <c r="AF408" s="291" t="s">
        <v>1576</v>
      </c>
      <c r="AG408" s="291">
        <v>3223052977</v>
      </c>
      <c r="AH408" s="307" t="s">
        <v>1577</v>
      </c>
    </row>
    <row r="409" spans="1:34" ht="17.25" customHeight="1">
      <c r="A409" s="293">
        <v>408</v>
      </c>
      <c r="B409" s="291" t="s">
        <v>596</v>
      </c>
      <c r="C409" s="291" t="s">
        <v>621</v>
      </c>
      <c r="D409" s="306" t="s">
        <v>876</v>
      </c>
      <c r="E409" s="294" t="s">
        <v>40</v>
      </c>
      <c r="F409" s="369">
        <v>18000000</v>
      </c>
      <c r="G409" s="291" t="s">
        <v>1578</v>
      </c>
      <c r="H409" s="295">
        <v>1005815061</v>
      </c>
      <c r="I409" s="294" t="s">
        <v>42</v>
      </c>
      <c r="J409" s="296">
        <v>7</v>
      </c>
      <c r="K409" s="296">
        <v>1243</v>
      </c>
      <c r="L409" s="297">
        <v>45770</v>
      </c>
      <c r="M409" s="298">
        <f t="shared" ref="M409" si="316">+F409</f>
        <v>18000000</v>
      </c>
      <c r="N409" s="297">
        <v>45775</v>
      </c>
      <c r="O409" s="294" t="s">
        <v>43</v>
      </c>
      <c r="P409" s="299">
        <v>45776</v>
      </c>
      <c r="Q409" s="294">
        <v>1176</v>
      </c>
      <c r="R409" s="291">
        <v>220601</v>
      </c>
      <c r="S409" s="300">
        <v>18000000</v>
      </c>
      <c r="T409" s="297">
        <v>45776</v>
      </c>
      <c r="U409" s="301" t="s">
        <v>1579</v>
      </c>
      <c r="V409" s="297">
        <v>45778</v>
      </c>
      <c r="W409" s="302">
        <v>45869</v>
      </c>
      <c r="Z409" s="303">
        <f>+S409/3</f>
        <v>6000000</v>
      </c>
      <c r="AF409" s="307" t="s">
        <v>1580</v>
      </c>
      <c r="AG409" s="291">
        <v>3102403393</v>
      </c>
      <c r="AH409" s="307" t="s">
        <v>1581</v>
      </c>
    </row>
    <row r="410" spans="1:34" ht="17.25" customHeight="1">
      <c r="A410" s="293">
        <v>409</v>
      </c>
      <c r="B410" s="291" t="s">
        <v>596</v>
      </c>
      <c r="C410" s="291" t="s">
        <v>621</v>
      </c>
      <c r="D410" s="306" t="s">
        <v>876</v>
      </c>
      <c r="E410" s="294" t="s">
        <v>40</v>
      </c>
      <c r="F410" s="369">
        <v>18000000</v>
      </c>
      <c r="G410" s="291" t="s">
        <v>1582</v>
      </c>
      <c r="H410" s="295">
        <v>1064796468</v>
      </c>
      <c r="I410" s="294" t="s">
        <v>1583</v>
      </c>
      <c r="J410" s="296">
        <v>2</v>
      </c>
      <c r="K410" s="296">
        <v>1257</v>
      </c>
      <c r="L410" s="297">
        <v>45775</v>
      </c>
      <c r="M410" s="298">
        <f t="shared" ref="M410" si="317">+F410</f>
        <v>18000000</v>
      </c>
      <c r="N410" s="297">
        <v>45776</v>
      </c>
      <c r="O410" s="294" t="s">
        <v>43</v>
      </c>
      <c r="P410" s="299">
        <v>45777</v>
      </c>
      <c r="Q410" s="294">
        <v>1198</v>
      </c>
      <c r="R410" s="291">
        <v>220601</v>
      </c>
      <c r="S410" s="300">
        <v>18000000</v>
      </c>
      <c r="T410" s="297">
        <v>45776</v>
      </c>
      <c r="U410" s="301" t="s">
        <v>1584</v>
      </c>
      <c r="V410" s="297">
        <v>45786</v>
      </c>
      <c r="W410" s="302">
        <v>45877</v>
      </c>
      <c r="Z410" s="303">
        <f>+S410/3</f>
        <v>6000000</v>
      </c>
      <c r="AF410" s="307" t="s">
        <v>1585</v>
      </c>
      <c r="AG410" s="291">
        <v>3016865681</v>
      </c>
      <c r="AH410" s="307" t="s">
        <v>1586</v>
      </c>
    </row>
    <row r="411" spans="1:34" ht="17.25" customHeight="1">
      <c r="A411" s="293">
        <v>410</v>
      </c>
      <c r="B411" s="291" t="s">
        <v>596</v>
      </c>
      <c r="C411" s="291" t="s">
        <v>621</v>
      </c>
      <c r="D411" s="306" t="s">
        <v>876</v>
      </c>
      <c r="E411" s="294" t="s">
        <v>40</v>
      </c>
      <c r="F411" s="369">
        <v>18000000</v>
      </c>
      <c r="G411" s="291" t="s">
        <v>1587</v>
      </c>
      <c r="H411" s="295">
        <v>1105690876</v>
      </c>
      <c r="I411" s="294" t="s">
        <v>741</v>
      </c>
      <c r="J411" s="296">
        <v>6</v>
      </c>
      <c r="K411" s="296">
        <v>1266</v>
      </c>
      <c r="L411" s="297">
        <v>45775</v>
      </c>
      <c r="M411" s="298">
        <f t="shared" ref="M411" si="318">+F411</f>
        <v>18000000</v>
      </c>
      <c r="N411" s="297">
        <v>45776</v>
      </c>
      <c r="O411" s="294" t="s">
        <v>43</v>
      </c>
      <c r="P411" s="299">
        <v>45776</v>
      </c>
      <c r="Q411" s="294">
        <v>1177</v>
      </c>
      <c r="R411" s="291">
        <v>220601</v>
      </c>
      <c r="S411" s="300">
        <v>18000000</v>
      </c>
      <c r="T411" s="297">
        <v>45776</v>
      </c>
      <c r="U411" s="301" t="s">
        <v>1588</v>
      </c>
      <c r="V411" s="297">
        <v>45776</v>
      </c>
      <c r="W411" s="302">
        <v>45866</v>
      </c>
      <c r="Z411" s="303">
        <f>+S411/3</f>
        <v>6000000</v>
      </c>
      <c r="AF411" s="307" t="s">
        <v>1589</v>
      </c>
      <c r="AG411" s="291">
        <v>3160503112</v>
      </c>
      <c r="AH411" s="307" t="s">
        <v>1590</v>
      </c>
    </row>
    <row r="412" spans="1:34" ht="17.25" customHeight="1">
      <c r="A412" s="293">
        <v>411</v>
      </c>
      <c r="B412" s="291" t="s">
        <v>596</v>
      </c>
      <c r="C412" s="291" t="s">
        <v>621</v>
      </c>
      <c r="D412" s="291" t="s">
        <v>796</v>
      </c>
      <c r="E412" s="294" t="s">
        <v>40</v>
      </c>
      <c r="F412" s="369">
        <v>7500000</v>
      </c>
      <c r="G412" s="291" t="s">
        <v>1591</v>
      </c>
      <c r="H412" s="295">
        <v>1007441565</v>
      </c>
      <c r="I412" s="294" t="s">
        <v>42</v>
      </c>
      <c r="J412" s="296">
        <v>8</v>
      </c>
      <c r="K412" s="296">
        <v>1161</v>
      </c>
      <c r="L412" s="297">
        <v>45769</v>
      </c>
      <c r="M412" s="298">
        <v>7500000</v>
      </c>
      <c r="N412" s="297">
        <v>45776</v>
      </c>
      <c r="O412" s="294" t="s">
        <v>43</v>
      </c>
      <c r="P412" s="299">
        <v>45776</v>
      </c>
      <c r="Q412" s="294">
        <v>1199</v>
      </c>
      <c r="R412" s="291">
        <v>220602</v>
      </c>
      <c r="S412" s="300">
        <v>7500000</v>
      </c>
      <c r="T412" s="297">
        <v>45776</v>
      </c>
      <c r="U412" s="301" t="s">
        <v>1592</v>
      </c>
      <c r="V412" s="297">
        <v>45792</v>
      </c>
      <c r="W412" s="302">
        <v>45883</v>
      </c>
      <c r="Z412" s="303">
        <f t="shared" ref="Z412" si="319">+S412/3</f>
        <v>2500000</v>
      </c>
      <c r="AF412" s="291" t="s">
        <v>1593</v>
      </c>
      <c r="AG412" s="291">
        <v>3134704455</v>
      </c>
      <c r="AH412" s="307" t="s">
        <v>1594</v>
      </c>
    </row>
    <row r="413" spans="1:34" ht="17.25" customHeight="1">
      <c r="A413" s="293">
        <v>412</v>
      </c>
      <c r="B413" s="291" t="s">
        <v>596</v>
      </c>
      <c r="C413" s="291" t="s">
        <v>621</v>
      </c>
      <c r="D413" s="306" t="s">
        <v>876</v>
      </c>
      <c r="E413" s="294" t="s">
        <v>40</v>
      </c>
      <c r="F413" s="369">
        <v>18000000</v>
      </c>
      <c r="G413" s="291" t="s">
        <v>1595</v>
      </c>
      <c r="H413" s="295">
        <v>1110473502</v>
      </c>
      <c r="I413" s="294" t="s">
        <v>42</v>
      </c>
      <c r="J413" s="296">
        <v>5</v>
      </c>
      <c r="K413" s="296">
        <v>1199</v>
      </c>
      <c r="L413" s="297">
        <v>45773</v>
      </c>
      <c r="M413" s="298">
        <f t="shared" ref="M413" si="320">+F413</f>
        <v>18000000</v>
      </c>
      <c r="N413" s="297">
        <v>45776</v>
      </c>
      <c r="O413" s="294" t="s">
        <v>43</v>
      </c>
      <c r="P413" s="299">
        <v>45776</v>
      </c>
      <c r="Q413" s="294">
        <v>1178</v>
      </c>
      <c r="R413" s="291">
        <v>220601</v>
      </c>
      <c r="S413" s="300">
        <v>18000000</v>
      </c>
      <c r="T413" s="297">
        <v>45776</v>
      </c>
      <c r="U413" s="301" t="s">
        <v>1596</v>
      </c>
      <c r="V413" s="297">
        <v>45777</v>
      </c>
      <c r="W413" s="302">
        <v>45867</v>
      </c>
      <c r="Z413" s="303">
        <f t="shared" ref="Z413:Z427" si="321">+S413/3</f>
        <v>6000000</v>
      </c>
      <c r="AF413" s="307" t="s">
        <v>1597</v>
      </c>
      <c r="AG413" s="291">
        <v>3143386689</v>
      </c>
      <c r="AH413" s="307" t="s">
        <v>1598</v>
      </c>
    </row>
    <row r="414" spans="1:34" ht="17.25" customHeight="1">
      <c r="A414" s="293">
        <v>413</v>
      </c>
      <c r="B414" s="291" t="s">
        <v>596</v>
      </c>
      <c r="C414" s="291" t="s">
        <v>621</v>
      </c>
      <c r="D414" s="306" t="s">
        <v>876</v>
      </c>
      <c r="E414" s="294" t="s">
        <v>40</v>
      </c>
      <c r="F414" s="369">
        <v>18000000</v>
      </c>
      <c r="G414" s="291" t="s">
        <v>1599</v>
      </c>
      <c r="H414" s="295">
        <v>65762583</v>
      </c>
      <c r="I414" s="294" t="s">
        <v>42</v>
      </c>
      <c r="J414" s="296">
        <v>8</v>
      </c>
      <c r="K414" s="296">
        <v>1197</v>
      </c>
      <c r="L414" s="297">
        <v>45773</v>
      </c>
      <c r="M414" s="298">
        <f t="shared" ref="M414" si="322">+F414</f>
        <v>18000000</v>
      </c>
      <c r="N414" s="297">
        <v>45776</v>
      </c>
      <c r="O414" s="294" t="s">
        <v>43</v>
      </c>
      <c r="P414" s="299">
        <v>45776</v>
      </c>
      <c r="Q414" s="294">
        <v>1179</v>
      </c>
      <c r="R414" s="291">
        <v>220601</v>
      </c>
      <c r="S414" s="300">
        <v>18000000</v>
      </c>
      <c r="T414" s="297">
        <v>45776</v>
      </c>
      <c r="U414" s="301" t="s">
        <v>1600</v>
      </c>
      <c r="V414" s="297">
        <v>45790</v>
      </c>
      <c r="W414" s="302">
        <v>45881</v>
      </c>
      <c r="Z414" s="303">
        <f t="shared" si="321"/>
        <v>6000000</v>
      </c>
      <c r="AF414" s="307" t="s">
        <v>1601</v>
      </c>
      <c r="AG414" s="291">
        <v>5159239</v>
      </c>
      <c r="AH414" s="307" t="s">
        <v>1602</v>
      </c>
    </row>
    <row r="415" spans="1:34" ht="17.25" customHeight="1">
      <c r="A415" s="293">
        <v>414</v>
      </c>
      <c r="B415" s="291" t="s">
        <v>596</v>
      </c>
      <c r="C415" s="291" t="s">
        <v>621</v>
      </c>
      <c r="D415" s="306" t="s">
        <v>876</v>
      </c>
      <c r="E415" s="294" t="s">
        <v>40</v>
      </c>
      <c r="F415" s="369">
        <v>18000000</v>
      </c>
      <c r="G415" s="291" t="s">
        <v>1603</v>
      </c>
      <c r="H415" s="295">
        <v>1110442769</v>
      </c>
      <c r="I415" s="294" t="s">
        <v>42</v>
      </c>
      <c r="J415" s="296">
        <v>1</v>
      </c>
      <c r="K415" s="296">
        <v>1200</v>
      </c>
      <c r="L415" s="297">
        <v>45773</v>
      </c>
      <c r="M415" s="298">
        <f t="shared" ref="M415" si="323">+F415</f>
        <v>18000000</v>
      </c>
      <c r="N415" s="297">
        <v>45776</v>
      </c>
      <c r="O415" s="294" t="s">
        <v>43</v>
      </c>
      <c r="P415" s="299">
        <v>45777</v>
      </c>
      <c r="Q415" s="294">
        <v>1200</v>
      </c>
      <c r="R415" s="291">
        <v>220601</v>
      </c>
      <c r="S415" s="300">
        <v>18000000</v>
      </c>
      <c r="W415" s="294" t="s">
        <v>668</v>
      </c>
      <c r="Z415" s="303">
        <f t="shared" si="321"/>
        <v>6000000</v>
      </c>
      <c r="AF415" s="307" t="s">
        <v>1604</v>
      </c>
      <c r="AG415" s="291">
        <v>32168781470</v>
      </c>
      <c r="AH415" s="307" t="s">
        <v>1605</v>
      </c>
    </row>
    <row r="416" spans="1:34" ht="17.25" customHeight="1">
      <c r="A416" s="293">
        <v>415</v>
      </c>
      <c r="B416" s="291" t="s">
        <v>596</v>
      </c>
      <c r="C416" s="291" t="s">
        <v>621</v>
      </c>
      <c r="D416" s="306" t="s">
        <v>876</v>
      </c>
      <c r="E416" s="294" t="s">
        <v>40</v>
      </c>
      <c r="F416" s="369">
        <v>18000000</v>
      </c>
      <c r="G416" s="291" t="s">
        <v>1606</v>
      </c>
      <c r="H416" s="295">
        <v>1105674803</v>
      </c>
      <c r="I416" s="294" t="s">
        <v>741</v>
      </c>
      <c r="J416" s="296">
        <v>1</v>
      </c>
      <c r="K416" s="296">
        <v>1261</v>
      </c>
      <c r="L416" s="297">
        <v>45775</v>
      </c>
      <c r="M416" s="298">
        <f t="shared" ref="M416" si="324">+F416</f>
        <v>18000000</v>
      </c>
      <c r="N416" s="297">
        <v>45776</v>
      </c>
      <c r="O416" s="294" t="s">
        <v>43</v>
      </c>
      <c r="P416" s="299">
        <v>45777</v>
      </c>
      <c r="Q416" s="294">
        <v>1201</v>
      </c>
      <c r="R416" s="291">
        <v>220601</v>
      </c>
      <c r="S416" s="300">
        <v>18000000</v>
      </c>
      <c r="T416" s="297">
        <v>45777</v>
      </c>
      <c r="U416" s="301" t="s">
        <v>1607</v>
      </c>
      <c r="V416" s="297">
        <v>45780</v>
      </c>
      <c r="W416" s="302">
        <v>45871</v>
      </c>
      <c r="Z416" s="303">
        <f t="shared" si="321"/>
        <v>6000000</v>
      </c>
      <c r="AF416" s="307" t="s">
        <v>1608</v>
      </c>
      <c r="AG416" s="291">
        <v>3108850824</v>
      </c>
      <c r="AH416" s="307" t="s">
        <v>1609</v>
      </c>
    </row>
    <row r="417" spans="1:34" ht="17.25" customHeight="1">
      <c r="A417" s="293">
        <v>416</v>
      </c>
      <c r="B417" s="291" t="s">
        <v>596</v>
      </c>
      <c r="C417" s="291" t="s">
        <v>621</v>
      </c>
      <c r="D417" s="306" t="s">
        <v>876</v>
      </c>
      <c r="E417" s="294" t="s">
        <v>40</v>
      </c>
      <c r="F417" s="369">
        <v>18000000</v>
      </c>
      <c r="G417" s="291" t="s">
        <v>1610</v>
      </c>
      <c r="H417" s="295">
        <v>1005912764</v>
      </c>
      <c r="I417" s="294" t="s">
        <v>42</v>
      </c>
      <c r="J417" s="296">
        <v>1</v>
      </c>
      <c r="K417" s="296">
        <v>1263</v>
      </c>
      <c r="L417" s="297">
        <v>45775</v>
      </c>
      <c r="M417" s="298">
        <f t="shared" ref="M417" si="325">+F417</f>
        <v>18000000</v>
      </c>
      <c r="N417" s="297">
        <v>45776</v>
      </c>
      <c r="O417" s="294" t="s">
        <v>43</v>
      </c>
      <c r="R417" s="291">
        <v>220601</v>
      </c>
      <c r="S417" s="300">
        <v>18000000</v>
      </c>
      <c r="V417" s="297" t="s">
        <v>1611</v>
      </c>
      <c r="W417" s="294" t="s">
        <v>668</v>
      </c>
      <c r="Z417" s="303">
        <f t="shared" si="321"/>
        <v>6000000</v>
      </c>
      <c r="AF417" s="307" t="s">
        <v>1612</v>
      </c>
      <c r="AG417" s="291">
        <v>3156726103</v>
      </c>
      <c r="AH417" s="307" t="s">
        <v>1613</v>
      </c>
    </row>
    <row r="418" spans="1:34" ht="17.25" customHeight="1">
      <c r="A418" s="293">
        <v>417</v>
      </c>
      <c r="B418" s="291" t="s">
        <v>596</v>
      </c>
      <c r="C418" s="291" t="s">
        <v>621</v>
      </c>
      <c r="D418" s="306" t="s">
        <v>876</v>
      </c>
      <c r="E418" s="294" t="s">
        <v>40</v>
      </c>
      <c r="F418" s="369">
        <v>18000000</v>
      </c>
      <c r="G418" s="291" t="s">
        <v>1614</v>
      </c>
      <c r="H418" s="295">
        <v>1012345554</v>
      </c>
      <c r="I418" s="294" t="s">
        <v>261</v>
      </c>
      <c r="J418" s="296">
        <v>4</v>
      </c>
      <c r="K418" s="296">
        <v>1272</v>
      </c>
      <c r="L418" s="297">
        <v>45775</v>
      </c>
      <c r="M418" s="298">
        <f t="shared" ref="M418" si="326">+F418</f>
        <v>18000000</v>
      </c>
      <c r="N418" s="297">
        <v>45776</v>
      </c>
      <c r="O418" s="294" t="s">
        <v>43</v>
      </c>
      <c r="P418" s="338">
        <v>45776</v>
      </c>
      <c r="Q418" s="294">
        <v>1180</v>
      </c>
      <c r="R418" s="291">
        <v>220601</v>
      </c>
      <c r="S418" s="300">
        <v>18000000</v>
      </c>
      <c r="T418" s="297">
        <v>45776</v>
      </c>
      <c r="U418" s="301" t="s">
        <v>1615</v>
      </c>
      <c r="V418" s="297">
        <v>45786</v>
      </c>
      <c r="W418" s="302">
        <v>45877</v>
      </c>
      <c r="Z418" s="303">
        <f t="shared" si="321"/>
        <v>6000000</v>
      </c>
      <c r="AF418" s="307" t="s">
        <v>1616</v>
      </c>
      <c r="AG418" s="291">
        <v>3213431068</v>
      </c>
      <c r="AH418" s="307" t="s">
        <v>1617</v>
      </c>
    </row>
    <row r="419" spans="1:34" ht="17.25" customHeight="1">
      <c r="A419" s="293">
        <v>418</v>
      </c>
      <c r="B419" s="291" t="s">
        <v>596</v>
      </c>
      <c r="C419" s="291" t="s">
        <v>621</v>
      </c>
      <c r="D419" s="306" t="s">
        <v>876</v>
      </c>
      <c r="E419" s="294" t="s">
        <v>40</v>
      </c>
      <c r="F419" s="369">
        <v>18000000</v>
      </c>
      <c r="G419" s="291" t="s">
        <v>1618</v>
      </c>
      <c r="H419" s="295">
        <v>65763783</v>
      </c>
      <c r="I419" s="294" t="s">
        <v>42</v>
      </c>
      <c r="J419" s="296">
        <v>9</v>
      </c>
      <c r="K419" s="296">
        <v>1262</v>
      </c>
      <c r="L419" s="297">
        <v>45775</v>
      </c>
      <c r="M419" s="298">
        <f t="shared" ref="M419" si="327">+F419</f>
        <v>18000000</v>
      </c>
      <c r="N419" s="297">
        <v>45776</v>
      </c>
      <c r="O419" s="294" t="s">
        <v>43</v>
      </c>
      <c r="P419" s="299">
        <v>45791</v>
      </c>
      <c r="Q419" s="294">
        <v>1188</v>
      </c>
      <c r="R419" s="291">
        <v>220601</v>
      </c>
      <c r="S419" s="300">
        <v>18000000</v>
      </c>
      <c r="T419" s="297">
        <v>45779</v>
      </c>
      <c r="U419" s="301" t="s">
        <v>1619</v>
      </c>
      <c r="V419" s="297">
        <v>45798</v>
      </c>
      <c r="W419" s="302">
        <v>45889</v>
      </c>
      <c r="Z419" s="303">
        <f t="shared" si="321"/>
        <v>6000000</v>
      </c>
      <c r="AF419" s="307" t="s">
        <v>1620</v>
      </c>
      <c r="AG419" s="291">
        <v>3105819609</v>
      </c>
      <c r="AH419" s="307" t="s">
        <v>1621</v>
      </c>
    </row>
    <row r="420" spans="1:34" ht="17.25" customHeight="1">
      <c r="A420" s="293">
        <v>419</v>
      </c>
      <c r="B420" s="291" t="s">
        <v>596</v>
      </c>
      <c r="C420" s="291" t="s">
        <v>621</v>
      </c>
      <c r="D420" s="306" t="s">
        <v>876</v>
      </c>
      <c r="E420" s="294" t="s">
        <v>40</v>
      </c>
      <c r="F420" s="369">
        <v>18000000</v>
      </c>
      <c r="G420" s="291" t="s">
        <v>1622</v>
      </c>
      <c r="H420" s="295">
        <v>28556294</v>
      </c>
      <c r="I420" s="294" t="s">
        <v>42</v>
      </c>
      <c r="J420" s="296">
        <v>7</v>
      </c>
      <c r="K420" s="296">
        <v>1245</v>
      </c>
      <c r="L420" s="297">
        <v>45775</v>
      </c>
      <c r="M420" s="298">
        <f t="shared" ref="M420" si="328">+F420</f>
        <v>18000000</v>
      </c>
      <c r="N420" s="297">
        <v>45776</v>
      </c>
      <c r="O420" s="294" t="s">
        <v>43</v>
      </c>
      <c r="R420" s="291">
        <v>220601</v>
      </c>
      <c r="S420" s="300">
        <v>18000000</v>
      </c>
      <c r="W420" s="294" t="s">
        <v>668</v>
      </c>
      <c r="Z420" s="303">
        <f t="shared" si="321"/>
        <v>6000000</v>
      </c>
      <c r="AF420" s="307" t="s">
        <v>1623</v>
      </c>
      <c r="AG420" s="291">
        <v>3003669240</v>
      </c>
      <c r="AH420" s="307" t="s">
        <v>1624</v>
      </c>
    </row>
    <row r="421" spans="1:34" ht="17.25" customHeight="1">
      <c r="A421" s="293">
        <v>420</v>
      </c>
      <c r="B421" s="291" t="s">
        <v>596</v>
      </c>
      <c r="C421" s="291" t="s">
        <v>621</v>
      </c>
      <c r="D421" s="306" t="s">
        <v>876</v>
      </c>
      <c r="E421" s="294" t="s">
        <v>40</v>
      </c>
      <c r="F421" s="369">
        <v>18000000</v>
      </c>
      <c r="G421" s="291" t="s">
        <v>1625</v>
      </c>
      <c r="H421" s="295">
        <v>79752163</v>
      </c>
      <c r="I421" s="294" t="s">
        <v>261</v>
      </c>
      <c r="J421" s="296">
        <v>6</v>
      </c>
      <c r="K421" s="296">
        <v>1256</v>
      </c>
      <c r="L421" s="297">
        <v>45775</v>
      </c>
      <c r="M421" s="298">
        <f t="shared" ref="M421" si="329">+F421</f>
        <v>18000000</v>
      </c>
      <c r="N421" s="297">
        <v>45776</v>
      </c>
      <c r="O421" s="294" t="s">
        <v>43</v>
      </c>
      <c r="R421" s="291">
        <v>220601</v>
      </c>
      <c r="S421" s="300">
        <v>18000000</v>
      </c>
      <c r="U421" s="313" t="s">
        <v>1317</v>
      </c>
      <c r="W421" s="294" t="s">
        <v>668</v>
      </c>
      <c r="Z421" s="303">
        <f t="shared" si="321"/>
        <v>6000000</v>
      </c>
      <c r="AF421" s="307" t="s">
        <v>1626</v>
      </c>
      <c r="AG421" s="291">
        <v>3144201181</v>
      </c>
      <c r="AH421" s="307" t="s">
        <v>1627</v>
      </c>
    </row>
    <row r="422" spans="1:34" ht="17.25" customHeight="1">
      <c r="A422" s="293">
        <v>421</v>
      </c>
      <c r="B422" s="291" t="s">
        <v>596</v>
      </c>
      <c r="C422" s="291" t="s">
        <v>621</v>
      </c>
      <c r="D422" s="306" t="s">
        <v>876</v>
      </c>
      <c r="E422" s="294" t="s">
        <v>40</v>
      </c>
      <c r="F422" s="369">
        <v>18000000</v>
      </c>
      <c r="G422" s="291" t="s">
        <v>1628</v>
      </c>
      <c r="H422" s="295">
        <v>1012389194</v>
      </c>
      <c r="I422" s="294" t="s">
        <v>261</v>
      </c>
      <c r="J422" s="296">
        <v>5</v>
      </c>
      <c r="K422" s="296">
        <v>1246</v>
      </c>
      <c r="L422" s="297">
        <v>45775</v>
      </c>
      <c r="M422" s="298">
        <f t="shared" ref="M422" si="330">+F422</f>
        <v>18000000</v>
      </c>
      <c r="N422" s="297">
        <v>45776</v>
      </c>
      <c r="O422" s="294" t="s">
        <v>43</v>
      </c>
      <c r="P422" s="299">
        <v>45777</v>
      </c>
      <c r="Q422" s="294">
        <v>1202</v>
      </c>
      <c r="R422" s="291">
        <v>220601</v>
      </c>
      <c r="S422" s="300">
        <v>18000000</v>
      </c>
      <c r="T422" s="297">
        <v>45776</v>
      </c>
      <c r="U422" s="301" t="s">
        <v>1629</v>
      </c>
      <c r="V422" s="297">
        <v>45777</v>
      </c>
      <c r="W422" s="302">
        <v>45867</v>
      </c>
      <c r="Z422" s="303">
        <f t="shared" si="321"/>
        <v>6000000</v>
      </c>
      <c r="AF422" s="307" t="s">
        <v>1630</v>
      </c>
      <c r="AG422" s="291">
        <v>3118540269</v>
      </c>
      <c r="AH422" s="307" t="s">
        <v>1631</v>
      </c>
    </row>
    <row r="423" spans="1:34" ht="17.25" customHeight="1">
      <c r="A423" s="293">
        <v>422</v>
      </c>
      <c r="B423" s="291" t="s">
        <v>596</v>
      </c>
      <c r="C423" s="291" t="s">
        <v>621</v>
      </c>
      <c r="D423" s="306" t="s">
        <v>876</v>
      </c>
      <c r="E423" s="294" t="s">
        <v>40</v>
      </c>
      <c r="F423" s="369">
        <v>18000000</v>
      </c>
      <c r="G423" s="291" t="s">
        <v>1632</v>
      </c>
      <c r="H423" s="295">
        <v>1005611879</v>
      </c>
      <c r="I423" s="294" t="s">
        <v>1542</v>
      </c>
      <c r="J423" s="296">
        <v>0</v>
      </c>
      <c r="K423" s="296">
        <v>1255</v>
      </c>
      <c r="L423" s="297">
        <v>45775</v>
      </c>
      <c r="M423" s="298">
        <f t="shared" ref="M423" si="331">+F423</f>
        <v>18000000</v>
      </c>
      <c r="N423" s="297">
        <v>45776</v>
      </c>
      <c r="O423" s="294" t="s">
        <v>43</v>
      </c>
      <c r="R423" s="291">
        <v>220601</v>
      </c>
      <c r="S423" s="300">
        <v>18000000</v>
      </c>
      <c r="W423" s="294" t="s">
        <v>668</v>
      </c>
      <c r="Z423" s="303">
        <f t="shared" si="321"/>
        <v>6000000</v>
      </c>
      <c r="AF423" s="307" t="s">
        <v>1633</v>
      </c>
      <c r="AG423" s="291">
        <v>3016865681</v>
      </c>
      <c r="AH423" s="307" t="s">
        <v>1634</v>
      </c>
    </row>
    <row r="424" spans="1:34" ht="17.25" customHeight="1">
      <c r="A424" s="293">
        <v>423</v>
      </c>
      <c r="B424" s="291" t="s">
        <v>596</v>
      </c>
      <c r="C424" s="291" t="s">
        <v>621</v>
      </c>
      <c r="D424" s="306" t="s">
        <v>876</v>
      </c>
      <c r="E424" s="294" t="s">
        <v>40</v>
      </c>
      <c r="F424" s="369">
        <v>18000000</v>
      </c>
      <c r="G424" s="291" t="s">
        <v>1635</v>
      </c>
      <c r="H424" s="295">
        <v>1110583721</v>
      </c>
      <c r="I424" s="294" t="s">
        <v>42</v>
      </c>
      <c r="J424" s="296">
        <v>3</v>
      </c>
      <c r="K424" s="296">
        <v>1267</v>
      </c>
      <c r="L424" s="297">
        <v>45775</v>
      </c>
      <c r="M424" s="298">
        <f t="shared" ref="M424" si="332">+F424</f>
        <v>18000000</v>
      </c>
      <c r="N424" s="297">
        <v>45776</v>
      </c>
      <c r="O424" s="294" t="s">
        <v>43</v>
      </c>
      <c r="R424" s="291">
        <v>220601</v>
      </c>
      <c r="S424" s="300">
        <v>18000000</v>
      </c>
      <c r="W424" s="294" t="s">
        <v>668</v>
      </c>
      <c r="Z424" s="303">
        <f t="shared" si="321"/>
        <v>6000000</v>
      </c>
      <c r="AF424" s="307" t="s">
        <v>1636</v>
      </c>
      <c r="AG424" s="291">
        <v>3135494995</v>
      </c>
      <c r="AH424" s="307" t="s">
        <v>1637</v>
      </c>
    </row>
    <row r="425" spans="1:34" ht="17.25" customHeight="1">
      <c r="A425" s="293">
        <v>424</v>
      </c>
      <c r="B425" s="291" t="s">
        <v>596</v>
      </c>
      <c r="C425" s="291" t="s">
        <v>621</v>
      </c>
      <c r="D425" s="306" t="s">
        <v>876</v>
      </c>
      <c r="E425" s="294" t="s">
        <v>40</v>
      </c>
      <c r="F425" s="369">
        <v>18000000</v>
      </c>
      <c r="G425" s="291" t="s">
        <v>1638</v>
      </c>
      <c r="H425" s="295">
        <v>1101326649</v>
      </c>
      <c r="I425" s="294" t="s">
        <v>261</v>
      </c>
      <c r="J425" s="296">
        <v>4</v>
      </c>
      <c r="K425" s="296">
        <v>1268</v>
      </c>
      <c r="L425" s="297">
        <v>45775</v>
      </c>
      <c r="M425" s="298">
        <f t="shared" ref="M425" si="333">+F425</f>
        <v>18000000</v>
      </c>
      <c r="N425" s="297">
        <v>45776</v>
      </c>
      <c r="O425" s="294" t="s">
        <v>43</v>
      </c>
      <c r="R425" s="291">
        <v>220601</v>
      </c>
      <c r="S425" s="300">
        <v>18000000</v>
      </c>
      <c r="W425" s="294" t="s">
        <v>668</v>
      </c>
      <c r="Z425" s="303">
        <f t="shared" si="321"/>
        <v>6000000</v>
      </c>
      <c r="AF425" s="307" t="s">
        <v>1639</v>
      </c>
      <c r="AG425" s="291">
        <v>3147934031</v>
      </c>
      <c r="AH425" s="307" t="s">
        <v>1640</v>
      </c>
    </row>
    <row r="426" spans="1:34" ht="17.25" customHeight="1">
      <c r="A426" s="293">
        <v>425</v>
      </c>
      <c r="B426" s="291" t="s">
        <v>596</v>
      </c>
      <c r="C426" s="291" t="s">
        <v>621</v>
      </c>
      <c r="D426" s="306" t="s">
        <v>876</v>
      </c>
      <c r="E426" s="294" t="s">
        <v>40</v>
      </c>
      <c r="F426" s="369">
        <v>18000000</v>
      </c>
      <c r="G426" s="291" t="s">
        <v>1641</v>
      </c>
      <c r="H426" s="295">
        <v>1110536515</v>
      </c>
      <c r="I426" s="294" t="s">
        <v>42</v>
      </c>
      <c r="J426" s="296">
        <v>2</v>
      </c>
      <c r="K426" s="296">
        <v>1258</v>
      </c>
      <c r="L426" s="297">
        <v>45775</v>
      </c>
      <c r="M426" s="298">
        <f t="shared" ref="M426" si="334">+F426</f>
        <v>18000000</v>
      </c>
      <c r="N426" s="297">
        <v>45776</v>
      </c>
      <c r="O426" s="294" t="s">
        <v>43</v>
      </c>
      <c r="P426" s="299">
        <v>45777</v>
      </c>
      <c r="Q426" s="294">
        <v>1203</v>
      </c>
      <c r="R426" s="291">
        <v>220601</v>
      </c>
      <c r="S426" s="300">
        <v>18000000</v>
      </c>
      <c r="T426" s="297">
        <v>45777</v>
      </c>
      <c r="U426" s="301" t="s">
        <v>1642</v>
      </c>
      <c r="V426" s="297">
        <v>45778</v>
      </c>
      <c r="W426" s="302">
        <v>45869</v>
      </c>
      <c r="Z426" s="303">
        <f t="shared" si="321"/>
        <v>6000000</v>
      </c>
      <c r="AF426" s="307" t="s">
        <v>1643</v>
      </c>
      <c r="AG426" s="291">
        <v>3142269510</v>
      </c>
      <c r="AH426" s="307" t="s">
        <v>1644</v>
      </c>
    </row>
    <row r="427" spans="1:34" ht="17.25" customHeight="1">
      <c r="A427" s="293">
        <v>426</v>
      </c>
      <c r="B427" s="291" t="s">
        <v>596</v>
      </c>
      <c r="C427" s="291" t="s">
        <v>621</v>
      </c>
      <c r="D427" s="306" t="s">
        <v>876</v>
      </c>
      <c r="E427" s="294" t="s">
        <v>40</v>
      </c>
      <c r="F427" s="369">
        <v>18000000</v>
      </c>
      <c r="G427" s="291" t="s">
        <v>1645</v>
      </c>
      <c r="H427" s="295">
        <v>1234641585</v>
      </c>
      <c r="I427" s="294" t="s">
        <v>42</v>
      </c>
      <c r="J427" s="296">
        <v>7</v>
      </c>
      <c r="K427" s="296">
        <v>1265</v>
      </c>
      <c r="L427" s="297">
        <v>45775</v>
      </c>
      <c r="M427" s="298">
        <f t="shared" ref="M427" si="335">+F427</f>
        <v>18000000</v>
      </c>
      <c r="N427" s="297">
        <v>45776</v>
      </c>
      <c r="O427" s="294" t="s">
        <v>43</v>
      </c>
      <c r="P427" s="348" t="s">
        <v>987</v>
      </c>
      <c r="Q427" s="294">
        <v>1204</v>
      </c>
      <c r="R427" s="291">
        <v>220601</v>
      </c>
      <c r="S427" s="300">
        <v>18000000</v>
      </c>
      <c r="T427" s="297">
        <v>45776</v>
      </c>
      <c r="U427" s="301" t="s">
        <v>1646</v>
      </c>
      <c r="V427" s="297">
        <v>45778</v>
      </c>
      <c r="W427" s="302">
        <v>45869</v>
      </c>
      <c r="Z427" s="303">
        <f t="shared" si="321"/>
        <v>6000000</v>
      </c>
      <c r="AF427" s="307" t="s">
        <v>1647</v>
      </c>
      <c r="AG427" s="291">
        <v>3202687500</v>
      </c>
      <c r="AH427" s="307" t="s">
        <v>1648</v>
      </c>
    </row>
    <row r="428" spans="1:34" ht="17.25" customHeight="1">
      <c r="A428" s="293">
        <v>427</v>
      </c>
      <c r="B428" s="291" t="s">
        <v>596</v>
      </c>
      <c r="C428" s="291" t="s">
        <v>621</v>
      </c>
      <c r="D428" s="291" t="s">
        <v>796</v>
      </c>
      <c r="E428" s="294" t="s">
        <v>40</v>
      </c>
      <c r="F428" s="369">
        <v>7500000</v>
      </c>
      <c r="G428" s="291" t="s">
        <v>1649</v>
      </c>
      <c r="H428" s="295">
        <v>65754975</v>
      </c>
      <c r="I428" s="294" t="s">
        <v>42</v>
      </c>
      <c r="J428" s="296">
        <v>8</v>
      </c>
      <c r="K428" s="296">
        <v>1242</v>
      </c>
      <c r="L428" s="297">
        <v>45773</v>
      </c>
      <c r="M428" s="298">
        <v>7500000</v>
      </c>
      <c r="N428" s="297">
        <v>45776</v>
      </c>
      <c r="O428" s="294" t="s">
        <v>43</v>
      </c>
      <c r="P428" s="299">
        <v>45777</v>
      </c>
      <c r="Q428" s="294">
        <v>1205</v>
      </c>
      <c r="R428" s="291">
        <v>220602</v>
      </c>
      <c r="S428" s="300">
        <v>7500000</v>
      </c>
      <c r="T428" s="297">
        <v>45776</v>
      </c>
      <c r="U428" s="301" t="s">
        <v>1650</v>
      </c>
      <c r="V428" s="297">
        <v>45783</v>
      </c>
      <c r="W428" s="302">
        <v>45874</v>
      </c>
      <c r="Z428" s="303">
        <f t="shared" ref="Z428" si="336">+S428/3</f>
        <v>2500000</v>
      </c>
      <c r="AF428" s="291" t="s">
        <v>1651</v>
      </c>
      <c r="AG428" s="291">
        <v>3124439309</v>
      </c>
      <c r="AH428" s="307" t="s">
        <v>1495</v>
      </c>
    </row>
    <row r="429" spans="1:34" ht="17.25" customHeight="1">
      <c r="A429" s="293">
        <v>428</v>
      </c>
      <c r="B429" s="291" t="s">
        <v>596</v>
      </c>
      <c r="C429" s="291" t="s">
        <v>621</v>
      </c>
      <c r="D429" s="291" t="s">
        <v>796</v>
      </c>
      <c r="E429" s="294" t="s">
        <v>40</v>
      </c>
      <c r="F429" s="369">
        <v>7500000</v>
      </c>
      <c r="G429" s="291" t="s">
        <v>1652</v>
      </c>
      <c r="H429" s="295">
        <v>1110597230</v>
      </c>
      <c r="I429" s="294" t="s">
        <v>42</v>
      </c>
      <c r="J429" s="296">
        <v>1</v>
      </c>
      <c r="K429" s="296">
        <v>1252</v>
      </c>
      <c r="L429" s="297">
        <v>45775</v>
      </c>
      <c r="M429" s="298">
        <v>7500000</v>
      </c>
      <c r="N429" s="297">
        <v>45776</v>
      </c>
      <c r="O429" s="294" t="s">
        <v>43</v>
      </c>
      <c r="P429" s="348" t="s">
        <v>987</v>
      </c>
      <c r="Q429" s="294">
        <v>1375</v>
      </c>
      <c r="R429" s="291">
        <v>220602</v>
      </c>
      <c r="S429" s="300">
        <v>7500000</v>
      </c>
      <c r="T429" s="297">
        <v>45789</v>
      </c>
      <c r="U429" s="301" t="s">
        <v>1653</v>
      </c>
      <c r="V429" s="297">
        <v>45793</v>
      </c>
      <c r="W429" s="302">
        <v>45884</v>
      </c>
      <c r="Z429" s="303">
        <f t="shared" ref="Z429" si="337">+S429/3</f>
        <v>2500000</v>
      </c>
      <c r="AF429" s="291" t="s">
        <v>1654</v>
      </c>
      <c r="AG429" s="291">
        <v>3125726572</v>
      </c>
      <c r="AH429" s="307" t="s">
        <v>1655</v>
      </c>
    </row>
    <row r="430" spans="1:34" ht="17.25" customHeight="1">
      <c r="A430" s="293">
        <v>429</v>
      </c>
      <c r="B430" s="291" t="s">
        <v>596</v>
      </c>
      <c r="C430" s="291" t="s">
        <v>621</v>
      </c>
      <c r="D430" s="291" t="s">
        <v>796</v>
      </c>
      <c r="E430" s="294" t="s">
        <v>40</v>
      </c>
      <c r="F430" s="369">
        <v>7500000</v>
      </c>
      <c r="G430" s="291" t="s">
        <v>1656</v>
      </c>
      <c r="H430" s="295">
        <v>1234641129</v>
      </c>
      <c r="I430" s="294" t="s">
        <v>42</v>
      </c>
      <c r="J430" s="296">
        <v>1</v>
      </c>
      <c r="K430" s="296">
        <v>1250</v>
      </c>
      <c r="L430" s="297">
        <v>45775</v>
      </c>
      <c r="M430" s="298">
        <v>7500000</v>
      </c>
      <c r="N430" s="297">
        <v>45776</v>
      </c>
      <c r="O430" s="294" t="s">
        <v>43</v>
      </c>
      <c r="P430" s="348" t="s">
        <v>987</v>
      </c>
      <c r="Q430" s="294">
        <v>1206</v>
      </c>
      <c r="R430" s="291">
        <v>220602</v>
      </c>
      <c r="S430" s="300">
        <v>7500000</v>
      </c>
      <c r="T430" s="297">
        <v>45776</v>
      </c>
      <c r="U430" s="301" t="s">
        <v>1657</v>
      </c>
      <c r="V430" s="297">
        <v>45783</v>
      </c>
      <c r="W430" s="302">
        <v>45874</v>
      </c>
      <c r="Z430" s="303">
        <f t="shared" ref="Z430" si="338">+S430/3</f>
        <v>2500000</v>
      </c>
      <c r="AF430" s="291" t="s">
        <v>1658</v>
      </c>
      <c r="AG430" s="291">
        <v>3138357126</v>
      </c>
      <c r="AH430" s="307" t="s">
        <v>1659</v>
      </c>
    </row>
    <row r="431" spans="1:34" ht="17.25" customHeight="1">
      <c r="A431" s="293">
        <v>430</v>
      </c>
      <c r="B431" s="291" t="s">
        <v>596</v>
      </c>
      <c r="C431" s="291" t="s">
        <v>621</v>
      </c>
      <c r="D431" s="291" t="s">
        <v>796</v>
      </c>
      <c r="E431" s="294" t="s">
        <v>40</v>
      </c>
      <c r="F431" s="369">
        <v>7500000</v>
      </c>
      <c r="G431" s="291" t="s">
        <v>1660</v>
      </c>
      <c r="H431" s="295">
        <v>1234645792</v>
      </c>
      <c r="I431" s="294" t="s">
        <v>42</v>
      </c>
      <c r="J431" s="296">
        <v>3</v>
      </c>
      <c r="K431" s="296">
        <v>1249</v>
      </c>
      <c r="L431" s="297">
        <v>45775</v>
      </c>
      <c r="M431" s="298">
        <v>7500000</v>
      </c>
      <c r="N431" s="297">
        <v>45776</v>
      </c>
      <c r="O431" s="294" t="s">
        <v>43</v>
      </c>
      <c r="P431" s="299">
        <v>45779</v>
      </c>
      <c r="Q431" s="294">
        <v>1241</v>
      </c>
      <c r="R431" s="291">
        <v>220602</v>
      </c>
      <c r="S431" s="300">
        <v>7500000</v>
      </c>
      <c r="T431" s="297">
        <v>45779</v>
      </c>
      <c r="U431" s="301">
        <v>1000436456</v>
      </c>
      <c r="V431" s="297">
        <v>45784</v>
      </c>
      <c r="W431" s="302">
        <v>45875</v>
      </c>
      <c r="Z431" s="303">
        <f t="shared" ref="Z431" si="339">+S431/3</f>
        <v>2500000</v>
      </c>
      <c r="AF431" s="291" t="s">
        <v>1661</v>
      </c>
      <c r="AG431" s="291">
        <v>3174174569</v>
      </c>
      <c r="AH431" s="307" t="s">
        <v>1662</v>
      </c>
    </row>
    <row r="432" spans="1:34" ht="17.25" customHeight="1">
      <c r="A432" s="293">
        <v>431</v>
      </c>
      <c r="B432" s="291" t="s">
        <v>596</v>
      </c>
      <c r="C432" s="291" t="s">
        <v>621</v>
      </c>
      <c r="D432" s="291" t="s">
        <v>796</v>
      </c>
      <c r="E432" s="294" t="s">
        <v>40</v>
      </c>
      <c r="F432" s="369">
        <v>7500000</v>
      </c>
      <c r="G432" s="291" t="s">
        <v>1663</v>
      </c>
      <c r="H432" s="295" t="s">
        <v>1664</v>
      </c>
      <c r="I432" s="294" t="s">
        <v>42</v>
      </c>
      <c r="J432" s="296">
        <v>9</v>
      </c>
      <c r="K432" s="296">
        <v>1251</v>
      </c>
      <c r="L432" s="297">
        <v>45775</v>
      </c>
      <c r="M432" s="298">
        <v>7500000</v>
      </c>
      <c r="N432" s="297">
        <v>45776</v>
      </c>
      <c r="O432" s="294" t="s">
        <v>43</v>
      </c>
      <c r="P432" s="348" t="s">
        <v>987</v>
      </c>
      <c r="Q432" s="294">
        <v>1207</v>
      </c>
      <c r="R432" s="291">
        <v>220602</v>
      </c>
      <c r="S432" s="300">
        <v>7500000</v>
      </c>
      <c r="T432" s="297">
        <v>45776</v>
      </c>
      <c r="U432" s="301" t="s">
        <v>1665</v>
      </c>
      <c r="V432" s="297">
        <v>45784</v>
      </c>
      <c r="W432" s="302">
        <v>45875</v>
      </c>
      <c r="Z432" s="303">
        <f t="shared" ref="Z432" si="340">+S432/3</f>
        <v>2500000</v>
      </c>
      <c r="AF432" s="291" t="s">
        <v>1666</v>
      </c>
      <c r="AG432" s="291">
        <v>3138337505</v>
      </c>
      <c r="AH432" s="307" t="s">
        <v>1667</v>
      </c>
    </row>
    <row r="433" spans="1:34" ht="17.25" customHeight="1">
      <c r="A433" s="293">
        <v>432</v>
      </c>
      <c r="B433" s="291" t="s">
        <v>596</v>
      </c>
      <c r="C433" s="291" t="s">
        <v>621</v>
      </c>
      <c r="D433" s="291" t="s">
        <v>796</v>
      </c>
      <c r="E433" s="294" t="s">
        <v>40</v>
      </c>
      <c r="F433" s="369">
        <v>7500000</v>
      </c>
      <c r="G433" s="291" t="s">
        <v>1668</v>
      </c>
      <c r="H433" s="295">
        <v>28542954</v>
      </c>
      <c r="I433" s="294" t="s">
        <v>42</v>
      </c>
      <c r="J433" s="296">
        <v>9</v>
      </c>
      <c r="K433" s="296">
        <v>1253</v>
      </c>
      <c r="L433" s="297">
        <v>45775</v>
      </c>
      <c r="M433" s="298">
        <v>7500000</v>
      </c>
      <c r="N433" s="297">
        <v>45776</v>
      </c>
      <c r="O433" s="294" t="s">
        <v>43</v>
      </c>
      <c r="P433" s="299">
        <v>45779</v>
      </c>
      <c r="Q433" s="294">
        <v>1242</v>
      </c>
      <c r="R433" s="291">
        <v>220602</v>
      </c>
      <c r="S433" s="300">
        <v>7500000</v>
      </c>
      <c r="T433" s="297">
        <v>45776</v>
      </c>
      <c r="U433" s="301">
        <v>100043553</v>
      </c>
      <c r="V433" s="297">
        <v>45783</v>
      </c>
      <c r="W433" s="302">
        <v>45874</v>
      </c>
      <c r="Z433" s="303">
        <f t="shared" ref="Z433" si="341">+S433/3</f>
        <v>2500000</v>
      </c>
      <c r="AF433" s="291" t="s">
        <v>1669</v>
      </c>
      <c r="AG433" s="291">
        <v>3144317173</v>
      </c>
      <c r="AH433" s="307" t="s">
        <v>1670</v>
      </c>
    </row>
    <row r="434" spans="1:34" ht="17.25" customHeight="1">
      <c r="A434" s="293">
        <v>433</v>
      </c>
      <c r="B434" s="291" t="s">
        <v>596</v>
      </c>
      <c r="C434" s="291" t="s">
        <v>621</v>
      </c>
      <c r="D434" s="291" t="s">
        <v>796</v>
      </c>
      <c r="E434" s="294" t="s">
        <v>40</v>
      </c>
      <c r="F434" s="369">
        <v>7500000</v>
      </c>
      <c r="G434" s="306" t="s">
        <v>1671</v>
      </c>
      <c r="H434" s="295">
        <v>1032253116</v>
      </c>
      <c r="I434" s="294" t="s">
        <v>1672</v>
      </c>
      <c r="J434" s="296">
        <v>9</v>
      </c>
      <c r="K434" s="296">
        <v>1244</v>
      </c>
      <c r="L434" s="297">
        <v>45774</v>
      </c>
      <c r="M434" s="298">
        <v>7500000</v>
      </c>
      <c r="N434" s="297">
        <v>45776</v>
      </c>
      <c r="O434" s="294" t="s">
        <v>43</v>
      </c>
      <c r="P434" s="299">
        <v>45777</v>
      </c>
      <c r="Q434" s="294">
        <v>1208</v>
      </c>
      <c r="R434" s="291">
        <v>220602</v>
      </c>
      <c r="S434" s="300">
        <v>7500000</v>
      </c>
      <c r="T434" s="297">
        <v>45777</v>
      </c>
      <c r="U434" s="301" t="s">
        <v>1673</v>
      </c>
      <c r="V434" s="297">
        <v>45783</v>
      </c>
      <c r="W434" s="302">
        <v>45874</v>
      </c>
      <c r="Z434" s="303">
        <f t="shared" ref="Z434" si="342">+S434/3</f>
        <v>2500000</v>
      </c>
      <c r="AF434" s="291" t="s">
        <v>1674</v>
      </c>
      <c r="AG434" s="291">
        <v>3008332662</v>
      </c>
      <c r="AH434" s="307" t="s">
        <v>1675</v>
      </c>
    </row>
    <row r="435" spans="1:34" ht="17.25" customHeight="1">
      <c r="A435" s="293">
        <v>434</v>
      </c>
      <c r="B435" s="291" t="s">
        <v>596</v>
      </c>
      <c r="C435" s="291" t="s">
        <v>621</v>
      </c>
      <c r="D435" s="291" t="s">
        <v>796</v>
      </c>
      <c r="E435" s="294" t="s">
        <v>40</v>
      </c>
      <c r="F435" s="369">
        <v>7500000</v>
      </c>
      <c r="G435" s="306" t="s">
        <v>1676</v>
      </c>
      <c r="H435" s="295">
        <v>65766540</v>
      </c>
      <c r="I435" s="294" t="s">
        <v>42</v>
      </c>
      <c r="J435" s="296">
        <v>1</v>
      </c>
      <c r="K435" s="296">
        <v>1247</v>
      </c>
      <c r="L435" s="297">
        <v>45775</v>
      </c>
      <c r="M435" s="298">
        <v>7500000</v>
      </c>
      <c r="N435" s="297">
        <v>45776</v>
      </c>
      <c r="O435" s="294" t="s">
        <v>43</v>
      </c>
      <c r="P435" s="299" t="s">
        <v>1677</v>
      </c>
      <c r="Q435" s="294">
        <v>1209</v>
      </c>
      <c r="R435" s="291">
        <v>220602</v>
      </c>
      <c r="S435" s="300">
        <v>7500000</v>
      </c>
      <c r="T435" s="297">
        <v>45776</v>
      </c>
      <c r="U435" s="301" t="s">
        <v>1678</v>
      </c>
      <c r="V435" s="297">
        <v>45784</v>
      </c>
      <c r="W435" s="302">
        <v>45875</v>
      </c>
      <c r="Z435" s="303">
        <f t="shared" ref="Z435" si="343">+S435/3</f>
        <v>2500000</v>
      </c>
      <c r="AF435" s="291" t="s">
        <v>1679</v>
      </c>
      <c r="AG435" s="291">
        <v>3143451780</v>
      </c>
      <c r="AH435" s="307" t="s">
        <v>1680</v>
      </c>
    </row>
    <row r="436" spans="1:34" ht="17.25" customHeight="1">
      <c r="A436" s="293">
        <v>435</v>
      </c>
      <c r="B436" s="291" t="s">
        <v>596</v>
      </c>
      <c r="C436" s="291" t="s">
        <v>621</v>
      </c>
      <c r="D436" s="291" t="s">
        <v>796</v>
      </c>
      <c r="E436" s="294" t="s">
        <v>40</v>
      </c>
      <c r="F436" s="369">
        <v>7500000</v>
      </c>
      <c r="G436" s="306" t="s">
        <v>1681</v>
      </c>
      <c r="H436" s="295">
        <v>1193359479</v>
      </c>
      <c r="I436" s="294" t="s">
        <v>42</v>
      </c>
      <c r="J436" s="296">
        <v>8</v>
      </c>
      <c r="K436" s="296">
        <v>1273</v>
      </c>
      <c r="L436" s="297">
        <v>45775</v>
      </c>
      <c r="M436" s="298">
        <v>7500000</v>
      </c>
      <c r="N436" s="297">
        <v>45776</v>
      </c>
      <c r="O436" s="294" t="s">
        <v>43</v>
      </c>
      <c r="P436" s="299">
        <v>45779</v>
      </c>
      <c r="Q436" s="294">
        <v>1243</v>
      </c>
      <c r="R436" s="291">
        <v>220602</v>
      </c>
      <c r="S436" s="300">
        <v>7500000</v>
      </c>
      <c r="T436" s="297">
        <v>45779</v>
      </c>
      <c r="U436" s="301" t="s">
        <v>1682</v>
      </c>
      <c r="V436" s="297">
        <v>45783</v>
      </c>
      <c r="W436" s="302">
        <v>45874</v>
      </c>
      <c r="Z436" s="303">
        <f t="shared" ref="Z436" si="344">+S436/3</f>
        <v>2500000</v>
      </c>
      <c r="AF436" s="291" t="s">
        <v>1683</v>
      </c>
      <c r="AG436" s="291">
        <v>3125633050</v>
      </c>
      <c r="AH436" s="307" t="s">
        <v>1684</v>
      </c>
    </row>
    <row r="437" spans="1:34" ht="17.25" customHeight="1">
      <c r="A437" s="293">
        <v>436</v>
      </c>
      <c r="B437" s="291" t="s">
        <v>596</v>
      </c>
      <c r="C437" s="291" t="s">
        <v>621</v>
      </c>
      <c r="D437" s="291" t="s">
        <v>796</v>
      </c>
      <c r="E437" s="294" t="s">
        <v>40</v>
      </c>
      <c r="F437" s="369">
        <v>7500000</v>
      </c>
      <c r="G437" s="306" t="s">
        <v>1685</v>
      </c>
      <c r="H437" s="295">
        <v>52819119</v>
      </c>
      <c r="I437" s="294" t="s">
        <v>1169</v>
      </c>
      <c r="J437" s="296">
        <v>3</v>
      </c>
      <c r="K437" s="296">
        <v>1248</v>
      </c>
      <c r="L437" s="297">
        <v>45775</v>
      </c>
      <c r="M437" s="298">
        <v>7500000</v>
      </c>
      <c r="N437" s="297">
        <v>45776</v>
      </c>
      <c r="O437" s="294" t="s">
        <v>43</v>
      </c>
      <c r="P437" s="299">
        <v>45778</v>
      </c>
      <c r="Q437" s="294">
        <v>1222</v>
      </c>
      <c r="R437" s="291">
        <v>220602</v>
      </c>
      <c r="S437" s="300">
        <v>7500000</v>
      </c>
      <c r="T437" s="297">
        <v>45779</v>
      </c>
      <c r="U437" s="301" t="s">
        <v>1686</v>
      </c>
      <c r="V437" s="297">
        <v>45783</v>
      </c>
      <c r="W437" s="302">
        <v>45874</v>
      </c>
      <c r="Z437" s="303">
        <f t="shared" ref="Z437" si="345">+S437/3</f>
        <v>2500000</v>
      </c>
      <c r="AF437" s="291" t="s">
        <v>1687</v>
      </c>
      <c r="AG437" s="291">
        <v>3208065381</v>
      </c>
      <c r="AH437" s="307" t="s">
        <v>1688</v>
      </c>
    </row>
    <row r="438" spans="1:34" ht="17.25" customHeight="1">
      <c r="A438" s="293">
        <v>437</v>
      </c>
      <c r="B438" s="291" t="s">
        <v>596</v>
      </c>
      <c r="C438" s="291" t="s">
        <v>621</v>
      </c>
      <c r="D438" s="291" t="s">
        <v>796</v>
      </c>
      <c r="E438" s="294" t="s">
        <v>40</v>
      </c>
      <c r="F438" s="369">
        <v>7500000</v>
      </c>
      <c r="G438" s="306" t="s">
        <v>1689</v>
      </c>
      <c r="H438" s="295">
        <v>1110521001</v>
      </c>
      <c r="I438" s="294" t="s">
        <v>42</v>
      </c>
      <c r="J438" s="296">
        <v>3</v>
      </c>
      <c r="K438" s="296">
        <v>1269</v>
      </c>
      <c r="L438" s="297">
        <v>45775</v>
      </c>
      <c r="M438" s="298">
        <v>7500000</v>
      </c>
      <c r="N438" s="297">
        <v>45776</v>
      </c>
      <c r="O438" s="294" t="s">
        <v>43</v>
      </c>
      <c r="P438" s="299">
        <v>45778</v>
      </c>
      <c r="Q438" s="294">
        <v>1223</v>
      </c>
      <c r="R438" s="291">
        <v>220602</v>
      </c>
      <c r="S438" s="300">
        <v>7500000</v>
      </c>
      <c r="T438" s="297">
        <v>45776</v>
      </c>
      <c r="U438" s="301" t="s">
        <v>1690</v>
      </c>
      <c r="V438" s="297">
        <v>45778</v>
      </c>
      <c r="W438" s="302">
        <v>45869</v>
      </c>
      <c r="Z438" s="303">
        <f t="shared" ref="Z438" si="346">+S438/3</f>
        <v>2500000</v>
      </c>
      <c r="AF438" s="291" t="s">
        <v>1691</v>
      </c>
      <c r="AG438" s="291">
        <v>3104793837</v>
      </c>
      <c r="AH438" s="307" t="s">
        <v>1692</v>
      </c>
    </row>
    <row r="439" spans="1:34" ht="17.25" customHeight="1">
      <c r="A439" s="293">
        <v>438</v>
      </c>
      <c r="B439" s="291" t="s">
        <v>596</v>
      </c>
      <c r="C439" s="291" t="s">
        <v>621</v>
      </c>
      <c r="D439" s="306" t="s">
        <v>876</v>
      </c>
      <c r="E439" s="294" t="s">
        <v>40</v>
      </c>
      <c r="F439" s="369">
        <v>18000000</v>
      </c>
      <c r="G439" s="291" t="s">
        <v>1693</v>
      </c>
      <c r="H439" s="295" t="s">
        <v>1694</v>
      </c>
      <c r="I439" s="294" t="s">
        <v>780</v>
      </c>
      <c r="J439" s="296">
        <v>1</v>
      </c>
      <c r="K439" s="296">
        <v>1198</v>
      </c>
      <c r="L439" s="297">
        <v>45773</v>
      </c>
      <c r="M439" s="298">
        <f t="shared" ref="M439" si="347">+F439</f>
        <v>18000000</v>
      </c>
      <c r="N439" s="297">
        <v>45777</v>
      </c>
      <c r="O439" s="294" t="s">
        <v>43</v>
      </c>
      <c r="P439" s="299">
        <v>45778</v>
      </c>
      <c r="Q439" s="294">
        <v>1224</v>
      </c>
      <c r="R439" s="291">
        <v>220601</v>
      </c>
      <c r="S439" s="300">
        <v>18000000</v>
      </c>
      <c r="T439" s="297">
        <v>45777</v>
      </c>
      <c r="U439" s="301" t="s">
        <v>1695</v>
      </c>
      <c r="V439" s="297">
        <v>45783</v>
      </c>
      <c r="W439" s="302">
        <v>45874</v>
      </c>
      <c r="Z439" s="303">
        <f>+S439/3</f>
        <v>6000000</v>
      </c>
      <c r="AF439" s="307" t="s">
        <v>1696</v>
      </c>
      <c r="AG439" s="291">
        <v>3115282184</v>
      </c>
      <c r="AH439" s="307" t="s">
        <v>1697</v>
      </c>
    </row>
    <row r="440" spans="1:34" ht="17.25" customHeight="1">
      <c r="A440" s="293">
        <v>439</v>
      </c>
      <c r="B440" s="291" t="s">
        <v>596</v>
      </c>
      <c r="C440" s="291" t="s">
        <v>621</v>
      </c>
      <c r="D440" s="306" t="s">
        <v>633</v>
      </c>
      <c r="E440" s="294" t="s">
        <v>40</v>
      </c>
      <c r="F440" s="369">
        <v>16500000</v>
      </c>
      <c r="G440" s="291" t="s">
        <v>1698</v>
      </c>
      <c r="H440" s="295">
        <v>1053841716</v>
      </c>
      <c r="I440" s="294" t="s">
        <v>69</v>
      </c>
      <c r="J440" s="296">
        <v>7</v>
      </c>
      <c r="K440" s="296">
        <v>1285</v>
      </c>
      <c r="L440" s="297">
        <v>45775</v>
      </c>
      <c r="M440" s="298">
        <f t="shared" ref="M440" si="348">F440</f>
        <v>16500000</v>
      </c>
      <c r="N440" s="297">
        <v>45777</v>
      </c>
      <c r="O440" s="294" t="s">
        <v>43</v>
      </c>
      <c r="P440" s="299">
        <v>45779</v>
      </c>
      <c r="Q440" s="294">
        <v>1244</v>
      </c>
      <c r="R440" s="291">
        <v>220601</v>
      </c>
      <c r="S440" s="300">
        <f t="shared" ref="S440" si="349">M440</f>
        <v>16500000</v>
      </c>
      <c r="T440" s="297">
        <v>45777</v>
      </c>
      <c r="U440" s="301" t="s">
        <v>1699</v>
      </c>
      <c r="V440" s="297">
        <v>45784</v>
      </c>
      <c r="W440" s="302">
        <v>45875</v>
      </c>
      <c r="Z440" s="303">
        <f>+S440/3</f>
        <v>5500000</v>
      </c>
      <c r="AF440" s="291" t="s">
        <v>1700</v>
      </c>
      <c r="AG440" s="291">
        <v>3153937343</v>
      </c>
      <c r="AH440" s="305" t="s">
        <v>1701</v>
      </c>
    </row>
    <row r="441" spans="1:34" ht="17.25" customHeight="1">
      <c r="A441" s="293">
        <v>440</v>
      </c>
      <c r="B441" s="291" t="s">
        <v>596</v>
      </c>
      <c r="C441" s="291" t="s">
        <v>621</v>
      </c>
      <c r="D441" s="291" t="s">
        <v>796</v>
      </c>
      <c r="E441" s="294" t="s">
        <v>40</v>
      </c>
      <c r="F441" s="369">
        <v>7500000</v>
      </c>
      <c r="G441" s="306" t="s">
        <v>1702</v>
      </c>
      <c r="H441" s="295">
        <v>1110536243</v>
      </c>
      <c r="I441" s="294" t="s">
        <v>42</v>
      </c>
      <c r="J441" s="296">
        <v>4</v>
      </c>
      <c r="K441" s="296">
        <v>1283</v>
      </c>
      <c r="L441" s="297">
        <v>45775</v>
      </c>
      <c r="M441" s="298">
        <v>7500000</v>
      </c>
      <c r="N441" s="297">
        <v>45777</v>
      </c>
      <c r="O441" s="294" t="s">
        <v>43</v>
      </c>
      <c r="P441" s="299">
        <v>45778</v>
      </c>
      <c r="Q441" s="294">
        <v>1225</v>
      </c>
      <c r="R441" s="291">
        <v>220602</v>
      </c>
      <c r="S441" s="300">
        <v>7500000</v>
      </c>
      <c r="T441" s="297">
        <v>45777</v>
      </c>
      <c r="U441" s="301" t="s">
        <v>1703</v>
      </c>
      <c r="V441" s="297">
        <v>45780</v>
      </c>
      <c r="W441" s="302">
        <v>45871</v>
      </c>
      <c r="Z441" s="303">
        <f t="shared" ref="Z441" si="350">+S441/3</f>
        <v>2500000</v>
      </c>
      <c r="AF441" s="291" t="s">
        <v>1704</v>
      </c>
      <c r="AG441" s="291">
        <v>3054493275</v>
      </c>
      <c r="AH441" s="307" t="s">
        <v>1705</v>
      </c>
    </row>
    <row r="442" spans="1:34" ht="17.25" customHeight="1">
      <c r="A442" s="293">
        <v>441</v>
      </c>
      <c r="B442" s="291" t="s">
        <v>596</v>
      </c>
      <c r="C442" s="291" t="s">
        <v>621</v>
      </c>
      <c r="D442" s="291" t="s">
        <v>796</v>
      </c>
      <c r="E442" s="294" t="s">
        <v>40</v>
      </c>
      <c r="F442" s="369">
        <v>7500000</v>
      </c>
      <c r="G442" s="306" t="s">
        <v>1706</v>
      </c>
      <c r="H442" s="295">
        <v>1006127600</v>
      </c>
      <c r="I442" s="294" t="s">
        <v>42</v>
      </c>
      <c r="J442" s="296">
        <v>9</v>
      </c>
      <c r="K442" s="296">
        <v>1287</v>
      </c>
      <c r="L442" s="297">
        <v>45775</v>
      </c>
      <c r="M442" s="298">
        <v>7500000</v>
      </c>
      <c r="N442" s="297">
        <v>45777</v>
      </c>
      <c r="O442" s="294" t="s">
        <v>43</v>
      </c>
      <c r="P442" s="299">
        <v>45782</v>
      </c>
      <c r="Q442" s="294">
        <v>1265</v>
      </c>
      <c r="R442" s="291">
        <v>220602</v>
      </c>
      <c r="S442" s="300">
        <v>7500000</v>
      </c>
      <c r="T442" s="297">
        <v>45777</v>
      </c>
      <c r="U442" s="301" t="s">
        <v>1707</v>
      </c>
      <c r="V442" s="297">
        <v>45780</v>
      </c>
      <c r="W442" s="302">
        <v>45871</v>
      </c>
      <c r="Z442" s="303">
        <f t="shared" ref="Z442" si="351">+S442/3</f>
        <v>2500000</v>
      </c>
      <c r="AF442" s="291" t="s">
        <v>1708</v>
      </c>
      <c r="AG442" s="291">
        <v>3228119167</v>
      </c>
      <c r="AH442" s="307" t="s">
        <v>1709</v>
      </c>
    </row>
    <row r="443" spans="1:34" ht="17.25" customHeight="1">
      <c r="A443" s="293">
        <v>442</v>
      </c>
      <c r="B443" s="291" t="s">
        <v>596</v>
      </c>
      <c r="C443" s="291" t="s">
        <v>621</v>
      </c>
      <c r="D443" s="291" t="s">
        <v>796</v>
      </c>
      <c r="E443" s="294" t="s">
        <v>40</v>
      </c>
      <c r="F443" s="369">
        <v>7500000</v>
      </c>
      <c r="G443" s="306" t="s">
        <v>1710</v>
      </c>
      <c r="H443" s="295">
        <v>1110496770</v>
      </c>
      <c r="I443" s="294" t="s">
        <v>42</v>
      </c>
      <c r="J443" s="296">
        <v>1</v>
      </c>
      <c r="K443" s="296">
        <v>1281</v>
      </c>
      <c r="L443" s="297">
        <v>45775</v>
      </c>
      <c r="M443" s="298">
        <v>7500000</v>
      </c>
      <c r="N443" s="297">
        <v>45777</v>
      </c>
      <c r="O443" s="294" t="s">
        <v>43</v>
      </c>
      <c r="P443" s="299">
        <v>45778</v>
      </c>
      <c r="Q443" s="294">
        <v>1226</v>
      </c>
      <c r="R443" s="291">
        <v>220602</v>
      </c>
      <c r="S443" s="300">
        <v>7500000</v>
      </c>
      <c r="W443" s="294" t="s">
        <v>668</v>
      </c>
      <c r="Z443" s="303">
        <f t="shared" ref="Z443" si="352">+S443/3</f>
        <v>2500000</v>
      </c>
      <c r="AF443" s="291" t="s">
        <v>1711</v>
      </c>
      <c r="AG443" s="291">
        <v>3115855835</v>
      </c>
      <c r="AH443" s="307" t="s">
        <v>1712</v>
      </c>
    </row>
    <row r="444" spans="1:34" ht="17.25" customHeight="1">
      <c r="A444" s="293">
        <v>443</v>
      </c>
      <c r="B444" s="291" t="s">
        <v>596</v>
      </c>
      <c r="C444" s="291" t="s">
        <v>621</v>
      </c>
      <c r="D444" s="291" t="s">
        <v>796</v>
      </c>
      <c r="E444" s="294" t="s">
        <v>40</v>
      </c>
      <c r="F444" s="369">
        <v>7500000</v>
      </c>
      <c r="G444" s="306" t="s">
        <v>1713</v>
      </c>
      <c r="H444" s="295">
        <v>1110587152</v>
      </c>
      <c r="I444" s="294" t="s">
        <v>42</v>
      </c>
      <c r="J444" s="296">
        <v>0</v>
      </c>
      <c r="K444" s="296">
        <v>1280</v>
      </c>
      <c r="L444" s="297">
        <v>45775</v>
      </c>
      <c r="M444" s="298">
        <v>7500000</v>
      </c>
      <c r="N444" s="297">
        <v>45777</v>
      </c>
      <c r="O444" s="294" t="s">
        <v>43</v>
      </c>
      <c r="P444" s="299">
        <v>45778</v>
      </c>
      <c r="Q444" s="294">
        <v>1227</v>
      </c>
      <c r="R444" s="291">
        <v>220602</v>
      </c>
      <c r="S444" s="300">
        <v>7500000</v>
      </c>
      <c r="T444" s="297">
        <v>45777</v>
      </c>
      <c r="U444" s="301" t="s">
        <v>1714</v>
      </c>
      <c r="V444" s="297">
        <v>45783</v>
      </c>
      <c r="W444" s="302">
        <v>45874</v>
      </c>
      <c r="Z444" s="303">
        <f t="shared" ref="Z444" si="353">+S444/3</f>
        <v>2500000</v>
      </c>
      <c r="AF444" s="291" t="s">
        <v>1715</v>
      </c>
      <c r="AG444" s="291">
        <v>3178866970</v>
      </c>
      <c r="AH444" s="307" t="s">
        <v>1716</v>
      </c>
    </row>
    <row r="445" spans="1:34" ht="17.25" customHeight="1">
      <c r="A445" s="293">
        <v>444</v>
      </c>
      <c r="B445" s="291" t="s">
        <v>596</v>
      </c>
      <c r="C445" s="291" t="s">
        <v>621</v>
      </c>
      <c r="D445" s="291" t="s">
        <v>796</v>
      </c>
      <c r="E445" s="294" t="s">
        <v>40</v>
      </c>
      <c r="F445" s="369">
        <v>7500000</v>
      </c>
      <c r="G445" s="306" t="s">
        <v>1717</v>
      </c>
      <c r="H445" s="295">
        <v>28549885</v>
      </c>
      <c r="I445" s="294" t="s">
        <v>42</v>
      </c>
      <c r="J445" s="296">
        <v>0</v>
      </c>
      <c r="K445" s="296">
        <v>1286</v>
      </c>
      <c r="L445" s="297">
        <v>45775</v>
      </c>
      <c r="M445" s="298">
        <v>7500000</v>
      </c>
      <c r="N445" s="297">
        <v>45777</v>
      </c>
      <c r="O445" s="294" t="s">
        <v>43</v>
      </c>
      <c r="R445" s="291">
        <v>220602</v>
      </c>
      <c r="S445" s="300">
        <v>7500000</v>
      </c>
      <c r="U445" s="313" t="s">
        <v>1317</v>
      </c>
      <c r="W445" s="294" t="s">
        <v>668</v>
      </c>
      <c r="Z445" s="303">
        <f t="shared" ref="Z445" si="354">+S445/3</f>
        <v>2500000</v>
      </c>
      <c r="AF445" s="291" t="s">
        <v>1718</v>
      </c>
      <c r="AG445" s="291">
        <v>3152416229</v>
      </c>
      <c r="AH445" s="307" t="s">
        <v>1719</v>
      </c>
    </row>
    <row r="446" spans="1:34" ht="17.25" customHeight="1">
      <c r="A446" s="293">
        <v>445</v>
      </c>
      <c r="B446" s="291" t="s">
        <v>596</v>
      </c>
      <c r="C446" s="291" t="s">
        <v>621</v>
      </c>
      <c r="D446" s="291" t="s">
        <v>796</v>
      </c>
      <c r="E446" s="294" t="s">
        <v>40</v>
      </c>
      <c r="F446" s="369">
        <v>7500000</v>
      </c>
      <c r="G446" s="306" t="s">
        <v>1720</v>
      </c>
      <c r="H446" s="295">
        <v>1104544700</v>
      </c>
      <c r="I446" s="294" t="s">
        <v>42</v>
      </c>
      <c r="J446" s="296">
        <v>0</v>
      </c>
      <c r="K446" s="296">
        <v>1254</v>
      </c>
      <c r="L446" s="297">
        <v>45775</v>
      </c>
      <c r="M446" s="298">
        <v>7500000</v>
      </c>
      <c r="N446" s="297">
        <v>45777</v>
      </c>
      <c r="O446" s="294" t="s">
        <v>43</v>
      </c>
      <c r="P446" s="299">
        <v>45778</v>
      </c>
      <c r="Q446" s="294">
        <v>1228</v>
      </c>
      <c r="R446" s="291">
        <v>220602</v>
      </c>
      <c r="S446" s="300">
        <v>7500000</v>
      </c>
      <c r="T446" s="297">
        <v>45777</v>
      </c>
      <c r="U446" s="301" t="s">
        <v>1721</v>
      </c>
      <c r="V446" s="297">
        <v>45785</v>
      </c>
      <c r="W446" s="302">
        <v>45876</v>
      </c>
      <c r="Z446" s="303">
        <f t="shared" ref="Z446" si="355">+S446/3</f>
        <v>2500000</v>
      </c>
      <c r="AF446" s="291" t="s">
        <v>1722</v>
      </c>
      <c r="AG446" s="291">
        <v>3118327580</v>
      </c>
      <c r="AH446" s="307" t="s">
        <v>1723</v>
      </c>
    </row>
    <row r="447" spans="1:34" ht="17.25" customHeight="1">
      <c r="A447" s="293">
        <v>446</v>
      </c>
      <c r="B447" s="291" t="s">
        <v>596</v>
      </c>
      <c r="C447" s="291" t="s">
        <v>621</v>
      </c>
      <c r="D447" s="291" t="s">
        <v>796</v>
      </c>
      <c r="E447" s="294" t="s">
        <v>40</v>
      </c>
      <c r="F447" s="369">
        <v>7500000</v>
      </c>
      <c r="G447" s="306" t="s">
        <v>1724</v>
      </c>
      <c r="H447" s="295">
        <v>1007428071</v>
      </c>
      <c r="I447" s="294" t="s">
        <v>42</v>
      </c>
      <c r="J447" s="296">
        <v>8</v>
      </c>
      <c r="K447" s="296">
        <v>1282</v>
      </c>
      <c r="L447" s="297">
        <v>45775</v>
      </c>
      <c r="M447" s="298">
        <v>7500000</v>
      </c>
      <c r="N447" s="297">
        <v>45777</v>
      </c>
      <c r="O447" s="294" t="s">
        <v>43</v>
      </c>
      <c r="P447" s="299">
        <v>45778</v>
      </c>
      <c r="Q447" s="294">
        <v>1229</v>
      </c>
      <c r="R447" s="291">
        <v>220602</v>
      </c>
      <c r="S447" s="300">
        <v>7500000</v>
      </c>
      <c r="T447" s="297">
        <v>45777</v>
      </c>
      <c r="U447" s="301" t="s">
        <v>1725</v>
      </c>
      <c r="V447" s="297">
        <v>45785</v>
      </c>
      <c r="W447" s="302">
        <v>45876</v>
      </c>
      <c r="Z447" s="303">
        <f t="shared" ref="Z447" si="356">+S447/3</f>
        <v>2500000</v>
      </c>
      <c r="AF447" s="291" t="s">
        <v>1726</v>
      </c>
      <c r="AG447" s="291">
        <v>3233655414</v>
      </c>
      <c r="AH447" s="307" t="s">
        <v>1727</v>
      </c>
    </row>
    <row r="448" spans="1:34" ht="17.25" customHeight="1">
      <c r="A448" s="293">
        <v>447</v>
      </c>
      <c r="B448" s="291" t="s">
        <v>596</v>
      </c>
      <c r="C448" s="291" t="s">
        <v>621</v>
      </c>
      <c r="D448" s="291" t="s">
        <v>796</v>
      </c>
      <c r="E448" s="294" t="s">
        <v>40</v>
      </c>
      <c r="F448" s="369">
        <v>7500000</v>
      </c>
      <c r="G448" s="306" t="s">
        <v>1728</v>
      </c>
      <c r="H448" s="295">
        <v>1110596691</v>
      </c>
      <c r="I448" s="294" t="s">
        <v>42</v>
      </c>
      <c r="J448" s="296">
        <v>7</v>
      </c>
      <c r="K448" s="296">
        <v>1274</v>
      </c>
      <c r="L448" s="297">
        <v>45775</v>
      </c>
      <c r="M448" s="298">
        <v>7500000</v>
      </c>
      <c r="N448" s="297">
        <v>45777</v>
      </c>
      <c r="O448" s="294" t="s">
        <v>43</v>
      </c>
      <c r="P448" s="299">
        <v>45778</v>
      </c>
      <c r="Q448" s="294">
        <v>1230</v>
      </c>
      <c r="R448" s="291">
        <v>220602</v>
      </c>
      <c r="S448" s="300">
        <v>7500000</v>
      </c>
      <c r="T448" s="297">
        <v>45777</v>
      </c>
      <c r="U448" s="301" t="s">
        <v>1729</v>
      </c>
      <c r="V448" s="297">
        <v>45780</v>
      </c>
      <c r="W448" s="302">
        <v>45871</v>
      </c>
      <c r="Z448" s="303">
        <f t="shared" ref="Z448" si="357">+S448/3</f>
        <v>2500000</v>
      </c>
      <c r="AF448" s="291" t="s">
        <v>1730</v>
      </c>
      <c r="AG448" s="291">
        <v>3208266787</v>
      </c>
      <c r="AH448" s="307" t="s">
        <v>1731</v>
      </c>
    </row>
    <row r="449" spans="1:34" ht="17.25" customHeight="1">
      <c r="A449" s="293">
        <v>448</v>
      </c>
      <c r="B449" s="291" t="s">
        <v>596</v>
      </c>
      <c r="C449" s="291" t="s">
        <v>621</v>
      </c>
      <c r="D449" s="291" t="s">
        <v>796</v>
      </c>
      <c r="E449" s="294" t="s">
        <v>40</v>
      </c>
      <c r="F449" s="369">
        <v>7500000</v>
      </c>
      <c r="G449" s="306" t="s">
        <v>1732</v>
      </c>
      <c r="H449" s="295">
        <v>93393053</v>
      </c>
      <c r="I449" s="294" t="s">
        <v>42</v>
      </c>
      <c r="J449" s="296">
        <v>4</v>
      </c>
      <c r="K449" s="296">
        <v>1275</v>
      </c>
      <c r="L449" s="297">
        <v>45775</v>
      </c>
      <c r="M449" s="298">
        <v>7500000</v>
      </c>
      <c r="N449" s="297">
        <v>45777</v>
      </c>
      <c r="O449" s="294" t="s">
        <v>43</v>
      </c>
      <c r="R449" s="291">
        <v>220602</v>
      </c>
      <c r="S449" s="300">
        <v>7500000</v>
      </c>
      <c r="W449" s="294" t="s">
        <v>668</v>
      </c>
      <c r="Z449" s="303">
        <f t="shared" ref="Z449" si="358">+S449/3</f>
        <v>2500000</v>
      </c>
      <c r="AF449" s="291" t="s">
        <v>1733</v>
      </c>
      <c r="AG449" s="291">
        <v>3115418506</v>
      </c>
      <c r="AH449" s="307" t="s">
        <v>1734</v>
      </c>
    </row>
    <row r="450" spans="1:34" ht="17.25" customHeight="1">
      <c r="A450" s="293">
        <v>449</v>
      </c>
      <c r="B450" s="291" t="s">
        <v>596</v>
      </c>
      <c r="C450" s="291" t="s">
        <v>621</v>
      </c>
      <c r="D450" s="291" t="s">
        <v>796</v>
      </c>
      <c r="E450" s="294" t="s">
        <v>40</v>
      </c>
      <c r="F450" s="369">
        <v>7500000</v>
      </c>
      <c r="G450" s="306" t="s">
        <v>1735</v>
      </c>
      <c r="H450" s="295">
        <v>1110460450</v>
      </c>
      <c r="I450" s="294" t="s">
        <v>42</v>
      </c>
      <c r="J450" s="296">
        <v>4</v>
      </c>
      <c r="K450" s="296">
        <v>1276</v>
      </c>
      <c r="L450" s="297">
        <v>45775</v>
      </c>
      <c r="M450" s="298">
        <v>7500000</v>
      </c>
      <c r="N450" s="297">
        <v>45777</v>
      </c>
      <c r="O450" s="294" t="s">
        <v>43</v>
      </c>
      <c r="P450" s="299">
        <v>45778</v>
      </c>
      <c r="Q450" s="294">
        <v>1231</v>
      </c>
      <c r="R450" s="291">
        <v>220602</v>
      </c>
      <c r="S450" s="300">
        <v>7500000</v>
      </c>
      <c r="T450" s="297">
        <v>45777</v>
      </c>
      <c r="U450" s="301" t="s">
        <v>1736</v>
      </c>
      <c r="V450" s="297">
        <v>45780</v>
      </c>
      <c r="W450" s="302">
        <v>45871</v>
      </c>
      <c r="Z450" s="303">
        <f t="shared" ref="Z450" si="359">+S450/3</f>
        <v>2500000</v>
      </c>
      <c r="AF450" s="291" t="s">
        <v>1737</v>
      </c>
      <c r="AG450" s="291">
        <v>3208824032</v>
      </c>
      <c r="AH450" s="307" t="s">
        <v>1738</v>
      </c>
    </row>
    <row r="451" spans="1:34" ht="17.25" customHeight="1">
      <c r="A451" s="293">
        <v>450</v>
      </c>
      <c r="B451" s="291" t="s">
        <v>596</v>
      </c>
      <c r="C451" s="291" t="s">
        <v>621</v>
      </c>
      <c r="D451" s="291" t="s">
        <v>796</v>
      </c>
      <c r="E451" s="294" t="s">
        <v>40</v>
      </c>
      <c r="F451" s="369">
        <v>7500000</v>
      </c>
      <c r="G451" s="306" t="s">
        <v>1739</v>
      </c>
      <c r="H451" s="295">
        <v>1110466545</v>
      </c>
      <c r="I451" s="294" t="s">
        <v>42</v>
      </c>
      <c r="J451" s="296">
        <v>2</v>
      </c>
      <c r="K451" s="296">
        <v>1278</v>
      </c>
      <c r="L451" s="297">
        <v>45775</v>
      </c>
      <c r="M451" s="298">
        <v>7500000</v>
      </c>
      <c r="N451" s="297">
        <v>45777</v>
      </c>
      <c r="O451" s="294" t="s">
        <v>43</v>
      </c>
      <c r="P451" s="299">
        <v>45778</v>
      </c>
      <c r="Q451" s="294">
        <v>1232</v>
      </c>
      <c r="R451" s="291">
        <v>220602</v>
      </c>
      <c r="S451" s="300">
        <v>7500000</v>
      </c>
      <c r="T451" s="297">
        <v>45779</v>
      </c>
      <c r="U451" s="301" t="s">
        <v>1740</v>
      </c>
      <c r="V451" s="297">
        <v>45784</v>
      </c>
      <c r="W451" s="302">
        <v>45875</v>
      </c>
      <c r="Z451" s="303">
        <f t="shared" ref="Z451" si="360">+S451/3</f>
        <v>2500000</v>
      </c>
      <c r="AF451" s="291" t="s">
        <v>1741</v>
      </c>
      <c r="AG451" s="291">
        <v>3002756685</v>
      </c>
      <c r="AH451" s="307" t="s">
        <v>1742</v>
      </c>
    </row>
    <row r="452" spans="1:34" ht="17.25" customHeight="1">
      <c r="A452" s="293">
        <v>451</v>
      </c>
      <c r="B452" s="291" t="s">
        <v>596</v>
      </c>
      <c r="C452" s="291" t="s">
        <v>621</v>
      </c>
      <c r="D452" s="291" t="s">
        <v>796</v>
      </c>
      <c r="E452" s="294" t="s">
        <v>40</v>
      </c>
      <c r="F452" s="369">
        <v>7500000</v>
      </c>
      <c r="G452" s="306" t="s">
        <v>1743</v>
      </c>
      <c r="H452" s="295">
        <v>52437685</v>
      </c>
      <c r="I452" s="294" t="s">
        <v>261</v>
      </c>
      <c r="J452" s="296">
        <v>0</v>
      </c>
      <c r="K452" s="296">
        <v>1277</v>
      </c>
      <c r="L452" s="297">
        <v>45775</v>
      </c>
      <c r="M452" s="298">
        <v>7500000</v>
      </c>
      <c r="N452" s="297">
        <v>45777</v>
      </c>
      <c r="O452" s="294" t="s">
        <v>43</v>
      </c>
      <c r="P452" s="299">
        <v>45778</v>
      </c>
      <c r="Q452" s="294">
        <v>1233</v>
      </c>
      <c r="R452" s="291">
        <v>220602</v>
      </c>
      <c r="S452" s="300">
        <v>7500000</v>
      </c>
      <c r="T452" s="297">
        <v>45777</v>
      </c>
      <c r="U452" s="301" t="s">
        <v>1744</v>
      </c>
      <c r="V452" s="297">
        <v>45780</v>
      </c>
      <c r="W452" s="302">
        <v>45871</v>
      </c>
      <c r="Z452" s="303">
        <f t="shared" ref="Z452" si="361">+S452/3</f>
        <v>2500000</v>
      </c>
      <c r="AF452" s="291" t="s">
        <v>1745</v>
      </c>
      <c r="AG452" s="291">
        <v>209020468</v>
      </c>
      <c r="AH452" s="307" t="s">
        <v>1746</v>
      </c>
    </row>
    <row r="453" spans="1:34" ht="17.25" customHeight="1">
      <c r="A453" s="293">
        <v>452</v>
      </c>
      <c r="B453" s="291" t="s">
        <v>596</v>
      </c>
      <c r="C453" s="291" t="s">
        <v>621</v>
      </c>
      <c r="D453" s="291" t="s">
        <v>796</v>
      </c>
      <c r="E453" s="294" t="s">
        <v>40</v>
      </c>
      <c r="F453" s="369">
        <v>7500000</v>
      </c>
      <c r="G453" s="306" t="s">
        <v>1747</v>
      </c>
      <c r="H453" s="295">
        <v>65767277</v>
      </c>
      <c r="I453" s="294" t="s">
        <v>42</v>
      </c>
      <c r="J453" s="296">
        <v>1</v>
      </c>
      <c r="K453" s="296">
        <v>1279</v>
      </c>
      <c r="L453" s="297">
        <v>45775</v>
      </c>
      <c r="M453" s="298">
        <v>7500000</v>
      </c>
      <c r="N453" s="297">
        <v>45777</v>
      </c>
      <c r="O453" s="294" t="s">
        <v>43</v>
      </c>
      <c r="P453" s="299">
        <v>45778</v>
      </c>
      <c r="Q453" s="294">
        <v>1234</v>
      </c>
      <c r="R453" s="291">
        <v>220602</v>
      </c>
      <c r="S453" s="300">
        <v>7500000</v>
      </c>
      <c r="T453" s="297">
        <v>45777</v>
      </c>
      <c r="U453" s="301" t="s">
        <v>1748</v>
      </c>
      <c r="V453" s="297">
        <v>45780</v>
      </c>
      <c r="W453" s="302">
        <v>45871</v>
      </c>
      <c r="Z453" s="303">
        <f t="shared" ref="Z453:Z454" si="362">+S453/3</f>
        <v>2500000</v>
      </c>
      <c r="AF453" s="291" t="s">
        <v>1749</v>
      </c>
      <c r="AG453" s="291">
        <v>3102124154</v>
      </c>
      <c r="AH453" s="307" t="s">
        <v>1750</v>
      </c>
    </row>
    <row r="454" spans="1:34" ht="17.25" customHeight="1">
      <c r="A454" s="293">
        <v>453</v>
      </c>
      <c r="B454" s="291" t="s">
        <v>596</v>
      </c>
      <c r="C454" s="291" t="s">
        <v>621</v>
      </c>
      <c r="D454" s="291" t="s">
        <v>796</v>
      </c>
      <c r="E454" s="294" t="s">
        <v>40</v>
      </c>
      <c r="F454" s="369">
        <v>7500000</v>
      </c>
      <c r="G454" s="306" t="s">
        <v>1751</v>
      </c>
      <c r="H454" s="295">
        <v>51956023</v>
      </c>
      <c r="I454" s="294" t="s">
        <v>261</v>
      </c>
      <c r="J454" s="296">
        <v>8</v>
      </c>
      <c r="K454" s="296">
        <v>1304</v>
      </c>
      <c r="L454" s="297">
        <v>45776</v>
      </c>
      <c r="M454" s="298">
        <v>7500000</v>
      </c>
      <c r="N454" s="297">
        <v>45778</v>
      </c>
      <c r="O454" s="294" t="s">
        <v>43</v>
      </c>
      <c r="P454" s="299">
        <v>45780</v>
      </c>
      <c r="Q454" s="294">
        <v>1256</v>
      </c>
      <c r="R454" s="291">
        <v>220602</v>
      </c>
      <c r="S454" s="300">
        <v>7500000</v>
      </c>
      <c r="T454" s="297">
        <v>45779</v>
      </c>
      <c r="U454" s="301" t="s">
        <v>1752</v>
      </c>
      <c r="V454" s="297">
        <v>45783</v>
      </c>
      <c r="W454" s="302">
        <v>45874</v>
      </c>
      <c r="Z454" s="303">
        <f t="shared" si="362"/>
        <v>2500000</v>
      </c>
      <c r="AF454" s="291" t="s">
        <v>1753</v>
      </c>
      <c r="AG454" s="291">
        <v>3132432617</v>
      </c>
      <c r="AH454" s="307" t="s">
        <v>1754</v>
      </c>
    </row>
    <row r="455" spans="1:34" ht="17.25" customHeight="1">
      <c r="A455" s="293">
        <v>454</v>
      </c>
      <c r="B455" s="291" t="s">
        <v>596</v>
      </c>
      <c r="C455" s="291" t="s">
        <v>621</v>
      </c>
      <c r="D455" s="291" t="s">
        <v>796</v>
      </c>
      <c r="E455" s="294" t="s">
        <v>40</v>
      </c>
      <c r="F455" s="369">
        <v>7500000</v>
      </c>
      <c r="G455" s="306" t="s">
        <v>1755</v>
      </c>
      <c r="H455" s="295">
        <v>1005692339</v>
      </c>
      <c r="I455" s="294" t="s">
        <v>42</v>
      </c>
      <c r="J455" s="296">
        <v>9</v>
      </c>
      <c r="K455" s="296">
        <v>1291</v>
      </c>
      <c r="L455" s="297">
        <v>45776</v>
      </c>
      <c r="M455" s="298">
        <v>7500000</v>
      </c>
      <c r="N455" s="297">
        <v>45778</v>
      </c>
      <c r="O455" s="294" t="s">
        <v>43</v>
      </c>
      <c r="P455" s="299">
        <v>45782</v>
      </c>
      <c r="Q455" s="294">
        <v>1266</v>
      </c>
      <c r="R455" s="291">
        <v>220602</v>
      </c>
      <c r="S455" s="300">
        <v>7500000</v>
      </c>
      <c r="T455" s="297">
        <v>45806</v>
      </c>
      <c r="U455" s="301" t="s">
        <v>1756</v>
      </c>
      <c r="V455" s="297">
        <v>45838</v>
      </c>
      <c r="W455" s="302">
        <v>45929</v>
      </c>
      <c r="Z455" s="303">
        <f t="shared" ref="Z455" si="363">+S455/3</f>
        <v>2500000</v>
      </c>
      <c r="AF455" s="291" t="s">
        <v>1757</v>
      </c>
      <c r="AG455" s="291">
        <v>3108794585</v>
      </c>
      <c r="AH455" s="307" t="s">
        <v>1758</v>
      </c>
    </row>
    <row r="456" spans="1:34" ht="17.25" customHeight="1">
      <c r="A456" s="293">
        <v>455</v>
      </c>
      <c r="B456" s="291" t="s">
        <v>596</v>
      </c>
      <c r="C456" s="291" t="s">
        <v>621</v>
      </c>
      <c r="D456" s="291" t="s">
        <v>796</v>
      </c>
      <c r="E456" s="294" t="s">
        <v>40</v>
      </c>
      <c r="F456" s="369">
        <v>7500000</v>
      </c>
      <c r="G456" s="306" t="s">
        <v>1759</v>
      </c>
      <c r="H456" s="295">
        <v>5938307</v>
      </c>
      <c r="I456" s="294" t="s">
        <v>165</v>
      </c>
      <c r="J456" s="296">
        <v>0</v>
      </c>
      <c r="K456" s="296">
        <v>1303</v>
      </c>
      <c r="L456" s="297">
        <v>45776</v>
      </c>
      <c r="M456" s="298">
        <v>7500000</v>
      </c>
      <c r="N456" s="297">
        <v>45778</v>
      </c>
      <c r="O456" s="294" t="s">
        <v>43</v>
      </c>
      <c r="P456" s="299">
        <v>45782</v>
      </c>
      <c r="Q456" s="294">
        <v>1267</v>
      </c>
      <c r="R456" s="291">
        <v>220602</v>
      </c>
      <c r="S456" s="300">
        <v>7500000</v>
      </c>
      <c r="T456" s="297">
        <v>45782</v>
      </c>
      <c r="U456" s="301" t="s">
        <v>1760</v>
      </c>
      <c r="V456" s="297">
        <v>45784</v>
      </c>
      <c r="W456" s="302">
        <v>45875</v>
      </c>
      <c r="Z456" s="303">
        <f t="shared" ref="Z456" si="364">+S456/3</f>
        <v>2500000</v>
      </c>
      <c r="AF456" s="291" t="s">
        <v>1761</v>
      </c>
      <c r="AG456" s="291">
        <v>3112896596</v>
      </c>
      <c r="AH456" s="307" t="s">
        <v>1762</v>
      </c>
    </row>
    <row r="457" spans="1:34" ht="17.25" customHeight="1">
      <c r="A457" s="293">
        <v>456</v>
      </c>
      <c r="B457" s="291" t="s">
        <v>596</v>
      </c>
      <c r="C457" s="291" t="s">
        <v>621</v>
      </c>
      <c r="D457" s="291" t="s">
        <v>796</v>
      </c>
      <c r="E457" s="294" t="s">
        <v>40</v>
      </c>
      <c r="F457" s="369">
        <v>7500000</v>
      </c>
      <c r="G457" s="306" t="s">
        <v>1763</v>
      </c>
      <c r="H457" s="295">
        <v>1022972332</v>
      </c>
      <c r="I457" s="294" t="s">
        <v>261</v>
      </c>
      <c r="J457" s="296">
        <v>1</v>
      </c>
      <c r="K457" s="296">
        <v>1302</v>
      </c>
      <c r="L457" s="297">
        <v>45776</v>
      </c>
      <c r="M457" s="298">
        <v>7500000</v>
      </c>
      <c r="N457" s="297">
        <v>45778</v>
      </c>
      <c r="O457" s="294" t="s">
        <v>43</v>
      </c>
      <c r="P457" s="299">
        <v>45782</v>
      </c>
      <c r="Q457" s="294">
        <v>1268</v>
      </c>
      <c r="R457" s="291">
        <v>220602</v>
      </c>
      <c r="S457" s="300">
        <v>7500000</v>
      </c>
      <c r="T457" s="297">
        <v>45782</v>
      </c>
      <c r="U457" s="301" t="s">
        <v>1764</v>
      </c>
      <c r="V457" s="297">
        <v>45799</v>
      </c>
      <c r="W457" s="302">
        <v>45890</v>
      </c>
      <c r="Z457" s="303">
        <f t="shared" ref="Z457" si="365">+S457/3</f>
        <v>2500000</v>
      </c>
      <c r="AF457" s="291" t="s">
        <v>1765</v>
      </c>
      <c r="AG457" s="291">
        <v>3178635543</v>
      </c>
      <c r="AH457" s="307" t="s">
        <v>1766</v>
      </c>
    </row>
    <row r="458" spans="1:34" ht="17.25" customHeight="1">
      <c r="A458" s="293">
        <v>457</v>
      </c>
      <c r="B458" s="291" t="s">
        <v>596</v>
      </c>
      <c r="C458" s="291" t="s">
        <v>621</v>
      </c>
      <c r="D458" s="291" t="s">
        <v>796</v>
      </c>
      <c r="E458" s="294" t="s">
        <v>40</v>
      </c>
      <c r="F458" s="369">
        <v>7500000</v>
      </c>
      <c r="G458" s="306" t="s">
        <v>1767</v>
      </c>
      <c r="H458" s="295">
        <v>1110488883</v>
      </c>
      <c r="I458" s="294" t="s">
        <v>42</v>
      </c>
      <c r="J458" s="296">
        <v>1</v>
      </c>
      <c r="K458" s="296">
        <v>1300</v>
      </c>
      <c r="L458" s="297">
        <v>45776</v>
      </c>
      <c r="M458" s="298">
        <v>7500000</v>
      </c>
      <c r="N458" s="297">
        <v>45778</v>
      </c>
      <c r="O458" s="294" t="s">
        <v>43</v>
      </c>
      <c r="P458" s="299">
        <v>45782</v>
      </c>
      <c r="Q458" s="294">
        <v>1269</v>
      </c>
      <c r="R458" s="291">
        <v>220602</v>
      </c>
      <c r="S458" s="300">
        <v>7500000</v>
      </c>
      <c r="T458" s="297">
        <v>45782</v>
      </c>
      <c r="U458" s="301" t="s">
        <v>1768</v>
      </c>
      <c r="V458" s="297">
        <v>45784</v>
      </c>
      <c r="W458" s="302">
        <v>45875</v>
      </c>
      <c r="Z458" s="303">
        <f t="shared" ref="Z458" si="366">+S458/3</f>
        <v>2500000</v>
      </c>
      <c r="AF458" s="291" t="s">
        <v>1769</v>
      </c>
      <c r="AG458" s="291">
        <v>3142627132</v>
      </c>
      <c r="AH458" s="307" t="s">
        <v>1770</v>
      </c>
    </row>
    <row r="459" spans="1:34" ht="17.25" customHeight="1">
      <c r="A459" s="293">
        <v>458</v>
      </c>
      <c r="B459" s="291" t="s">
        <v>596</v>
      </c>
      <c r="C459" s="291" t="s">
        <v>621</v>
      </c>
      <c r="D459" s="291" t="s">
        <v>796</v>
      </c>
      <c r="E459" s="294" t="s">
        <v>40</v>
      </c>
      <c r="F459" s="369">
        <v>7500000</v>
      </c>
      <c r="G459" s="306" t="s">
        <v>1771</v>
      </c>
      <c r="H459" s="295">
        <v>1110487594</v>
      </c>
      <c r="I459" s="294" t="s">
        <v>42</v>
      </c>
      <c r="J459" s="296">
        <v>3</v>
      </c>
      <c r="K459" s="296">
        <v>1289</v>
      </c>
      <c r="L459" s="297">
        <v>45776</v>
      </c>
      <c r="M459" s="298">
        <v>7500000</v>
      </c>
      <c r="N459" s="297">
        <v>45778</v>
      </c>
      <c r="O459" s="294" t="s">
        <v>43</v>
      </c>
      <c r="P459" s="299">
        <v>45782</v>
      </c>
      <c r="Q459" s="294">
        <v>1286</v>
      </c>
      <c r="R459" s="291">
        <v>220602</v>
      </c>
      <c r="S459" s="300">
        <v>7500000</v>
      </c>
      <c r="T459" s="297">
        <v>45782</v>
      </c>
      <c r="U459" s="301" t="s">
        <v>1772</v>
      </c>
      <c r="V459" s="297">
        <v>45783</v>
      </c>
      <c r="W459" s="302">
        <v>45874</v>
      </c>
      <c r="Z459" s="303">
        <f t="shared" ref="Z459" si="367">+S459/3</f>
        <v>2500000</v>
      </c>
      <c r="AF459" s="291" t="s">
        <v>1773</v>
      </c>
      <c r="AG459" s="291">
        <v>3108007686</v>
      </c>
      <c r="AH459" s="307" t="s">
        <v>1774</v>
      </c>
    </row>
    <row r="460" spans="1:34" ht="17.25" customHeight="1">
      <c r="A460" s="293">
        <v>459</v>
      </c>
      <c r="B460" s="291" t="s">
        <v>596</v>
      </c>
      <c r="C460" s="291" t="s">
        <v>621</v>
      </c>
      <c r="D460" s="291" t="s">
        <v>796</v>
      </c>
      <c r="E460" s="294" t="s">
        <v>40</v>
      </c>
      <c r="F460" s="369">
        <v>7500000</v>
      </c>
      <c r="G460" s="306" t="s">
        <v>1775</v>
      </c>
      <c r="H460" s="295">
        <v>1110556094</v>
      </c>
      <c r="I460" s="294" t="s">
        <v>42</v>
      </c>
      <c r="J460" s="296">
        <v>9</v>
      </c>
      <c r="K460" s="296">
        <v>1293</v>
      </c>
      <c r="L460" s="297">
        <v>45776</v>
      </c>
      <c r="M460" s="298">
        <v>7500000</v>
      </c>
      <c r="N460" s="297">
        <v>45778</v>
      </c>
      <c r="O460" s="294" t="s">
        <v>43</v>
      </c>
      <c r="P460" s="299">
        <v>45782</v>
      </c>
      <c r="Q460" s="294">
        <v>1270</v>
      </c>
      <c r="R460" s="291">
        <v>220602</v>
      </c>
      <c r="S460" s="300">
        <v>7500000</v>
      </c>
      <c r="U460" s="273" t="s">
        <v>731</v>
      </c>
      <c r="W460" s="294" t="s">
        <v>668</v>
      </c>
      <c r="Z460" s="303">
        <f t="shared" ref="Z460" si="368">+S460/3</f>
        <v>2500000</v>
      </c>
      <c r="AF460" s="291" t="s">
        <v>1776</v>
      </c>
      <c r="AG460" s="291">
        <v>3214747410</v>
      </c>
      <c r="AH460" s="307" t="s">
        <v>1777</v>
      </c>
    </row>
    <row r="461" spans="1:34" ht="17.25" customHeight="1">
      <c r="A461" s="293">
        <v>460</v>
      </c>
      <c r="B461" s="291" t="s">
        <v>596</v>
      </c>
      <c r="C461" s="291" t="s">
        <v>621</v>
      </c>
      <c r="D461" s="291" t="s">
        <v>796</v>
      </c>
      <c r="E461" s="294" t="s">
        <v>40</v>
      </c>
      <c r="F461" s="369">
        <v>7500000</v>
      </c>
      <c r="G461" s="306" t="s">
        <v>1778</v>
      </c>
      <c r="H461" s="295">
        <v>52757224</v>
      </c>
      <c r="I461" s="294" t="s">
        <v>261</v>
      </c>
      <c r="J461" s="296">
        <v>1</v>
      </c>
      <c r="K461" s="296">
        <v>1292</v>
      </c>
      <c r="L461" s="297">
        <v>45776</v>
      </c>
      <c r="M461" s="298">
        <v>7500000</v>
      </c>
      <c r="N461" s="297">
        <v>45778</v>
      </c>
      <c r="O461" s="294" t="s">
        <v>43</v>
      </c>
      <c r="R461" s="291">
        <v>220602</v>
      </c>
      <c r="S461" s="300">
        <v>7500000</v>
      </c>
      <c r="W461" s="294" t="s">
        <v>668</v>
      </c>
      <c r="Z461" s="303">
        <f t="shared" ref="Z461" si="369">+S461/3</f>
        <v>2500000</v>
      </c>
      <c r="AF461" s="291" t="s">
        <v>1779</v>
      </c>
      <c r="AG461" s="291">
        <v>3118536870</v>
      </c>
      <c r="AH461" s="307" t="s">
        <v>1780</v>
      </c>
    </row>
    <row r="462" spans="1:34" ht="17.25" customHeight="1">
      <c r="A462" s="293">
        <v>461</v>
      </c>
      <c r="B462" s="291" t="s">
        <v>596</v>
      </c>
      <c r="C462" s="291" t="s">
        <v>621</v>
      </c>
      <c r="D462" s="291" t="s">
        <v>796</v>
      </c>
      <c r="E462" s="294" t="s">
        <v>40</v>
      </c>
      <c r="F462" s="369">
        <v>7500000</v>
      </c>
      <c r="G462" s="306" t="s">
        <v>1781</v>
      </c>
      <c r="H462" s="295">
        <v>28549656</v>
      </c>
      <c r="I462" s="294" t="s">
        <v>42</v>
      </c>
      <c r="J462" s="296">
        <v>0</v>
      </c>
      <c r="K462" s="296">
        <v>1295</v>
      </c>
      <c r="L462" s="297">
        <v>45776</v>
      </c>
      <c r="M462" s="298">
        <v>7500000</v>
      </c>
      <c r="N462" s="297">
        <v>45778</v>
      </c>
      <c r="O462" s="294" t="s">
        <v>43</v>
      </c>
      <c r="R462" s="291">
        <v>220602</v>
      </c>
      <c r="S462" s="300">
        <v>7500000</v>
      </c>
      <c r="U462" s="313" t="s">
        <v>1317</v>
      </c>
      <c r="W462" s="294" t="s">
        <v>668</v>
      </c>
      <c r="Z462" s="303">
        <f t="shared" ref="Z462" si="370">+S462/3</f>
        <v>2500000</v>
      </c>
      <c r="AF462" s="291" t="s">
        <v>1782</v>
      </c>
      <c r="AG462" s="291">
        <v>3219478759</v>
      </c>
      <c r="AH462" s="307" t="s">
        <v>1783</v>
      </c>
    </row>
    <row r="463" spans="1:34" ht="17.25" customHeight="1">
      <c r="A463" s="293">
        <v>462</v>
      </c>
      <c r="B463" s="291" t="s">
        <v>596</v>
      </c>
      <c r="C463" s="291" t="s">
        <v>621</v>
      </c>
      <c r="D463" s="291" t="s">
        <v>796</v>
      </c>
      <c r="E463" s="294" t="s">
        <v>40</v>
      </c>
      <c r="F463" s="369">
        <v>7500000</v>
      </c>
      <c r="G463" s="306" t="s">
        <v>427</v>
      </c>
      <c r="H463" s="295">
        <v>1110060962</v>
      </c>
      <c r="I463" s="294" t="s">
        <v>428</v>
      </c>
      <c r="J463" s="296">
        <v>7</v>
      </c>
      <c r="K463" s="296">
        <v>1305</v>
      </c>
      <c r="L463" s="297">
        <v>45776</v>
      </c>
      <c r="M463" s="298">
        <v>7500000</v>
      </c>
      <c r="N463" s="297">
        <v>45778</v>
      </c>
      <c r="O463" s="294" t="s">
        <v>43</v>
      </c>
      <c r="P463" s="299">
        <v>45793</v>
      </c>
      <c r="Q463" s="294">
        <v>1411</v>
      </c>
      <c r="R463" s="291">
        <v>220602</v>
      </c>
      <c r="S463" s="300">
        <v>7500000</v>
      </c>
      <c r="T463" s="297">
        <v>45792</v>
      </c>
      <c r="U463" s="301" t="s">
        <v>1784</v>
      </c>
      <c r="V463" s="297">
        <v>45793</v>
      </c>
      <c r="W463" s="302">
        <v>45884</v>
      </c>
      <c r="Z463" s="303">
        <f t="shared" ref="Z463" si="371">+S463/3</f>
        <v>2500000</v>
      </c>
      <c r="AF463" s="291" t="s">
        <v>1785</v>
      </c>
      <c r="AG463" s="291">
        <v>3108528104</v>
      </c>
      <c r="AH463" s="307" t="s">
        <v>431</v>
      </c>
    </row>
    <row r="464" spans="1:34" ht="17.25" customHeight="1">
      <c r="A464" s="293">
        <v>463</v>
      </c>
      <c r="B464" s="291" t="s">
        <v>596</v>
      </c>
      <c r="C464" s="291" t="s">
        <v>621</v>
      </c>
      <c r="D464" s="291" t="s">
        <v>796</v>
      </c>
      <c r="E464" s="294" t="s">
        <v>40</v>
      </c>
      <c r="F464" s="369">
        <v>7500000</v>
      </c>
      <c r="G464" s="306" t="s">
        <v>1786</v>
      </c>
      <c r="H464" s="295">
        <v>1110519295</v>
      </c>
      <c r="I464" s="294" t="s">
        <v>42</v>
      </c>
      <c r="J464" s="296">
        <v>5</v>
      </c>
      <c r="K464" s="296">
        <v>1298</v>
      </c>
      <c r="L464" s="297">
        <v>45776</v>
      </c>
      <c r="M464" s="298">
        <v>7500000</v>
      </c>
      <c r="N464" s="297">
        <v>45778</v>
      </c>
      <c r="O464" s="294" t="s">
        <v>43</v>
      </c>
      <c r="R464" s="291">
        <v>220602</v>
      </c>
      <c r="S464" s="300">
        <v>7500000</v>
      </c>
      <c r="U464" s="273" t="s">
        <v>731</v>
      </c>
      <c r="W464" s="294" t="s">
        <v>668</v>
      </c>
      <c r="Z464" s="303">
        <f t="shared" ref="Z464" si="372">+S464/3</f>
        <v>2500000</v>
      </c>
      <c r="AF464" s="291" t="s">
        <v>1787</v>
      </c>
      <c r="AG464" s="291">
        <v>3102356303</v>
      </c>
      <c r="AH464" s="307" t="s">
        <v>1788</v>
      </c>
    </row>
    <row r="465" spans="1:34" ht="17.25" customHeight="1">
      <c r="A465" s="293">
        <v>464</v>
      </c>
      <c r="B465" s="291" t="s">
        <v>596</v>
      </c>
      <c r="C465" s="291" t="s">
        <v>621</v>
      </c>
      <c r="D465" s="291" t="s">
        <v>796</v>
      </c>
      <c r="E465" s="294" t="s">
        <v>40</v>
      </c>
      <c r="F465" s="369">
        <v>7500000</v>
      </c>
      <c r="G465" s="306" t="s">
        <v>1789</v>
      </c>
      <c r="H465" s="295">
        <v>65630883</v>
      </c>
      <c r="I465" s="294" t="s">
        <v>42</v>
      </c>
      <c r="J465" s="296">
        <v>6</v>
      </c>
      <c r="K465" s="296">
        <v>1307</v>
      </c>
      <c r="L465" s="297">
        <v>45776</v>
      </c>
      <c r="M465" s="298">
        <v>7500000</v>
      </c>
      <c r="N465" s="297">
        <v>45778</v>
      </c>
      <c r="O465" s="294" t="s">
        <v>43</v>
      </c>
      <c r="P465" s="299">
        <v>45779</v>
      </c>
      <c r="Q465" s="294">
        <v>1245</v>
      </c>
      <c r="R465" s="291">
        <v>220602</v>
      </c>
      <c r="S465" s="300">
        <v>7500000</v>
      </c>
      <c r="T465" s="297">
        <v>45779</v>
      </c>
      <c r="U465" s="301" t="s">
        <v>1790</v>
      </c>
      <c r="V465" s="297">
        <v>45780</v>
      </c>
      <c r="W465" s="302">
        <v>45871</v>
      </c>
      <c r="Z465" s="303">
        <f t="shared" ref="Z465" si="373">+S465/3</f>
        <v>2500000</v>
      </c>
      <c r="AF465" s="291" t="s">
        <v>1791</v>
      </c>
      <c r="AG465" s="291">
        <v>3103240738</v>
      </c>
      <c r="AH465" s="307" t="s">
        <v>1792</v>
      </c>
    </row>
    <row r="466" spans="1:34" ht="17.25" customHeight="1">
      <c r="A466" s="293">
        <v>465</v>
      </c>
      <c r="B466" s="291" t="s">
        <v>596</v>
      </c>
      <c r="C466" s="291" t="s">
        <v>621</v>
      </c>
      <c r="D466" s="291" t="s">
        <v>796</v>
      </c>
      <c r="E466" s="294" t="s">
        <v>40</v>
      </c>
      <c r="F466" s="369">
        <v>7500000</v>
      </c>
      <c r="G466" s="291" t="s">
        <v>1793</v>
      </c>
      <c r="H466" s="295">
        <v>5837772</v>
      </c>
      <c r="I466" s="294" t="s">
        <v>42</v>
      </c>
      <c r="J466" s="296">
        <v>9</v>
      </c>
      <c r="K466" s="296">
        <v>1290</v>
      </c>
      <c r="L466" s="297">
        <v>45776</v>
      </c>
      <c r="M466" s="298">
        <f t="shared" ref="M466" si="374">+F466</f>
        <v>7500000</v>
      </c>
      <c r="N466" s="297">
        <v>45778</v>
      </c>
      <c r="O466" s="294" t="s">
        <v>43</v>
      </c>
      <c r="P466" s="299">
        <v>45780</v>
      </c>
      <c r="Q466" s="294">
        <v>1257</v>
      </c>
      <c r="R466" s="291">
        <v>220601</v>
      </c>
      <c r="S466" s="300">
        <v>7500000</v>
      </c>
      <c r="T466" s="297">
        <v>45779</v>
      </c>
      <c r="U466" s="301" t="s">
        <v>1794</v>
      </c>
      <c r="V466" s="297">
        <v>45783</v>
      </c>
      <c r="W466" s="302">
        <v>45874</v>
      </c>
      <c r="Z466" s="303">
        <f>+S466/3</f>
        <v>2500000</v>
      </c>
      <c r="AF466" s="307" t="s">
        <v>1795</v>
      </c>
      <c r="AG466" s="291">
        <v>3134997402</v>
      </c>
      <c r="AH466" s="307" t="s">
        <v>1796</v>
      </c>
    </row>
    <row r="467" spans="1:34" ht="17.25" customHeight="1">
      <c r="A467" s="293">
        <v>466</v>
      </c>
      <c r="B467" s="291" t="s">
        <v>596</v>
      </c>
      <c r="C467" s="291" t="s">
        <v>621</v>
      </c>
      <c r="D467" s="306" t="s">
        <v>876</v>
      </c>
      <c r="E467" s="294" t="s">
        <v>40</v>
      </c>
      <c r="F467" s="369">
        <v>18000000</v>
      </c>
      <c r="G467" s="291" t="s">
        <v>1797</v>
      </c>
      <c r="H467" s="295">
        <v>1110470961</v>
      </c>
      <c r="I467" s="294" t="s">
        <v>42</v>
      </c>
      <c r="J467" s="296">
        <v>9</v>
      </c>
      <c r="K467" s="296">
        <v>1260</v>
      </c>
      <c r="L467" s="297">
        <v>45775</v>
      </c>
      <c r="M467" s="298">
        <f t="shared" ref="M467" si="375">+F467</f>
        <v>18000000</v>
      </c>
      <c r="N467" s="297">
        <v>45778</v>
      </c>
      <c r="O467" s="294" t="s">
        <v>43</v>
      </c>
      <c r="P467" s="299">
        <v>45779</v>
      </c>
      <c r="Q467" s="294">
        <v>1246</v>
      </c>
      <c r="R467" s="291">
        <v>220601</v>
      </c>
      <c r="S467" s="300">
        <v>18000000</v>
      </c>
      <c r="U467" s="313" t="s">
        <v>987</v>
      </c>
      <c r="W467" s="294" t="s">
        <v>668</v>
      </c>
      <c r="Z467" s="303">
        <f>+S467/3</f>
        <v>6000000</v>
      </c>
      <c r="AF467" s="307" t="s">
        <v>1798</v>
      </c>
      <c r="AG467" s="291">
        <v>3315273944</v>
      </c>
      <c r="AH467" s="307" t="s">
        <v>1799</v>
      </c>
    </row>
    <row r="468" spans="1:34" ht="17.25" customHeight="1">
      <c r="A468" s="293">
        <v>467</v>
      </c>
      <c r="B468" s="291" t="s">
        <v>596</v>
      </c>
      <c r="C468" s="291" t="s">
        <v>621</v>
      </c>
      <c r="D468" s="306" t="s">
        <v>876</v>
      </c>
      <c r="E468" s="294" t="s">
        <v>40</v>
      </c>
      <c r="F468" s="369">
        <v>18000000</v>
      </c>
      <c r="G468" s="291" t="s">
        <v>1800</v>
      </c>
      <c r="H468" s="295">
        <v>28542331</v>
      </c>
      <c r="I468" s="294" t="s">
        <v>42</v>
      </c>
      <c r="J468" s="296">
        <v>0</v>
      </c>
      <c r="K468" s="296">
        <v>1297</v>
      </c>
      <c r="L468" s="297">
        <v>45776</v>
      </c>
      <c r="M468" s="298">
        <f t="shared" ref="M468" si="376">+F468</f>
        <v>18000000</v>
      </c>
      <c r="N468" s="297">
        <v>45778</v>
      </c>
      <c r="O468" s="294" t="s">
        <v>43</v>
      </c>
      <c r="P468" s="299">
        <v>45779</v>
      </c>
      <c r="Q468" s="294">
        <v>1247</v>
      </c>
      <c r="R468" s="291">
        <v>220601</v>
      </c>
      <c r="S468" s="300">
        <v>18000000</v>
      </c>
      <c r="U468" s="313" t="s">
        <v>987</v>
      </c>
      <c r="W468" s="294" t="s">
        <v>668</v>
      </c>
      <c r="Z468" s="303">
        <f>+S468/3</f>
        <v>6000000</v>
      </c>
      <c r="AF468" s="307" t="s">
        <v>1801</v>
      </c>
      <c r="AG468" s="291">
        <v>3002086521</v>
      </c>
      <c r="AH468" s="307" t="s">
        <v>1802</v>
      </c>
    </row>
    <row r="469" spans="1:34" ht="17.25" customHeight="1">
      <c r="A469" s="293">
        <v>468</v>
      </c>
      <c r="B469" s="291" t="s">
        <v>596</v>
      </c>
      <c r="C469" s="291" t="s">
        <v>621</v>
      </c>
      <c r="D469" s="291" t="s">
        <v>796</v>
      </c>
      <c r="E469" s="294" t="s">
        <v>40</v>
      </c>
      <c r="F469" s="369">
        <v>7500000</v>
      </c>
      <c r="G469" s="306" t="s">
        <v>1803</v>
      </c>
      <c r="H469" s="295">
        <v>1110517572</v>
      </c>
      <c r="I469" s="294" t="s">
        <v>42</v>
      </c>
      <c r="J469" s="296">
        <v>1</v>
      </c>
      <c r="K469" s="296">
        <v>1288</v>
      </c>
      <c r="L469" s="297">
        <v>45776</v>
      </c>
      <c r="M469" s="298">
        <v>7500000</v>
      </c>
      <c r="N469" s="297">
        <v>45778</v>
      </c>
      <c r="O469" s="294" t="s">
        <v>43</v>
      </c>
      <c r="P469" s="299">
        <v>45793</v>
      </c>
      <c r="Q469" s="294">
        <v>1412</v>
      </c>
      <c r="R469" s="291">
        <v>220602</v>
      </c>
      <c r="S469" s="300">
        <v>7500000</v>
      </c>
      <c r="T469" s="297">
        <v>45792</v>
      </c>
      <c r="U469" s="301" t="s">
        <v>1804</v>
      </c>
      <c r="V469" s="297">
        <v>45798</v>
      </c>
      <c r="W469" s="302">
        <v>45889</v>
      </c>
      <c r="Z469" s="303">
        <f t="shared" ref="Z469" si="377">+S469/3</f>
        <v>2500000</v>
      </c>
      <c r="AF469" s="291" t="s">
        <v>1805</v>
      </c>
      <c r="AG469" s="291">
        <v>3209097978</v>
      </c>
      <c r="AH469" s="307" t="s">
        <v>1806</v>
      </c>
    </row>
    <row r="470" spans="1:34" ht="17.25" customHeight="1">
      <c r="A470" s="293">
        <v>469</v>
      </c>
      <c r="B470" s="291" t="s">
        <v>596</v>
      </c>
      <c r="C470" s="291" t="s">
        <v>621</v>
      </c>
      <c r="D470" s="291" t="s">
        <v>796</v>
      </c>
      <c r="E470" s="294" t="s">
        <v>40</v>
      </c>
      <c r="F470" s="369">
        <v>7500000</v>
      </c>
      <c r="G470" s="306" t="s">
        <v>1807</v>
      </c>
      <c r="H470" s="295">
        <v>1111771715</v>
      </c>
      <c r="I470" s="294" t="s">
        <v>1808</v>
      </c>
      <c r="J470" s="296">
        <v>9</v>
      </c>
      <c r="K470" s="296">
        <v>1316</v>
      </c>
      <c r="L470" s="297">
        <v>45776</v>
      </c>
      <c r="M470" s="298">
        <v>7500000</v>
      </c>
      <c r="N470" s="297">
        <v>45778</v>
      </c>
      <c r="O470" s="294" t="s">
        <v>43</v>
      </c>
      <c r="P470" s="299">
        <v>45779</v>
      </c>
      <c r="Q470" s="294">
        <v>1248</v>
      </c>
      <c r="R470" s="291">
        <v>220602</v>
      </c>
      <c r="S470" s="300">
        <v>7500000</v>
      </c>
      <c r="T470" s="297">
        <v>45779</v>
      </c>
      <c r="U470" s="301">
        <v>100043615</v>
      </c>
      <c r="V470" s="349">
        <v>45780</v>
      </c>
      <c r="W470" s="335" t="s">
        <v>1809</v>
      </c>
      <c r="Z470" s="303">
        <f t="shared" ref="Z470" si="378">+S470/3</f>
        <v>2500000</v>
      </c>
      <c r="AF470" s="291" t="s">
        <v>1810</v>
      </c>
      <c r="AG470" s="291">
        <v>3157294930</v>
      </c>
      <c r="AH470" s="307" t="s">
        <v>1811</v>
      </c>
    </row>
    <row r="471" spans="1:34" ht="17.25" customHeight="1">
      <c r="A471" s="293">
        <v>470</v>
      </c>
      <c r="B471" s="291" t="s">
        <v>596</v>
      </c>
      <c r="C471" s="291" t="s">
        <v>621</v>
      </c>
      <c r="D471" s="291" t="s">
        <v>796</v>
      </c>
      <c r="E471" s="294" t="s">
        <v>40</v>
      </c>
      <c r="F471" s="369">
        <v>7500000</v>
      </c>
      <c r="G471" s="306" t="s">
        <v>1812</v>
      </c>
      <c r="H471" s="295">
        <v>11229289</v>
      </c>
      <c r="I471" s="294" t="s">
        <v>780</v>
      </c>
      <c r="J471" s="296">
        <v>6</v>
      </c>
      <c r="K471" s="296">
        <v>1314</v>
      </c>
      <c r="L471" s="297">
        <v>45776</v>
      </c>
      <c r="M471" s="298">
        <v>7500000</v>
      </c>
      <c r="N471" s="297">
        <v>45778</v>
      </c>
      <c r="O471" s="294" t="s">
        <v>43</v>
      </c>
      <c r="P471" s="299">
        <v>45779</v>
      </c>
      <c r="Q471" s="294">
        <v>1249</v>
      </c>
      <c r="R471" s="291">
        <v>220602</v>
      </c>
      <c r="S471" s="300">
        <v>7500000</v>
      </c>
      <c r="T471" s="297">
        <v>45779</v>
      </c>
      <c r="U471" s="301">
        <v>100043617</v>
      </c>
      <c r="V471" s="297">
        <v>45782</v>
      </c>
      <c r="W471" s="302">
        <v>45873</v>
      </c>
      <c r="Z471" s="303">
        <f t="shared" ref="Z471" si="379">+S471/3</f>
        <v>2500000</v>
      </c>
      <c r="AF471" s="291" t="s">
        <v>1813</v>
      </c>
      <c r="AG471" s="291">
        <v>3022017482</v>
      </c>
      <c r="AH471" s="307" t="s">
        <v>1814</v>
      </c>
    </row>
    <row r="472" spans="1:34" ht="17.25" customHeight="1">
      <c r="A472" s="293">
        <v>471</v>
      </c>
      <c r="B472" s="291" t="s">
        <v>596</v>
      </c>
      <c r="C472" s="291" t="s">
        <v>621</v>
      </c>
      <c r="D472" s="306" t="s">
        <v>876</v>
      </c>
      <c r="E472" s="294" t="s">
        <v>40</v>
      </c>
      <c r="F472" s="369">
        <v>18000000</v>
      </c>
      <c r="G472" s="291" t="s">
        <v>1815</v>
      </c>
      <c r="H472" s="295">
        <v>1110524463</v>
      </c>
      <c r="I472" s="294" t="s">
        <v>42</v>
      </c>
      <c r="J472" s="296">
        <v>6</v>
      </c>
      <c r="K472" s="296">
        <v>1328</v>
      </c>
      <c r="L472" s="297">
        <v>45776</v>
      </c>
      <c r="M472" s="298">
        <f t="shared" ref="M472" si="380">+F472</f>
        <v>18000000</v>
      </c>
      <c r="N472" s="297">
        <v>45778</v>
      </c>
      <c r="O472" s="294" t="s">
        <v>43</v>
      </c>
      <c r="P472" s="299">
        <v>45779</v>
      </c>
      <c r="Q472" s="294">
        <v>1250</v>
      </c>
      <c r="R472" s="291">
        <v>220601</v>
      </c>
      <c r="S472" s="300">
        <v>18000000</v>
      </c>
      <c r="T472" s="297">
        <v>45779</v>
      </c>
      <c r="U472" s="301" t="s">
        <v>1816</v>
      </c>
      <c r="V472" s="297">
        <v>45792</v>
      </c>
      <c r="W472" s="302">
        <v>45883</v>
      </c>
      <c r="Z472" s="303">
        <f>+S472/3</f>
        <v>6000000</v>
      </c>
      <c r="AF472" s="307" t="s">
        <v>1817</v>
      </c>
      <c r="AG472" s="291">
        <v>3166182859</v>
      </c>
      <c r="AH472" s="307" t="s">
        <v>1818</v>
      </c>
    </row>
    <row r="473" spans="1:34" ht="17.25" customHeight="1">
      <c r="A473" s="293">
        <v>472</v>
      </c>
      <c r="B473" s="291" t="s">
        <v>596</v>
      </c>
      <c r="C473" s="291" t="s">
        <v>621</v>
      </c>
      <c r="D473" s="291" t="s">
        <v>796</v>
      </c>
      <c r="E473" s="294" t="s">
        <v>40</v>
      </c>
      <c r="F473" s="369">
        <v>7500000</v>
      </c>
      <c r="G473" s="306" t="s">
        <v>1819</v>
      </c>
      <c r="H473" s="295">
        <v>1234638347</v>
      </c>
      <c r="I473" s="294" t="s">
        <v>42</v>
      </c>
      <c r="J473" s="296">
        <v>1</v>
      </c>
      <c r="K473" s="296">
        <v>1324</v>
      </c>
      <c r="L473" s="297">
        <v>45776</v>
      </c>
      <c r="M473" s="298">
        <v>7500000</v>
      </c>
      <c r="N473" s="297">
        <v>45778</v>
      </c>
      <c r="O473" s="294" t="s">
        <v>43</v>
      </c>
      <c r="P473" s="299">
        <v>45779</v>
      </c>
      <c r="Q473" s="294">
        <v>1251</v>
      </c>
      <c r="R473" s="291">
        <v>220602</v>
      </c>
      <c r="S473" s="300">
        <v>7500000</v>
      </c>
      <c r="T473" s="297">
        <v>45782</v>
      </c>
      <c r="U473" s="301" t="s">
        <v>1820</v>
      </c>
      <c r="V473" s="297">
        <v>45784</v>
      </c>
      <c r="W473" s="302">
        <v>45875</v>
      </c>
      <c r="Z473" s="303">
        <f t="shared" ref="Z473" si="381">+S473/3</f>
        <v>2500000</v>
      </c>
      <c r="AF473" s="291" t="s">
        <v>1821</v>
      </c>
      <c r="AG473" s="291">
        <v>3155550828</v>
      </c>
      <c r="AH473" s="307" t="s">
        <v>1822</v>
      </c>
    </row>
    <row r="474" spans="1:34" ht="17.25" customHeight="1">
      <c r="A474" s="293">
        <v>473</v>
      </c>
      <c r="B474" s="291" t="s">
        <v>596</v>
      </c>
      <c r="C474" s="291" t="s">
        <v>621</v>
      </c>
      <c r="D474" s="291" t="s">
        <v>796</v>
      </c>
      <c r="E474" s="294" t="s">
        <v>40</v>
      </c>
      <c r="F474" s="369">
        <v>7500000</v>
      </c>
      <c r="G474" s="306" t="s">
        <v>1823</v>
      </c>
      <c r="H474" s="295">
        <v>1106632654</v>
      </c>
      <c r="I474" s="294" t="s">
        <v>42</v>
      </c>
      <c r="J474" s="296">
        <v>4</v>
      </c>
      <c r="K474" s="296">
        <v>1320</v>
      </c>
      <c r="L474" s="297">
        <v>45776</v>
      </c>
      <c r="M474" s="298">
        <v>7500000</v>
      </c>
      <c r="N474" s="297">
        <v>45778</v>
      </c>
      <c r="O474" s="294" t="s">
        <v>43</v>
      </c>
      <c r="P474" s="299">
        <v>45779</v>
      </c>
      <c r="Q474" s="294">
        <v>1252</v>
      </c>
      <c r="R474" s="291">
        <v>220602</v>
      </c>
      <c r="S474" s="300">
        <v>7500000</v>
      </c>
      <c r="T474" s="297">
        <v>45785</v>
      </c>
      <c r="U474" s="301" t="s">
        <v>1824</v>
      </c>
      <c r="V474" s="297">
        <v>45790</v>
      </c>
      <c r="W474" s="302">
        <v>45881</v>
      </c>
      <c r="Z474" s="303">
        <f t="shared" ref="Z474" si="382">+S474/3</f>
        <v>2500000</v>
      </c>
      <c r="AF474" s="291" t="s">
        <v>1825</v>
      </c>
      <c r="AG474" s="291">
        <v>3124995570</v>
      </c>
      <c r="AH474" s="307" t="s">
        <v>1826</v>
      </c>
    </row>
    <row r="475" spans="1:34" ht="17.25" customHeight="1">
      <c r="A475" s="293">
        <v>474</v>
      </c>
      <c r="B475" s="291" t="s">
        <v>596</v>
      </c>
      <c r="C475" s="291" t="s">
        <v>621</v>
      </c>
      <c r="D475" s="291" t="s">
        <v>796</v>
      </c>
      <c r="E475" s="294" t="s">
        <v>40</v>
      </c>
      <c r="F475" s="369">
        <v>7500000</v>
      </c>
      <c r="G475" s="306" t="s">
        <v>1827</v>
      </c>
      <c r="H475" s="295">
        <v>52384000</v>
      </c>
      <c r="I475" s="294" t="s">
        <v>373</v>
      </c>
      <c r="J475" s="296">
        <v>7</v>
      </c>
      <c r="K475" s="296">
        <v>1321</v>
      </c>
      <c r="L475" s="297">
        <v>45776</v>
      </c>
      <c r="M475" s="298">
        <v>7500000</v>
      </c>
      <c r="N475" s="297">
        <v>45778</v>
      </c>
      <c r="O475" s="294" t="s">
        <v>43</v>
      </c>
      <c r="R475" s="291">
        <v>220602</v>
      </c>
      <c r="S475" s="300">
        <v>7500000</v>
      </c>
      <c r="U475" s="313" t="s">
        <v>1317</v>
      </c>
      <c r="W475" s="294" t="s">
        <v>668</v>
      </c>
      <c r="Z475" s="303">
        <f t="shared" ref="Z475" si="383">+S475/3</f>
        <v>2500000</v>
      </c>
      <c r="AF475" s="291" t="s">
        <v>1828</v>
      </c>
      <c r="AG475" s="291">
        <v>3115006402</v>
      </c>
      <c r="AH475" s="307" t="s">
        <v>1829</v>
      </c>
    </row>
    <row r="476" spans="1:34" ht="17.25" customHeight="1">
      <c r="A476" s="293">
        <v>475</v>
      </c>
      <c r="B476" s="291" t="s">
        <v>596</v>
      </c>
      <c r="C476" s="291" t="s">
        <v>621</v>
      </c>
      <c r="D476" s="291" t="s">
        <v>853</v>
      </c>
      <c r="E476" s="294" t="s">
        <v>40</v>
      </c>
      <c r="F476" s="369">
        <v>33000000</v>
      </c>
      <c r="G476" s="291" t="s">
        <v>1830</v>
      </c>
      <c r="H476" s="295">
        <v>1007453505</v>
      </c>
      <c r="I476" s="294" t="s">
        <v>42</v>
      </c>
      <c r="J476" s="296">
        <v>8</v>
      </c>
      <c r="K476" s="296">
        <v>1332</v>
      </c>
      <c r="L476" s="297">
        <v>45776</v>
      </c>
      <c r="M476" s="298">
        <f>+F476</f>
        <v>33000000</v>
      </c>
      <c r="N476" s="297">
        <v>45778</v>
      </c>
      <c r="O476" s="294" t="s">
        <v>43</v>
      </c>
      <c r="P476" s="299">
        <v>45779</v>
      </c>
      <c r="Q476" s="294">
        <v>1253</v>
      </c>
      <c r="R476" s="291">
        <v>220605</v>
      </c>
      <c r="S476" s="300">
        <f>+M476</f>
        <v>33000000</v>
      </c>
      <c r="T476" s="297">
        <v>45779</v>
      </c>
      <c r="U476" s="301" t="s">
        <v>1831</v>
      </c>
      <c r="V476" s="297">
        <v>45785</v>
      </c>
      <c r="W476" s="302">
        <v>45876</v>
      </c>
      <c r="Z476" s="303">
        <f>+S476/3</f>
        <v>11000000</v>
      </c>
      <c r="AF476" s="291" t="s">
        <v>1832</v>
      </c>
      <c r="AG476" s="291">
        <v>3104469906</v>
      </c>
      <c r="AH476" s="307" t="s">
        <v>1833</v>
      </c>
    </row>
    <row r="477" spans="1:34" ht="17.25" customHeight="1">
      <c r="A477" s="293">
        <v>476</v>
      </c>
      <c r="B477" s="291" t="s">
        <v>37</v>
      </c>
      <c r="C477" s="291" t="s">
        <v>100</v>
      </c>
      <c r="D477" s="306" t="s">
        <v>572</v>
      </c>
      <c r="E477" s="294" t="s">
        <v>40</v>
      </c>
      <c r="F477" s="369">
        <v>4000000</v>
      </c>
      <c r="G477" s="291" t="s">
        <v>573</v>
      </c>
      <c r="H477" s="295">
        <v>7690159</v>
      </c>
      <c r="I477" s="294" t="s">
        <v>560</v>
      </c>
      <c r="J477" s="296">
        <v>7</v>
      </c>
      <c r="K477" s="296">
        <v>1334</v>
      </c>
      <c r="L477" s="297">
        <v>45776</v>
      </c>
      <c r="M477" s="298">
        <f t="shared" ref="M477" si="384">F477</f>
        <v>4000000</v>
      </c>
      <c r="N477" s="297">
        <v>45779</v>
      </c>
      <c r="O477" s="294" t="s">
        <v>43</v>
      </c>
      <c r="P477" s="299">
        <v>45780</v>
      </c>
      <c r="Q477" s="294">
        <v>1258</v>
      </c>
      <c r="R477" s="291">
        <v>2101020301</v>
      </c>
      <c r="S477" s="300">
        <f t="shared" ref="S477" si="385">M477</f>
        <v>4000000</v>
      </c>
      <c r="T477" s="297">
        <v>45782</v>
      </c>
      <c r="U477" s="301" t="s">
        <v>1834</v>
      </c>
      <c r="V477" s="297">
        <v>45782</v>
      </c>
      <c r="W477" s="302">
        <v>45873</v>
      </c>
      <c r="Z477" s="303">
        <f>+S477</f>
        <v>4000000</v>
      </c>
      <c r="AF477" s="291" t="s">
        <v>575</v>
      </c>
      <c r="AG477" s="291">
        <v>3183964324</v>
      </c>
      <c r="AH477" s="307" t="s">
        <v>576</v>
      </c>
    </row>
    <row r="478" spans="1:34" ht="17.25" customHeight="1">
      <c r="A478" s="293">
        <v>477</v>
      </c>
      <c r="B478" s="291" t="s">
        <v>37</v>
      </c>
      <c r="C478" s="291" t="s">
        <v>73</v>
      </c>
      <c r="D478" s="306" t="s">
        <v>608</v>
      </c>
      <c r="E478" s="294" t="s">
        <v>40</v>
      </c>
      <c r="F478" s="369">
        <v>80000000</v>
      </c>
      <c r="G478" s="291" t="s">
        <v>520</v>
      </c>
      <c r="H478" s="295">
        <v>800250023</v>
      </c>
      <c r="I478" s="294" t="s">
        <v>42</v>
      </c>
      <c r="J478" s="296">
        <v>3</v>
      </c>
      <c r="K478" s="296">
        <v>1335</v>
      </c>
      <c r="L478" s="297">
        <v>45777</v>
      </c>
      <c r="M478" s="298">
        <f>+F478</f>
        <v>80000000</v>
      </c>
      <c r="N478" s="297">
        <v>45779</v>
      </c>
      <c r="O478" s="294" t="s">
        <v>43</v>
      </c>
      <c r="P478" s="299">
        <v>45779</v>
      </c>
      <c r="Q478" s="294">
        <v>1254</v>
      </c>
      <c r="R478" s="291">
        <v>220105</v>
      </c>
      <c r="S478" s="300">
        <v>80000000</v>
      </c>
      <c r="T478" s="297">
        <v>45782</v>
      </c>
      <c r="U478" s="301" t="s">
        <v>1835</v>
      </c>
      <c r="V478" s="297">
        <v>45779</v>
      </c>
      <c r="W478" s="302">
        <v>45839</v>
      </c>
      <c r="Z478" s="303">
        <f>+S478</f>
        <v>80000000</v>
      </c>
      <c r="AF478" s="291" t="s">
        <v>521</v>
      </c>
      <c r="AG478" s="291" t="s">
        <v>522</v>
      </c>
      <c r="AH478" s="305" t="s">
        <v>523</v>
      </c>
    </row>
    <row r="479" spans="1:34" ht="17.25" customHeight="1">
      <c r="A479" s="293">
        <v>478</v>
      </c>
      <c r="B479" s="291" t="s">
        <v>37</v>
      </c>
      <c r="C479" s="291" t="s">
        <v>146</v>
      </c>
      <c r="D479" s="291" t="s">
        <v>376</v>
      </c>
      <c r="E479" s="294" t="s">
        <v>40</v>
      </c>
      <c r="F479" s="369">
        <v>17724375</v>
      </c>
      <c r="G479" s="291" t="s">
        <v>1836</v>
      </c>
      <c r="H479" s="295">
        <v>901790.36699999997</v>
      </c>
      <c r="I479" s="294" t="s">
        <v>261</v>
      </c>
      <c r="J479" s="296">
        <v>4</v>
      </c>
      <c r="K479" s="296">
        <v>1337</v>
      </c>
      <c r="L479" s="297">
        <v>45777</v>
      </c>
      <c r="M479" s="298">
        <f t="shared" ref="M479" si="386">F479</f>
        <v>17724375</v>
      </c>
      <c r="N479" s="297">
        <v>45779</v>
      </c>
      <c r="O479" s="294" t="s">
        <v>43</v>
      </c>
      <c r="P479" s="299">
        <v>45782</v>
      </c>
      <c r="Q479" s="294">
        <v>1271</v>
      </c>
      <c r="R479" s="291">
        <v>2102020211</v>
      </c>
      <c r="S479" s="300">
        <f t="shared" ref="S479" si="387">M479</f>
        <v>17724375</v>
      </c>
      <c r="T479" s="297">
        <v>45784</v>
      </c>
      <c r="U479" s="301" t="s">
        <v>1837</v>
      </c>
      <c r="V479" s="297">
        <v>45789</v>
      </c>
      <c r="W479" s="302">
        <v>45911</v>
      </c>
      <c r="Z479" s="303">
        <f>+F479/5</f>
        <v>3544875</v>
      </c>
      <c r="AF479" s="291" t="s">
        <v>1838</v>
      </c>
      <c r="AG479" s="291">
        <v>3166080728</v>
      </c>
      <c r="AH479" s="307" t="s">
        <v>1839</v>
      </c>
    </row>
    <row r="480" spans="1:34" ht="17.25" customHeight="1">
      <c r="A480" s="293">
        <v>479</v>
      </c>
      <c r="B480" s="291" t="s">
        <v>1840</v>
      </c>
      <c r="C480" s="291" t="s">
        <v>146</v>
      </c>
      <c r="D480" s="306" t="s">
        <v>1841</v>
      </c>
      <c r="E480" s="294" t="s">
        <v>40</v>
      </c>
      <c r="F480" s="369">
        <v>7280687</v>
      </c>
      <c r="G480" s="306" t="s">
        <v>1842</v>
      </c>
      <c r="H480" s="295">
        <v>901222573</v>
      </c>
      <c r="I480" s="294" t="s">
        <v>261</v>
      </c>
      <c r="J480" s="296">
        <v>1</v>
      </c>
      <c r="K480" s="296">
        <v>1264</v>
      </c>
      <c r="L480" s="297">
        <v>45775</v>
      </c>
      <c r="M480" s="298">
        <v>7280687</v>
      </c>
      <c r="N480" s="297">
        <v>45779</v>
      </c>
      <c r="O480" s="294" t="s">
        <v>43</v>
      </c>
      <c r="P480" s="299">
        <v>45782</v>
      </c>
      <c r="Q480" s="294">
        <v>1272</v>
      </c>
      <c r="R480" s="291">
        <v>21030202</v>
      </c>
      <c r="S480" s="300">
        <v>7280687</v>
      </c>
      <c r="T480" s="297">
        <v>45784</v>
      </c>
      <c r="U480" s="301" t="s">
        <v>1843</v>
      </c>
      <c r="V480" s="297">
        <v>45789</v>
      </c>
      <c r="W480" s="302">
        <v>45835</v>
      </c>
      <c r="Z480" s="303">
        <f>+S480/1.5</f>
        <v>4853791.333333333</v>
      </c>
      <c r="AF480" s="291" t="s">
        <v>1844</v>
      </c>
      <c r="AG480" s="291">
        <v>3166050136</v>
      </c>
      <c r="AH480" s="307" t="s">
        <v>1845</v>
      </c>
    </row>
    <row r="481" spans="1:34" ht="17.25" customHeight="1">
      <c r="A481" s="293">
        <v>480</v>
      </c>
      <c r="B481" s="291" t="s">
        <v>596</v>
      </c>
      <c r="C481" s="291" t="s">
        <v>621</v>
      </c>
      <c r="D481" s="291" t="s">
        <v>796</v>
      </c>
      <c r="E481" s="294" t="s">
        <v>40</v>
      </c>
      <c r="F481" s="369">
        <v>7500000</v>
      </c>
      <c r="G481" s="306" t="s">
        <v>1846</v>
      </c>
      <c r="H481" s="295">
        <v>1110582765</v>
      </c>
      <c r="I481" s="294" t="s">
        <v>42</v>
      </c>
      <c r="J481" s="296">
        <v>2</v>
      </c>
      <c r="K481" s="296">
        <v>1284</v>
      </c>
      <c r="L481" s="297">
        <v>45775</v>
      </c>
      <c r="M481" s="298">
        <f t="shared" ref="M481:M490" si="388">+F481</f>
        <v>7500000</v>
      </c>
      <c r="N481" s="297">
        <v>45780</v>
      </c>
      <c r="O481" s="294" t="s">
        <v>43</v>
      </c>
      <c r="P481" s="299">
        <v>45782</v>
      </c>
      <c r="Q481" s="294">
        <v>1273</v>
      </c>
      <c r="R481" s="291">
        <v>220602</v>
      </c>
      <c r="S481" s="300">
        <v>7500000</v>
      </c>
      <c r="T481" s="297">
        <v>45782</v>
      </c>
      <c r="U481" s="301" t="s">
        <v>1847</v>
      </c>
      <c r="V481" s="297">
        <v>45784</v>
      </c>
      <c r="W481" s="302">
        <v>45875</v>
      </c>
      <c r="Z481" s="303">
        <f t="shared" ref="Z481" si="389">+S481/3</f>
        <v>2500000</v>
      </c>
      <c r="AF481" s="291" t="s">
        <v>1848</v>
      </c>
      <c r="AG481" s="291">
        <v>3043457730</v>
      </c>
      <c r="AH481" s="307" t="s">
        <v>1849</v>
      </c>
    </row>
    <row r="482" spans="1:34" ht="17.25" customHeight="1">
      <c r="A482" s="293">
        <v>481</v>
      </c>
      <c r="B482" s="291" t="s">
        <v>596</v>
      </c>
      <c r="C482" s="291" t="s">
        <v>621</v>
      </c>
      <c r="D482" s="291" t="s">
        <v>796</v>
      </c>
      <c r="E482" s="294" t="s">
        <v>40</v>
      </c>
      <c r="F482" s="369">
        <v>7500000</v>
      </c>
      <c r="G482" s="306" t="s">
        <v>1850</v>
      </c>
      <c r="H482" s="295">
        <v>1110461778</v>
      </c>
      <c r="I482" s="294" t="s">
        <v>42</v>
      </c>
      <c r="J482" s="296">
        <v>9</v>
      </c>
      <c r="K482" s="296">
        <v>1301</v>
      </c>
      <c r="L482" s="297">
        <v>45776</v>
      </c>
      <c r="M482" s="298">
        <f t="shared" si="388"/>
        <v>7500000</v>
      </c>
      <c r="N482" s="297">
        <v>45780</v>
      </c>
      <c r="O482" s="294" t="s">
        <v>43</v>
      </c>
      <c r="P482" s="299">
        <v>45782</v>
      </c>
      <c r="Q482" s="294">
        <v>1274</v>
      </c>
      <c r="R482" s="291">
        <v>220602</v>
      </c>
      <c r="S482" s="300">
        <v>7500000</v>
      </c>
      <c r="T482" s="297">
        <v>45780</v>
      </c>
      <c r="U482" s="301">
        <v>1000043677</v>
      </c>
      <c r="V482" s="297">
        <v>45783</v>
      </c>
      <c r="W482" s="302">
        <v>45874</v>
      </c>
      <c r="Z482" s="303">
        <f t="shared" ref="Z482" si="390">+S482/3</f>
        <v>2500000</v>
      </c>
      <c r="AF482" s="291" t="s">
        <v>1851</v>
      </c>
      <c r="AG482" s="291">
        <v>3125227040</v>
      </c>
      <c r="AH482" s="307" t="s">
        <v>1852</v>
      </c>
    </row>
    <row r="483" spans="1:34" ht="17.25" customHeight="1">
      <c r="A483" s="293">
        <v>482</v>
      </c>
      <c r="B483" s="291" t="s">
        <v>596</v>
      </c>
      <c r="C483" s="291" t="s">
        <v>621</v>
      </c>
      <c r="D483" s="291" t="s">
        <v>796</v>
      </c>
      <c r="E483" s="294" t="s">
        <v>40</v>
      </c>
      <c r="F483" s="369">
        <v>7500000</v>
      </c>
      <c r="G483" s="306" t="s">
        <v>1853</v>
      </c>
      <c r="H483" s="295">
        <v>1110601478</v>
      </c>
      <c r="I483" s="294" t="s">
        <v>42</v>
      </c>
      <c r="J483" s="296">
        <v>6</v>
      </c>
      <c r="K483" s="296">
        <v>1325</v>
      </c>
      <c r="L483" s="297">
        <v>45776</v>
      </c>
      <c r="M483" s="298">
        <f t="shared" si="388"/>
        <v>7500000</v>
      </c>
      <c r="N483" s="297">
        <v>45780</v>
      </c>
      <c r="O483" s="294" t="s">
        <v>43</v>
      </c>
      <c r="P483" s="299">
        <v>45782</v>
      </c>
      <c r="Q483" s="294">
        <v>1276</v>
      </c>
      <c r="R483" s="291">
        <v>220602</v>
      </c>
      <c r="S483" s="300">
        <v>7500000</v>
      </c>
      <c r="T483" s="297">
        <v>45782</v>
      </c>
      <c r="U483" s="301">
        <v>100043681</v>
      </c>
      <c r="V483" s="297">
        <v>45783</v>
      </c>
      <c r="W483" s="302">
        <v>45874</v>
      </c>
      <c r="Z483" s="303">
        <f t="shared" ref="Z483" si="391">+S483/3</f>
        <v>2500000</v>
      </c>
      <c r="AF483" s="291" t="s">
        <v>1854</v>
      </c>
      <c r="AG483" s="291">
        <v>3144211288</v>
      </c>
      <c r="AH483" s="307" t="s">
        <v>1855</v>
      </c>
    </row>
    <row r="484" spans="1:34" ht="17.25" customHeight="1">
      <c r="A484" s="293">
        <v>483</v>
      </c>
      <c r="B484" s="291" t="s">
        <v>596</v>
      </c>
      <c r="C484" s="291" t="s">
        <v>621</v>
      </c>
      <c r="D484" s="291" t="s">
        <v>796</v>
      </c>
      <c r="E484" s="294" t="s">
        <v>40</v>
      </c>
      <c r="F484" s="369">
        <v>7500000</v>
      </c>
      <c r="G484" s="306" t="s">
        <v>1856</v>
      </c>
      <c r="H484" s="295">
        <v>1105614749</v>
      </c>
      <c r="I484" s="294" t="s">
        <v>1542</v>
      </c>
      <c r="J484" s="296">
        <v>5</v>
      </c>
      <c r="K484" s="296">
        <v>1326</v>
      </c>
      <c r="L484" s="297">
        <v>45776</v>
      </c>
      <c r="M484" s="298">
        <f t="shared" si="388"/>
        <v>7500000</v>
      </c>
      <c r="N484" s="297">
        <v>45780</v>
      </c>
      <c r="O484" s="294" t="s">
        <v>43</v>
      </c>
      <c r="P484" s="448" t="s">
        <v>1857</v>
      </c>
      <c r="Q484" s="448"/>
      <c r="R484" s="291">
        <v>220602</v>
      </c>
      <c r="S484" s="300">
        <v>7500000</v>
      </c>
      <c r="T484" s="449" t="s">
        <v>1858</v>
      </c>
      <c r="U484" s="449"/>
      <c r="V484" s="449"/>
      <c r="W484" s="294" t="s">
        <v>668</v>
      </c>
      <c r="Z484" s="303">
        <f t="shared" ref="Z484" si="392">+S484/3</f>
        <v>2500000</v>
      </c>
      <c r="AF484" s="291" t="s">
        <v>1859</v>
      </c>
      <c r="AG484" s="291">
        <v>3175856145</v>
      </c>
      <c r="AH484" s="307" t="s">
        <v>1860</v>
      </c>
    </row>
    <row r="485" spans="1:34" ht="17.25" customHeight="1">
      <c r="A485" s="293">
        <v>484</v>
      </c>
      <c r="B485" s="291" t="s">
        <v>596</v>
      </c>
      <c r="C485" s="291" t="s">
        <v>621</v>
      </c>
      <c r="D485" s="291" t="s">
        <v>796</v>
      </c>
      <c r="E485" s="294" t="s">
        <v>40</v>
      </c>
      <c r="F485" s="369">
        <v>7500000</v>
      </c>
      <c r="G485" s="306" t="s">
        <v>1861</v>
      </c>
      <c r="H485" s="295">
        <v>28554569</v>
      </c>
      <c r="I485" s="294" t="s">
        <v>42</v>
      </c>
      <c r="J485" s="296">
        <v>8</v>
      </c>
      <c r="K485" s="296">
        <v>1327</v>
      </c>
      <c r="L485" s="297">
        <v>45776</v>
      </c>
      <c r="M485" s="298">
        <f t="shared" si="388"/>
        <v>7500000</v>
      </c>
      <c r="N485" s="297">
        <v>45780</v>
      </c>
      <c r="O485" s="294" t="s">
        <v>43</v>
      </c>
      <c r="P485" s="299">
        <v>45782</v>
      </c>
      <c r="Q485" s="294">
        <v>1277</v>
      </c>
      <c r="R485" s="291">
        <v>220602</v>
      </c>
      <c r="S485" s="300">
        <v>7500000</v>
      </c>
      <c r="T485" s="297">
        <v>45791</v>
      </c>
      <c r="U485" s="301" t="s">
        <v>1862</v>
      </c>
      <c r="V485" s="297">
        <v>45796</v>
      </c>
      <c r="W485" s="302">
        <v>45887</v>
      </c>
      <c r="Z485" s="303">
        <f t="shared" ref="Z485" si="393">+S485/3</f>
        <v>2500000</v>
      </c>
      <c r="AF485" s="291" t="s">
        <v>1863</v>
      </c>
      <c r="AG485" s="291">
        <v>3203826993</v>
      </c>
      <c r="AH485" s="307" t="s">
        <v>1864</v>
      </c>
    </row>
    <row r="486" spans="1:34" ht="17.25" customHeight="1">
      <c r="A486" s="293">
        <v>485</v>
      </c>
      <c r="B486" s="291" t="s">
        <v>596</v>
      </c>
      <c r="C486" s="291" t="s">
        <v>621</v>
      </c>
      <c r="D486" s="291" t="s">
        <v>796</v>
      </c>
      <c r="E486" s="294" t="s">
        <v>40</v>
      </c>
      <c r="F486" s="369">
        <v>7500000</v>
      </c>
      <c r="G486" s="306" t="s">
        <v>1865</v>
      </c>
      <c r="H486" s="295">
        <v>5826874</v>
      </c>
      <c r="I486" s="294" t="s">
        <v>42</v>
      </c>
      <c r="J486" s="296">
        <v>4</v>
      </c>
      <c r="K486" s="296">
        <v>1315</v>
      </c>
      <c r="L486" s="297">
        <v>45776</v>
      </c>
      <c r="M486" s="298">
        <f t="shared" si="388"/>
        <v>7500000</v>
      </c>
      <c r="N486" s="297">
        <v>45780</v>
      </c>
      <c r="O486" s="294" t="s">
        <v>43</v>
      </c>
      <c r="P486" s="299">
        <v>45782</v>
      </c>
      <c r="Q486" s="294">
        <v>1278</v>
      </c>
      <c r="R486" s="291">
        <v>220602</v>
      </c>
      <c r="S486" s="300">
        <v>7500000</v>
      </c>
      <c r="T486" s="297">
        <v>45796</v>
      </c>
      <c r="U486" s="301" t="s">
        <v>1866</v>
      </c>
      <c r="V486" s="297">
        <v>45801</v>
      </c>
      <c r="W486" s="302">
        <v>45892</v>
      </c>
      <c r="Z486" s="303">
        <f t="shared" ref="Z486" si="394">+S486/3</f>
        <v>2500000</v>
      </c>
      <c r="AF486" s="291" t="s">
        <v>1867</v>
      </c>
      <c r="AG486" s="291">
        <v>3203301081</v>
      </c>
      <c r="AH486" s="307" t="s">
        <v>1868</v>
      </c>
    </row>
    <row r="487" spans="1:34" ht="17.25" customHeight="1">
      <c r="A487" s="293">
        <v>486</v>
      </c>
      <c r="B487" s="291" t="s">
        <v>596</v>
      </c>
      <c r="C487" s="291" t="s">
        <v>621</v>
      </c>
      <c r="D487" s="291" t="s">
        <v>796</v>
      </c>
      <c r="E487" s="294" t="s">
        <v>40</v>
      </c>
      <c r="F487" s="369">
        <v>7500000</v>
      </c>
      <c r="G487" s="306" t="s">
        <v>1869</v>
      </c>
      <c r="H487" s="295">
        <v>65733126</v>
      </c>
      <c r="I487" s="294" t="s">
        <v>42</v>
      </c>
      <c r="J487" s="296">
        <v>1</v>
      </c>
      <c r="K487" s="296">
        <v>1313</v>
      </c>
      <c r="L487" s="297">
        <v>45776</v>
      </c>
      <c r="M487" s="298">
        <f t="shared" si="388"/>
        <v>7500000</v>
      </c>
      <c r="N487" s="297">
        <v>45780</v>
      </c>
      <c r="O487" s="294" t="s">
        <v>43</v>
      </c>
      <c r="P487" s="299">
        <v>45782</v>
      </c>
      <c r="Q487" s="294">
        <v>1279</v>
      </c>
      <c r="R487" s="291">
        <v>220602</v>
      </c>
      <c r="S487" s="300">
        <v>7500000</v>
      </c>
      <c r="T487" s="297">
        <v>45782</v>
      </c>
      <c r="U487" s="301" t="s">
        <v>1870</v>
      </c>
      <c r="V487" s="297">
        <v>45797</v>
      </c>
      <c r="W487" s="302">
        <v>45888</v>
      </c>
      <c r="Z487" s="303">
        <f t="shared" ref="Z487" si="395">+S487/3</f>
        <v>2500000</v>
      </c>
      <c r="AF487" s="291" t="s">
        <v>1871</v>
      </c>
      <c r="AG487" s="291">
        <v>3144910445</v>
      </c>
      <c r="AH487" s="307" t="s">
        <v>1872</v>
      </c>
    </row>
    <row r="488" spans="1:34" ht="17.25" customHeight="1">
      <c r="A488" s="293">
        <v>487</v>
      </c>
      <c r="B488" s="291" t="s">
        <v>596</v>
      </c>
      <c r="C488" s="291" t="s">
        <v>621</v>
      </c>
      <c r="D488" s="291" t="s">
        <v>796</v>
      </c>
      <c r="E488" s="294" t="s">
        <v>40</v>
      </c>
      <c r="F488" s="369">
        <v>7500000</v>
      </c>
      <c r="G488" s="306" t="s">
        <v>1873</v>
      </c>
      <c r="H488" s="295">
        <v>28949632</v>
      </c>
      <c r="I488" s="294" t="s">
        <v>1542</v>
      </c>
      <c r="J488" s="296">
        <v>0</v>
      </c>
      <c r="K488" s="296">
        <v>1319</v>
      </c>
      <c r="L488" s="297">
        <v>45776</v>
      </c>
      <c r="M488" s="298">
        <f t="shared" si="388"/>
        <v>7500000</v>
      </c>
      <c r="N488" s="297">
        <v>45780</v>
      </c>
      <c r="O488" s="294" t="s">
        <v>43</v>
      </c>
      <c r="P488" s="299">
        <v>45782</v>
      </c>
      <c r="Q488" s="294">
        <v>1280</v>
      </c>
      <c r="R488" s="291">
        <v>220602</v>
      </c>
      <c r="S488" s="300">
        <v>7500000</v>
      </c>
      <c r="W488" s="294" t="s">
        <v>668</v>
      </c>
      <c r="Z488" s="303">
        <f t="shared" ref="Z488" si="396">+S488/3</f>
        <v>2500000</v>
      </c>
      <c r="AF488" s="291" t="s">
        <v>1874</v>
      </c>
      <c r="AG488" s="291">
        <v>3108538618</v>
      </c>
      <c r="AH488" s="307" t="s">
        <v>1875</v>
      </c>
    </row>
    <row r="489" spans="1:34" ht="17.25" customHeight="1">
      <c r="A489" s="293">
        <v>488</v>
      </c>
      <c r="B489" s="291" t="s">
        <v>596</v>
      </c>
      <c r="C489" s="291" t="s">
        <v>621</v>
      </c>
      <c r="D489" s="291" t="s">
        <v>796</v>
      </c>
      <c r="E489" s="294" t="s">
        <v>40</v>
      </c>
      <c r="F489" s="369">
        <v>7500000</v>
      </c>
      <c r="G489" s="306" t="s">
        <v>1876</v>
      </c>
      <c r="H489" s="295">
        <v>52368563</v>
      </c>
      <c r="I489" s="294" t="s">
        <v>261</v>
      </c>
      <c r="J489" s="296">
        <v>4</v>
      </c>
      <c r="K489" s="296">
        <v>1317</v>
      </c>
      <c r="L489" s="297">
        <v>45776</v>
      </c>
      <c r="M489" s="298">
        <f t="shared" si="388"/>
        <v>7500000</v>
      </c>
      <c r="N489" s="297">
        <v>45780</v>
      </c>
      <c r="O489" s="294" t="s">
        <v>43</v>
      </c>
      <c r="P489" s="299">
        <v>45782</v>
      </c>
      <c r="Q489" s="294">
        <v>1275</v>
      </c>
      <c r="R489" s="291">
        <v>220602</v>
      </c>
      <c r="S489" s="300">
        <v>7500000</v>
      </c>
      <c r="T489" s="297">
        <v>45782</v>
      </c>
      <c r="U489" s="301" t="s">
        <v>1877</v>
      </c>
      <c r="V489" s="297">
        <v>45783</v>
      </c>
      <c r="W489" s="302">
        <v>45874</v>
      </c>
      <c r="Z489" s="303">
        <f t="shared" ref="Z489" si="397">+S489/3</f>
        <v>2500000</v>
      </c>
      <c r="AF489" s="291" t="s">
        <v>1878</v>
      </c>
      <c r="AG489" s="291">
        <v>3182098435</v>
      </c>
      <c r="AH489" s="307" t="s">
        <v>1879</v>
      </c>
    </row>
    <row r="490" spans="1:34" ht="17.25" customHeight="1">
      <c r="A490" s="293">
        <v>489</v>
      </c>
      <c r="B490" s="291" t="s">
        <v>596</v>
      </c>
      <c r="C490" s="291" t="s">
        <v>621</v>
      </c>
      <c r="D490" s="291" t="s">
        <v>796</v>
      </c>
      <c r="E490" s="294" t="s">
        <v>40</v>
      </c>
      <c r="F490" s="369">
        <v>7500000</v>
      </c>
      <c r="G490" s="306" t="s">
        <v>1880</v>
      </c>
      <c r="H490" s="295">
        <v>1054568566</v>
      </c>
      <c r="I490" s="294" t="s">
        <v>1881</v>
      </c>
      <c r="J490" s="296">
        <v>2</v>
      </c>
      <c r="K490" s="296">
        <v>1318</v>
      </c>
      <c r="L490" s="297">
        <v>45776</v>
      </c>
      <c r="M490" s="298">
        <f t="shared" si="388"/>
        <v>7500000</v>
      </c>
      <c r="N490" s="297">
        <v>45780</v>
      </c>
      <c r="O490" s="294" t="s">
        <v>43</v>
      </c>
      <c r="R490" s="291">
        <v>220602</v>
      </c>
      <c r="S490" s="300">
        <v>7500000</v>
      </c>
      <c r="U490" s="313" t="s">
        <v>1317</v>
      </c>
      <c r="W490" s="294" t="s">
        <v>668</v>
      </c>
      <c r="Z490" s="303">
        <f t="shared" ref="Z490" si="398">+S490/3</f>
        <v>2500000</v>
      </c>
      <c r="AF490" s="291" t="s">
        <v>1882</v>
      </c>
      <c r="AG490" s="291">
        <v>3123716130</v>
      </c>
      <c r="AH490" s="307" t="s">
        <v>1883</v>
      </c>
    </row>
    <row r="491" spans="1:34" ht="17.25" customHeight="1">
      <c r="A491" s="293">
        <v>490</v>
      </c>
      <c r="B491" s="291" t="s">
        <v>596</v>
      </c>
      <c r="C491" s="291" t="s">
        <v>621</v>
      </c>
      <c r="D491" s="306" t="s">
        <v>876</v>
      </c>
      <c r="E491" s="294" t="s">
        <v>40</v>
      </c>
      <c r="F491" s="369">
        <v>18000000</v>
      </c>
      <c r="G491" s="291" t="s">
        <v>1884</v>
      </c>
      <c r="H491" s="295">
        <v>1010189396</v>
      </c>
      <c r="I491" s="294" t="s">
        <v>261</v>
      </c>
      <c r="J491" s="296">
        <v>0</v>
      </c>
      <c r="K491" s="296">
        <v>1296</v>
      </c>
      <c r="L491" s="297">
        <v>45776</v>
      </c>
      <c r="M491" s="298">
        <f t="shared" ref="M491" si="399">+F491</f>
        <v>18000000</v>
      </c>
      <c r="N491" s="297">
        <v>45778</v>
      </c>
      <c r="O491" s="294" t="s">
        <v>43</v>
      </c>
      <c r="P491" s="299">
        <v>45791</v>
      </c>
      <c r="Q491" s="294">
        <v>1389</v>
      </c>
      <c r="R491" s="291">
        <v>220601</v>
      </c>
      <c r="S491" s="300">
        <v>18000000</v>
      </c>
      <c r="U491" s="301" t="s">
        <v>1885</v>
      </c>
      <c r="V491" s="297">
        <v>45812</v>
      </c>
      <c r="W491" s="302">
        <v>45903</v>
      </c>
      <c r="Z491" s="303">
        <f>+S491/3</f>
        <v>6000000</v>
      </c>
      <c r="AF491" s="307" t="s">
        <v>1886</v>
      </c>
      <c r="AG491" s="291">
        <v>3232050755</v>
      </c>
      <c r="AH491" s="307" t="s">
        <v>1887</v>
      </c>
    </row>
    <row r="492" spans="1:34" ht="17.25" customHeight="1">
      <c r="A492" s="293">
        <v>491</v>
      </c>
      <c r="B492" s="291" t="s">
        <v>596</v>
      </c>
      <c r="C492" s="291" t="s">
        <v>621</v>
      </c>
      <c r="D492" s="306" t="s">
        <v>876</v>
      </c>
      <c r="E492" s="294" t="s">
        <v>40</v>
      </c>
      <c r="F492" s="369">
        <v>18000000</v>
      </c>
      <c r="G492" s="291" t="s">
        <v>1888</v>
      </c>
      <c r="H492" s="295">
        <v>1110463921</v>
      </c>
      <c r="I492" s="294" t="s">
        <v>42</v>
      </c>
      <c r="J492" s="296">
        <v>5</v>
      </c>
      <c r="K492" s="296">
        <v>1306</v>
      </c>
      <c r="L492" s="297">
        <v>45776</v>
      </c>
      <c r="M492" s="298">
        <f t="shared" ref="M492" si="400">+F492</f>
        <v>18000000</v>
      </c>
      <c r="N492" s="297">
        <v>45778</v>
      </c>
      <c r="O492" s="294" t="s">
        <v>43</v>
      </c>
      <c r="P492" s="299">
        <v>45782</v>
      </c>
      <c r="Q492" s="294">
        <v>1281</v>
      </c>
      <c r="R492" s="291">
        <v>220601</v>
      </c>
      <c r="S492" s="300">
        <v>18000000</v>
      </c>
      <c r="T492" s="297">
        <v>45780</v>
      </c>
      <c r="U492" s="301" t="s">
        <v>1889</v>
      </c>
      <c r="V492" s="297">
        <v>45796</v>
      </c>
      <c r="W492" s="302">
        <v>45887</v>
      </c>
      <c r="Z492" s="303">
        <f>+S492/3</f>
        <v>6000000</v>
      </c>
      <c r="AF492" s="307" t="s">
        <v>1890</v>
      </c>
      <c r="AG492" s="291">
        <v>3202458576</v>
      </c>
      <c r="AH492" s="307" t="s">
        <v>1891</v>
      </c>
    </row>
    <row r="493" spans="1:34" ht="17.25" customHeight="1">
      <c r="A493" s="293">
        <v>492</v>
      </c>
      <c r="B493" s="291" t="s">
        <v>596</v>
      </c>
      <c r="C493" s="291" t="s">
        <v>621</v>
      </c>
      <c r="D493" s="306" t="s">
        <v>876</v>
      </c>
      <c r="E493" s="294" t="s">
        <v>40</v>
      </c>
      <c r="F493" s="369">
        <v>18000000</v>
      </c>
      <c r="G493" s="291" t="s">
        <v>1892</v>
      </c>
      <c r="H493" s="295">
        <v>37995127</v>
      </c>
      <c r="I493" s="294" t="s">
        <v>1542</v>
      </c>
      <c r="J493" s="296">
        <v>0</v>
      </c>
      <c r="K493" s="296">
        <v>1330</v>
      </c>
      <c r="L493" s="297">
        <v>45776</v>
      </c>
      <c r="M493" s="298">
        <f t="shared" ref="M493" si="401">+F493</f>
        <v>18000000</v>
      </c>
      <c r="N493" s="297">
        <v>45778</v>
      </c>
      <c r="O493" s="294" t="s">
        <v>43</v>
      </c>
      <c r="P493" s="299">
        <v>45782</v>
      </c>
      <c r="Q493" s="294">
        <v>1282</v>
      </c>
      <c r="R493" s="291">
        <v>220601</v>
      </c>
      <c r="S493" s="300">
        <v>18000000</v>
      </c>
      <c r="T493" s="297">
        <v>45811</v>
      </c>
      <c r="U493" s="301" t="s">
        <v>1893</v>
      </c>
      <c r="V493" s="297">
        <v>45811</v>
      </c>
      <c r="W493" s="302">
        <v>45902</v>
      </c>
      <c r="Z493" s="303">
        <f>+S493/3</f>
        <v>6000000</v>
      </c>
      <c r="AF493" s="307" t="s">
        <v>1894</v>
      </c>
      <c r="AG493" s="291">
        <v>3208539091</v>
      </c>
      <c r="AH493" s="307" t="s">
        <v>1895</v>
      </c>
    </row>
    <row r="494" spans="1:34" ht="17.25" customHeight="1">
      <c r="A494" s="293">
        <v>493</v>
      </c>
      <c r="B494" s="291" t="s">
        <v>596</v>
      </c>
      <c r="C494" s="291" t="s">
        <v>621</v>
      </c>
      <c r="D494" s="306" t="s">
        <v>876</v>
      </c>
      <c r="E494" s="294" t="s">
        <v>40</v>
      </c>
      <c r="F494" s="369">
        <v>18000000</v>
      </c>
      <c r="G494" s="291" t="s">
        <v>1896</v>
      </c>
      <c r="H494" s="295">
        <v>1006118034</v>
      </c>
      <c r="I494" s="294" t="s">
        <v>261</v>
      </c>
      <c r="J494" s="296">
        <v>1</v>
      </c>
      <c r="K494" s="296">
        <v>1329</v>
      </c>
      <c r="L494" s="297">
        <v>45776</v>
      </c>
      <c r="M494" s="298">
        <f t="shared" ref="M494" si="402">+F494</f>
        <v>18000000</v>
      </c>
      <c r="N494" s="297">
        <v>45778</v>
      </c>
      <c r="O494" s="294" t="s">
        <v>43</v>
      </c>
      <c r="P494" s="299">
        <v>45793</v>
      </c>
      <c r="Q494" s="294">
        <v>1413</v>
      </c>
      <c r="R494" s="291">
        <v>220601</v>
      </c>
      <c r="S494" s="300">
        <v>18000000</v>
      </c>
      <c r="T494" s="297">
        <v>45792</v>
      </c>
      <c r="U494" s="301" t="s">
        <v>1897</v>
      </c>
      <c r="V494" s="297">
        <v>45798</v>
      </c>
      <c r="W494" s="302">
        <v>45889</v>
      </c>
      <c r="Z494" s="303">
        <f>+S494/3</f>
        <v>6000000</v>
      </c>
      <c r="AF494" s="307" t="s">
        <v>1898</v>
      </c>
      <c r="AG494" s="291">
        <v>3184146723</v>
      </c>
      <c r="AH494" s="307" t="s">
        <v>1899</v>
      </c>
    </row>
    <row r="495" spans="1:34" ht="17.25" customHeight="1">
      <c r="A495" s="293">
        <v>494</v>
      </c>
      <c r="B495" s="291" t="s">
        <v>596</v>
      </c>
      <c r="C495" s="291" t="s">
        <v>621</v>
      </c>
      <c r="D495" s="306" t="s">
        <v>876</v>
      </c>
      <c r="E495" s="294" t="s">
        <v>40</v>
      </c>
      <c r="F495" s="369">
        <v>18000000</v>
      </c>
      <c r="G495" s="291" t="s">
        <v>1900</v>
      </c>
      <c r="H495" s="295">
        <v>1105680222</v>
      </c>
      <c r="I495" s="294" t="s">
        <v>741</v>
      </c>
      <c r="J495" s="296">
        <v>7</v>
      </c>
      <c r="K495" s="296">
        <v>1331</v>
      </c>
      <c r="L495" s="297">
        <v>45776</v>
      </c>
      <c r="M495" s="298">
        <f t="shared" ref="M495" si="403">+F495</f>
        <v>18000000</v>
      </c>
      <c r="N495" s="297">
        <v>45778</v>
      </c>
      <c r="O495" s="294" t="s">
        <v>43</v>
      </c>
      <c r="R495" s="291">
        <v>220601</v>
      </c>
      <c r="S495" s="300">
        <v>18000000</v>
      </c>
      <c r="W495" s="294" t="s">
        <v>668</v>
      </c>
      <c r="Z495" s="303">
        <f>+S495/3</f>
        <v>6000000</v>
      </c>
      <c r="AF495" s="307" t="s">
        <v>1901</v>
      </c>
      <c r="AG495" s="291">
        <v>3123583856</v>
      </c>
      <c r="AH495" s="307" t="s">
        <v>1902</v>
      </c>
    </row>
    <row r="496" spans="1:34" ht="17.25" customHeight="1">
      <c r="A496" s="293">
        <v>495</v>
      </c>
      <c r="B496" s="291" t="s">
        <v>596</v>
      </c>
      <c r="C496" s="291" t="s">
        <v>621</v>
      </c>
      <c r="D496" s="291" t="s">
        <v>796</v>
      </c>
      <c r="E496" s="294" t="s">
        <v>40</v>
      </c>
      <c r="F496" s="369">
        <v>7500000</v>
      </c>
      <c r="G496" s="306" t="s">
        <v>1903</v>
      </c>
      <c r="H496" s="295">
        <v>1032399529</v>
      </c>
      <c r="I496" s="294" t="s">
        <v>261</v>
      </c>
      <c r="J496" s="296">
        <v>4</v>
      </c>
      <c r="K496" s="296">
        <v>1322</v>
      </c>
      <c r="L496" s="297">
        <v>45776</v>
      </c>
      <c r="M496" s="298">
        <f>+F496</f>
        <v>7500000</v>
      </c>
      <c r="N496" s="297">
        <v>45780</v>
      </c>
      <c r="O496" s="294" t="s">
        <v>43</v>
      </c>
      <c r="P496" s="299">
        <v>45782</v>
      </c>
      <c r="Q496" s="294">
        <v>1283</v>
      </c>
      <c r="R496" s="291">
        <v>220602</v>
      </c>
      <c r="S496" s="300">
        <v>7500000</v>
      </c>
      <c r="T496" s="297">
        <v>45782</v>
      </c>
      <c r="U496" s="301" t="s">
        <v>1904</v>
      </c>
      <c r="V496" s="297">
        <v>45784</v>
      </c>
      <c r="W496" s="302">
        <v>45875</v>
      </c>
      <c r="Z496" s="303">
        <f t="shared" ref="Z496" si="404">+S496/3</f>
        <v>2500000</v>
      </c>
      <c r="AF496" s="291" t="s">
        <v>1905</v>
      </c>
      <c r="AG496" s="291">
        <v>3208435035</v>
      </c>
      <c r="AH496" s="307" t="s">
        <v>1906</v>
      </c>
    </row>
    <row r="497" spans="1:34" ht="17.25" customHeight="1">
      <c r="A497" s="293">
        <v>496</v>
      </c>
      <c r="B497" s="291" t="s">
        <v>596</v>
      </c>
      <c r="C497" s="291" t="s">
        <v>621</v>
      </c>
      <c r="D497" s="291" t="s">
        <v>796</v>
      </c>
      <c r="E497" s="294" t="s">
        <v>40</v>
      </c>
      <c r="F497" s="369">
        <v>7500000</v>
      </c>
      <c r="G497" s="306" t="s">
        <v>1907</v>
      </c>
      <c r="H497" s="295">
        <v>1005814606</v>
      </c>
      <c r="I497" s="294" t="s">
        <v>1908</v>
      </c>
      <c r="J497" s="296">
        <v>6</v>
      </c>
      <c r="K497" s="296">
        <v>1294</v>
      </c>
      <c r="L497" s="297">
        <v>45776</v>
      </c>
      <c r="M497" s="298">
        <f>+F497</f>
        <v>7500000</v>
      </c>
      <c r="N497" s="297">
        <v>45780</v>
      </c>
      <c r="O497" s="294" t="s">
        <v>43</v>
      </c>
      <c r="P497" s="299">
        <v>45784</v>
      </c>
      <c r="Q497" s="294">
        <v>1297</v>
      </c>
      <c r="R497" s="291">
        <v>220602</v>
      </c>
      <c r="S497" s="300">
        <v>7500000</v>
      </c>
      <c r="U497" s="313" t="s">
        <v>1317</v>
      </c>
      <c r="W497" s="294" t="s">
        <v>668</v>
      </c>
      <c r="Z497" s="303">
        <f t="shared" ref="Z497" si="405">+S497/3</f>
        <v>2500000</v>
      </c>
      <c r="AF497" s="291" t="s">
        <v>1909</v>
      </c>
      <c r="AG497" s="291">
        <v>3133495285</v>
      </c>
      <c r="AH497" s="307" t="s">
        <v>1910</v>
      </c>
    </row>
    <row r="498" spans="1:34" ht="17.25" customHeight="1">
      <c r="A498" s="293">
        <v>497</v>
      </c>
      <c r="B498" s="291" t="s">
        <v>596</v>
      </c>
      <c r="C498" s="291" t="s">
        <v>621</v>
      </c>
      <c r="D498" s="291" t="s">
        <v>796</v>
      </c>
      <c r="E498" s="294" t="s">
        <v>40</v>
      </c>
      <c r="F498" s="369">
        <v>7500000</v>
      </c>
      <c r="G498" s="306" t="s">
        <v>1911</v>
      </c>
      <c r="H498" s="295">
        <v>1061696340</v>
      </c>
      <c r="I498" s="294" t="s">
        <v>1912</v>
      </c>
      <c r="J498" s="296">
        <v>9</v>
      </c>
      <c r="K498" s="296">
        <v>1323</v>
      </c>
      <c r="L498" s="297">
        <v>45776</v>
      </c>
      <c r="M498" s="298">
        <f>+F498</f>
        <v>7500000</v>
      </c>
      <c r="N498" s="297">
        <v>45780</v>
      </c>
      <c r="O498" s="294" t="s">
        <v>43</v>
      </c>
      <c r="P498" s="299">
        <v>45782</v>
      </c>
      <c r="Q498" s="294">
        <v>1284</v>
      </c>
      <c r="R498" s="291">
        <v>220602</v>
      </c>
      <c r="S498" s="300">
        <v>7500000</v>
      </c>
      <c r="T498" s="297">
        <v>45782</v>
      </c>
      <c r="U498" s="301" t="s">
        <v>1913</v>
      </c>
      <c r="V498" s="297">
        <v>45784</v>
      </c>
      <c r="W498" s="302">
        <v>45875</v>
      </c>
      <c r="Z498" s="303">
        <f t="shared" ref="Z498" si="406">+S498/3</f>
        <v>2500000</v>
      </c>
      <c r="AF498" s="291" t="s">
        <v>1914</v>
      </c>
      <c r="AG498" s="291">
        <v>3234001553</v>
      </c>
      <c r="AH498" s="307" t="s">
        <v>1915</v>
      </c>
    </row>
    <row r="499" spans="1:34" ht="17.25" customHeight="1">
      <c r="A499" s="293">
        <v>498</v>
      </c>
      <c r="B499" s="291" t="s">
        <v>37</v>
      </c>
      <c r="C499" s="291" t="s">
        <v>100</v>
      </c>
      <c r="D499" s="306" t="s">
        <v>101</v>
      </c>
      <c r="E499" s="294" t="s">
        <v>40</v>
      </c>
      <c r="F499" s="369">
        <v>8100000</v>
      </c>
      <c r="G499" s="291" t="s">
        <v>102</v>
      </c>
      <c r="H499" s="295">
        <v>1110501425</v>
      </c>
      <c r="I499" s="294" t="s">
        <v>42</v>
      </c>
      <c r="J499" s="296">
        <v>7</v>
      </c>
      <c r="K499" s="296">
        <v>1380</v>
      </c>
      <c r="L499" s="297">
        <v>45777</v>
      </c>
      <c r="M499" s="298">
        <f t="shared" ref="M499" si="407">F499</f>
        <v>8100000</v>
      </c>
      <c r="N499" s="297">
        <v>45780</v>
      </c>
      <c r="O499" s="294" t="s">
        <v>43</v>
      </c>
      <c r="P499" s="299">
        <v>45782</v>
      </c>
      <c r="Q499" s="294">
        <v>1285</v>
      </c>
      <c r="R499" s="291">
        <v>2101020301</v>
      </c>
      <c r="S499" s="300">
        <f t="shared" ref="S499" si="408">M499</f>
        <v>8100000</v>
      </c>
      <c r="T499" s="297">
        <v>45782</v>
      </c>
      <c r="U499" s="301" t="s">
        <v>1916</v>
      </c>
      <c r="V499" s="297">
        <v>45782</v>
      </c>
      <c r="W499" s="302">
        <v>45812</v>
      </c>
      <c r="Z499" s="303">
        <f>+F499</f>
        <v>8100000</v>
      </c>
      <c r="AF499" s="291" t="s">
        <v>104</v>
      </c>
      <c r="AG499" s="291">
        <v>3004980074</v>
      </c>
      <c r="AH499" s="307" t="s">
        <v>105</v>
      </c>
    </row>
    <row r="500" spans="1:34" ht="17.25" customHeight="1">
      <c r="A500" s="293">
        <v>499</v>
      </c>
      <c r="B500" s="291" t="s">
        <v>596</v>
      </c>
      <c r="C500" s="291" t="s">
        <v>621</v>
      </c>
      <c r="D500" s="291" t="s">
        <v>796</v>
      </c>
      <c r="E500" s="294" t="s">
        <v>40</v>
      </c>
      <c r="F500" s="369">
        <v>7500000</v>
      </c>
      <c r="G500" s="306" t="s">
        <v>1917</v>
      </c>
      <c r="H500" s="295">
        <v>1105463292</v>
      </c>
      <c r="I500" s="294" t="s">
        <v>42</v>
      </c>
      <c r="J500" s="296">
        <v>2</v>
      </c>
      <c r="K500" s="296">
        <v>1365</v>
      </c>
      <c r="L500" s="297">
        <v>45777</v>
      </c>
      <c r="M500" s="298">
        <f t="shared" ref="M500:M522" si="409">+F500</f>
        <v>7500000</v>
      </c>
      <c r="N500" s="297">
        <v>45782</v>
      </c>
      <c r="O500" s="294" t="s">
        <v>43</v>
      </c>
      <c r="P500" s="299">
        <v>45785</v>
      </c>
      <c r="Q500" s="294">
        <v>1322</v>
      </c>
      <c r="R500" s="291">
        <v>220602</v>
      </c>
      <c r="S500" s="300">
        <v>7500000</v>
      </c>
      <c r="T500" s="297">
        <v>45783</v>
      </c>
      <c r="U500" s="301" t="s">
        <v>1918</v>
      </c>
      <c r="V500" s="297">
        <v>45786</v>
      </c>
      <c r="W500" s="302">
        <v>45877</v>
      </c>
      <c r="Z500" s="303">
        <f t="shared" ref="Z500" si="410">+S500/3</f>
        <v>2500000</v>
      </c>
      <c r="AF500" s="291" t="s">
        <v>1919</v>
      </c>
      <c r="AG500" s="291">
        <v>3209818856</v>
      </c>
      <c r="AH500" s="307" t="s">
        <v>1920</v>
      </c>
    </row>
    <row r="501" spans="1:34" ht="17.25" customHeight="1">
      <c r="A501" s="293">
        <v>500</v>
      </c>
      <c r="B501" s="291" t="s">
        <v>596</v>
      </c>
      <c r="C501" s="291" t="s">
        <v>621</v>
      </c>
      <c r="D501" s="291" t="s">
        <v>796</v>
      </c>
      <c r="E501" s="294" t="s">
        <v>40</v>
      </c>
      <c r="F501" s="369">
        <v>7500000</v>
      </c>
      <c r="G501" s="306" t="s">
        <v>1921</v>
      </c>
      <c r="H501" s="295">
        <v>1110548278</v>
      </c>
      <c r="I501" s="294" t="s">
        <v>42</v>
      </c>
      <c r="J501" s="296">
        <v>3</v>
      </c>
      <c r="K501" s="296">
        <v>1372</v>
      </c>
      <c r="L501" s="297">
        <v>45777</v>
      </c>
      <c r="M501" s="298">
        <f t="shared" si="409"/>
        <v>7500000</v>
      </c>
      <c r="N501" s="297">
        <v>45782</v>
      </c>
      <c r="O501" s="294" t="s">
        <v>43</v>
      </c>
      <c r="P501" s="299">
        <v>45784</v>
      </c>
      <c r="Q501" s="294">
        <v>1298</v>
      </c>
      <c r="R501" s="291">
        <v>220602</v>
      </c>
      <c r="S501" s="300">
        <v>7500000</v>
      </c>
      <c r="T501" s="297">
        <v>45786</v>
      </c>
      <c r="U501" s="301" t="s">
        <v>1922</v>
      </c>
      <c r="V501" s="297">
        <v>45790</v>
      </c>
      <c r="W501" s="302">
        <v>45881</v>
      </c>
      <c r="Z501" s="303">
        <f t="shared" ref="Z501" si="411">+S501/3</f>
        <v>2500000</v>
      </c>
      <c r="AF501" s="291" t="s">
        <v>1923</v>
      </c>
      <c r="AG501" s="291">
        <v>3208469545</v>
      </c>
      <c r="AH501" s="307" t="s">
        <v>1924</v>
      </c>
    </row>
    <row r="502" spans="1:34" ht="17.25" customHeight="1">
      <c r="A502" s="293">
        <v>501</v>
      </c>
      <c r="B502" s="291" t="s">
        <v>596</v>
      </c>
      <c r="C502" s="291" t="s">
        <v>621</v>
      </c>
      <c r="D502" s="291" t="s">
        <v>796</v>
      </c>
      <c r="E502" s="294" t="s">
        <v>40</v>
      </c>
      <c r="F502" s="369">
        <v>7500000</v>
      </c>
      <c r="G502" s="306" t="s">
        <v>1925</v>
      </c>
      <c r="H502" s="295">
        <v>65630688</v>
      </c>
      <c r="I502" s="294" t="s">
        <v>42</v>
      </c>
      <c r="J502" s="296">
        <v>6</v>
      </c>
      <c r="K502" s="296">
        <v>1358</v>
      </c>
      <c r="L502" s="297">
        <v>45777</v>
      </c>
      <c r="M502" s="298">
        <f t="shared" si="409"/>
        <v>7500000</v>
      </c>
      <c r="N502" s="297">
        <v>45782</v>
      </c>
      <c r="O502" s="294" t="s">
        <v>43</v>
      </c>
      <c r="P502" s="299">
        <v>45785</v>
      </c>
      <c r="Q502" s="294">
        <v>1323</v>
      </c>
      <c r="R502" s="291">
        <v>220602</v>
      </c>
      <c r="S502" s="300">
        <v>7500000</v>
      </c>
      <c r="U502" s="313" t="s">
        <v>987</v>
      </c>
      <c r="W502" s="294" t="s">
        <v>668</v>
      </c>
      <c r="Z502" s="303">
        <f t="shared" ref="Z502" si="412">+S502/3</f>
        <v>2500000</v>
      </c>
      <c r="AF502" s="291" t="s">
        <v>1926</v>
      </c>
      <c r="AG502" s="291">
        <v>3112544340</v>
      </c>
      <c r="AH502" s="307" t="s">
        <v>1927</v>
      </c>
    </row>
    <row r="503" spans="1:34" ht="17.25" customHeight="1">
      <c r="A503" s="293">
        <v>502</v>
      </c>
      <c r="B503" s="291" t="s">
        <v>596</v>
      </c>
      <c r="C503" s="291" t="s">
        <v>621</v>
      </c>
      <c r="D503" s="291" t="s">
        <v>796</v>
      </c>
      <c r="E503" s="294" t="s">
        <v>40</v>
      </c>
      <c r="F503" s="369">
        <v>7500000</v>
      </c>
      <c r="G503" s="306" t="s">
        <v>1928</v>
      </c>
      <c r="H503" s="295">
        <v>65783197</v>
      </c>
      <c r="I503" s="294" t="s">
        <v>42</v>
      </c>
      <c r="J503" s="296">
        <v>8</v>
      </c>
      <c r="K503" s="296">
        <v>1359</v>
      </c>
      <c r="L503" s="297">
        <v>45777</v>
      </c>
      <c r="M503" s="298">
        <f t="shared" si="409"/>
        <v>7500000</v>
      </c>
      <c r="N503" s="297">
        <v>45782</v>
      </c>
      <c r="O503" s="294" t="s">
        <v>43</v>
      </c>
      <c r="P503" s="299">
        <v>45784</v>
      </c>
      <c r="Q503" s="294">
        <v>1299</v>
      </c>
      <c r="R503" s="291">
        <v>220602</v>
      </c>
      <c r="S503" s="300">
        <v>7500000</v>
      </c>
      <c r="T503" s="297">
        <v>45782</v>
      </c>
      <c r="U503" s="301">
        <v>100043733</v>
      </c>
      <c r="V503" s="297">
        <v>45783</v>
      </c>
      <c r="W503" s="302">
        <v>45874</v>
      </c>
      <c r="Z503" s="303">
        <f t="shared" ref="Z503" si="413">+S503/3</f>
        <v>2500000</v>
      </c>
      <c r="AF503" s="291" t="s">
        <v>1929</v>
      </c>
      <c r="AG503" s="291">
        <v>3107874600</v>
      </c>
      <c r="AH503" s="307" t="s">
        <v>1930</v>
      </c>
    </row>
    <row r="504" spans="1:34" ht="17.25" customHeight="1">
      <c r="A504" s="293">
        <v>503</v>
      </c>
      <c r="B504" s="291" t="s">
        <v>596</v>
      </c>
      <c r="C504" s="291" t="s">
        <v>621</v>
      </c>
      <c r="D504" s="291" t="s">
        <v>796</v>
      </c>
      <c r="E504" s="294" t="s">
        <v>40</v>
      </c>
      <c r="F504" s="369">
        <v>7500000</v>
      </c>
      <c r="G504" s="306" t="s">
        <v>1931</v>
      </c>
      <c r="H504" s="295">
        <v>65763083</v>
      </c>
      <c r="I504" s="294" t="s">
        <v>42</v>
      </c>
      <c r="J504" s="296">
        <v>1</v>
      </c>
      <c r="K504" s="296">
        <v>1360</v>
      </c>
      <c r="L504" s="297">
        <v>45777</v>
      </c>
      <c r="M504" s="298">
        <f t="shared" si="409"/>
        <v>7500000</v>
      </c>
      <c r="N504" s="297">
        <v>45782</v>
      </c>
      <c r="O504" s="294" t="s">
        <v>43</v>
      </c>
      <c r="P504" s="299">
        <v>45791</v>
      </c>
      <c r="Q504" s="294">
        <v>1390</v>
      </c>
      <c r="R504" s="291">
        <v>220602</v>
      </c>
      <c r="S504" s="300">
        <v>7500000</v>
      </c>
      <c r="T504" s="297">
        <v>45791</v>
      </c>
      <c r="U504" s="301" t="s">
        <v>1932</v>
      </c>
      <c r="V504" s="297">
        <v>45793</v>
      </c>
      <c r="W504" s="302">
        <v>45884</v>
      </c>
      <c r="Z504" s="303">
        <f t="shared" ref="Z504" si="414">+S504/3</f>
        <v>2500000</v>
      </c>
      <c r="AF504" s="291" t="s">
        <v>1933</v>
      </c>
      <c r="AG504" s="291">
        <v>3138579131</v>
      </c>
      <c r="AH504" s="307" t="s">
        <v>1934</v>
      </c>
    </row>
    <row r="505" spans="1:34" ht="17.25" customHeight="1">
      <c r="A505" s="293">
        <v>504</v>
      </c>
      <c r="B505" s="291" t="s">
        <v>596</v>
      </c>
      <c r="C505" s="291" t="s">
        <v>621</v>
      </c>
      <c r="D505" s="291" t="s">
        <v>796</v>
      </c>
      <c r="E505" s="294" t="s">
        <v>40</v>
      </c>
      <c r="F505" s="369">
        <v>7500000</v>
      </c>
      <c r="G505" s="306" t="s">
        <v>1935</v>
      </c>
      <c r="H505" s="295">
        <v>1005814223</v>
      </c>
      <c r="I505" s="294" t="s">
        <v>42</v>
      </c>
      <c r="J505" s="296">
        <v>9</v>
      </c>
      <c r="K505" s="296">
        <v>1361</v>
      </c>
      <c r="L505" s="297">
        <v>45777</v>
      </c>
      <c r="M505" s="298">
        <f t="shared" si="409"/>
        <v>7500000</v>
      </c>
      <c r="N505" s="297">
        <v>45782</v>
      </c>
      <c r="O505" s="294" t="s">
        <v>43</v>
      </c>
      <c r="P505" s="299">
        <v>45784</v>
      </c>
      <c r="Q505" s="294">
        <v>1300</v>
      </c>
      <c r="R505" s="291">
        <v>220602</v>
      </c>
      <c r="S505" s="300">
        <v>7500000</v>
      </c>
      <c r="T505" s="297">
        <v>45782</v>
      </c>
      <c r="U505" s="301" t="s">
        <v>1936</v>
      </c>
      <c r="V505" s="297">
        <v>45785</v>
      </c>
      <c r="W505" s="302">
        <v>45876</v>
      </c>
      <c r="Z505" s="303">
        <f t="shared" ref="Z505" si="415">+S505/3</f>
        <v>2500000</v>
      </c>
      <c r="AF505" s="291" t="s">
        <v>1937</v>
      </c>
      <c r="AG505" s="291">
        <v>3146469919</v>
      </c>
      <c r="AH505" s="307" t="s">
        <v>1938</v>
      </c>
    </row>
    <row r="506" spans="1:34" ht="17.25" customHeight="1">
      <c r="A506" s="293">
        <v>505</v>
      </c>
      <c r="B506" s="291" t="s">
        <v>596</v>
      </c>
      <c r="C506" s="291" t="s">
        <v>621</v>
      </c>
      <c r="D506" s="291" t="s">
        <v>796</v>
      </c>
      <c r="E506" s="294" t="s">
        <v>40</v>
      </c>
      <c r="F506" s="369">
        <v>7500000</v>
      </c>
      <c r="G506" s="306" t="s">
        <v>1939</v>
      </c>
      <c r="H506" s="295">
        <v>1104545524</v>
      </c>
      <c r="I506" s="294" t="s">
        <v>42</v>
      </c>
      <c r="J506" s="296">
        <v>5</v>
      </c>
      <c r="K506" s="296">
        <v>1364</v>
      </c>
      <c r="L506" s="297">
        <v>45777</v>
      </c>
      <c r="M506" s="298">
        <f t="shared" si="409"/>
        <v>7500000</v>
      </c>
      <c r="N506" s="297">
        <v>45782</v>
      </c>
      <c r="O506" s="294" t="s">
        <v>43</v>
      </c>
      <c r="P506" s="299">
        <v>45784</v>
      </c>
      <c r="Q506" s="294">
        <v>1301</v>
      </c>
      <c r="R506" s="291">
        <v>220602</v>
      </c>
      <c r="S506" s="300">
        <v>7500000</v>
      </c>
      <c r="T506" s="297">
        <v>45783</v>
      </c>
      <c r="U506" s="301" t="s">
        <v>1940</v>
      </c>
      <c r="V506" s="297">
        <v>45784</v>
      </c>
      <c r="W506" s="302">
        <v>45875</v>
      </c>
      <c r="Z506" s="303">
        <f t="shared" ref="Z506" si="416">+S506/3</f>
        <v>2500000</v>
      </c>
      <c r="AF506" s="291" t="s">
        <v>1941</v>
      </c>
      <c r="AG506" s="291">
        <v>3162124479</v>
      </c>
      <c r="AH506" s="307" t="s">
        <v>1942</v>
      </c>
    </row>
    <row r="507" spans="1:34" ht="17.25" customHeight="1">
      <c r="A507" s="293">
        <v>506</v>
      </c>
      <c r="B507" s="291" t="s">
        <v>596</v>
      </c>
      <c r="C507" s="291" t="s">
        <v>621</v>
      </c>
      <c r="D507" s="291" t="s">
        <v>796</v>
      </c>
      <c r="E507" s="294" t="s">
        <v>40</v>
      </c>
      <c r="F507" s="369">
        <v>7500000</v>
      </c>
      <c r="G507" s="306" t="s">
        <v>1943</v>
      </c>
      <c r="H507" s="295">
        <v>1110504072</v>
      </c>
      <c r="I507" s="294" t="s">
        <v>42</v>
      </c>
      <c r="J507" s="296">
        <v>4</v>
      </c>
      <c r="K507" s="296">
        <v>1353</v>
      </c>
      <c r="L507" s="297">
        <v>45777</v>
      </c>
      <c r="M507" s="298">
        <f t="shared" si="409"/>
        <v>7500000</v>
      </c>
      <c r="N507" s="297">
        <v>45782</v>
      </c>
      <c r="O507" s="294" t="s">
        <v>43</v>
      </c>
      <c r="P507" s="299">
        <v>45784</v>
      </c>
      <c r="Q507" s="294">
        <v>1302</v>
      </c>
      <c r="R507" s="291">
        <v>220602</v>
      </c>
      <c r="S507" s="300">
        <v>7500000</v>
      </c>
      <c r="T507" s="297">
        <v>45783</v>
      </c>
      <c r="U507" s="301" t="s">
        <v>1944</v>
      </c>
      <c r="V507" s="297">
        <v>45786</v>
      </c>
      <c r="W507" s="302">
        <v>45877</v>
      </c>
      <c r="Z507" s="303">
        <f t="shared" ref="Z507" si="417">+S507/3</f>
        <v>2500000</v>
      </c>
      <c r="AF507" s="291" t="s">
        <v>1945</v>
      </c>
      <c r="AG507" s="291">
        <v>3163606845</v>
      </c>
      <c r="AH507" s="307" t="s">
        <v>1946</v>
      </c>
    </row>
    <row r="508" spans="1:34" ht="17.25" customHeight="1">
      <c r="A508" s="293">
        <v>507</v>
      </c>
      <c r="B508" s="291" t="s">
        <v>596</v>
      </c>
      <c r="C508" s="291" t="s">
        <v>621</v>
      </c>
      <c r="D508" s="291" t="s">
        <v>796</v>
      </c>
      <c r="E508" s="294" t="s">
        <v>40</v>
      </c>
      <c r="F508" s="369">
        <v>7500000</v>
      </c>
      <c r="G508" s="306" t="s">
        <v>1947</v>
      </c>
      <c r="H508" s="295">
        <v>1000128064</v>
      </c>
      <c r="I508" s="294" t="s">
        <v>42</v>
      </c>
      <c r="J508" s="296">
        <v>3</v>
      </c>
      <c r="K508" s="296">
        <v>1367</v>
      </c>
      <c r="L508" s="297">
        <v>45777</v>
      </c>
      <c r="M508" s="298">
        <f t="shared" si="409"/>
        <v>7500000</v>
      </c>
      <c r="N508" s="297">
        <v>45782</v>
      </c>
      <c r="O508" s="294" t="s">
        <v>43</v>
      </c>
      <c r="P508" s="299">
        <v>45785</v>
      </c>
      <c r="Q508" s="294">
        <v>1324</v>
      </c>
      <c r="R508" s="291">
        <v>220602</v>
      </c>
      <c r="S508" s="300">
        <v>7500000</v>
      </c>
      <c r="T508" s="297">
        <v>45782</v>
      </c>
      <c r="U508" s="301" t="s">
        <v>1948</v>
      </c>
      <c r="V508" s="297">
        <v>45786</v>
      </c>
      <c r="W508" s="302">
        <v>45877</v>
      </c>
      <c r="Z508" s="303">
        <f t="shared" ref="Z508" si="418">+S508/3</f>
        <v>2500000</v>
      </c>
      <c r="AF508" s="291" t="s">
        <v>1949</v>
      </c>
      <c r="AG508" s="291">
        <v>3024426698</v>
      </c>
      <c r="AH508" s="307" t="s">
        <v>1950</v>
      </c>
    </row>
    <row r="509" spans="1:34" ht="17.25" customHeight="1">
      <c r="A509" s="293">
        <v>508</v>
      </c>
      <c r="B509" s="291" t="s">
        <v>596</v>
      </c>
      <c r="C509" s="291" t="s">
        <v>621</v>
      </c>
      <c r="D509" s="291" t="s">
        <v>796</v>
      </c>
      <c r="E509" s="294" t="s">
        <v>40</v>
      </c>
      <c r="F509" s="369">
        <v>7500000</v>
      </c>
      <c r="G509" s="306" t="s">
        <v>1951</v>
      </c>
      <c r="H509" s="295" t="s">
        <v>1952</v>
      </c>
      <c r="I509" s="294" t="s">
        <v>1953</v>
      </c>
      <c r="J509" s="296">
        <v>3</v>
      </c>
      <c r="K509" s="296">
        <v>1354</v>
      </c>
      <c r="L509" s="297">
        <v>45777</v>
      </c>
      <c r="M509" s="298">
        <f t="shared" si="409"/>
        <v>7500000</v>
      </c>
      <c r="N509" s="297">
        <v>45782</v>
      </c>
      <c r="O509" s="294" t="s">
        <v>43</v>
      </c>
      <c r="P509" s="299">
        <v>45790</v>
      </c>
      <c r="Q509" s="294">
        <v>1376</v>
      </c>
      <c r="R509" s="291">
        <v>220602</v>
      </c>
      <c r="S509" s="300">
        <v>7500000</v>
      </c>
      <c r="T509" s="297">
        <v>45791</v>
      </c>
      <c r="U509" s="301" t="s">
        <v>1954</v>
      </c>
      <c r="V509" s="297">
        <v>45794</v>
      </c>
      <c r="W509" s="302">
        <v>45885</v>
      </c>
      <c r="Z509" s="303">
        <f t="shared" ref="Z509" si="419">+S509/3</f>
        <v>2500000</v>
      </c>
      <c r="AF509" s="291" t="s">
        <v>1955</v>
      </c>
      <c r="AG509" s="291">
        <v>3175107927</v>
      </c>
      <c r="AH509" s="307" t="s">
        <v>1956</v>
      </c>
    </row>
    <row r="510" spans="1:34" ht="17.25" customHeight="1">
      <c r="A510" s="293">
        <v>509</v>
      </c>
      <c r="B510" s="291" t="s">
        <v>596</v>
      </c>
      <c r="C510" s="291" t="s">
        <v>621</v>
      </c>
      <c r="D510" s="291" t="s">
        <v>796</v>
      </c>
      <c r="E510" s="294" t="s">
        <v>40</v>
      </c>
      <c r="F510" s="369">
        <v>7500000</v>
      </c>
      <c r="G510" s="306" t="s">
        <v>1957</v>
      </c>
      <c r="H510" s="295">
        <v>1110563388</v>
      </c>
      <c r="I510" s="294" t="s">
        <v>1488</v>
      </c>
      <c r="J510" s="296">
        <v>8</v>
      </c>
      <c r="K510" s="296">
        <v>1349</v>
      </c>
      <c r="L510" s="297">
        <v>45777</v>
      </c>
      <c r="M510" s="298">
        <f t="shared" si="409"/>
        <v>7500000</v>
      </c>
      <c r="N510" s="297">
        <v>45782</v>
      </c>
      <c r="O510" s="294" t="s">
        <v>43</v>
      </c>
      <c r="P510" s="299">
        <v>45784</v>
      </c>
      <c r="Q510" s="294">
        <v>1303</v>
      </c>
      <c r="R510" s="291">
        <v>220602</v>
      </c>
      <c r="S510" s="300">
        <v>7500000</v>
      </c>
      <c r="U510" s="313" t="s">
        <v>1317</v>
      </c>
      <c r="W510" s="294" t="s">
        <v>668</v>
      </c>
      <c r="Z510" s="303">
        <f t="shared" ref="Z510" si="420">+S510/3</f>
        <v>2500000</v>
      </c>
      <c r="AF510" s="291" t="s">
        <v>1958</v>
      </c>
      <c r="AG510" s="291">
        <v>3004367794</v>
      </c>
      <c r="AH510" s="307" t="s">
        <v>1959</v>
      </c>
    </row>
    <row r="511" spans="1:34" ht="17.25" customHeight="1">
      <c r="A511" s="293">
        <v>510</v>
      </c>
      <c r="B511" s="291" t="s">
        <v>596</v>
      </c>
      <c r="C511" s="291" t="s">
        <v>621</v>
      </c>
      <c r="D511" s="291" t="s">
        <v>796</v>
      </c>
      <c r="E511" s="294" t="s">
        <v>40</v>
      </c>
      <c r="F511" s="369">
        <v>7500000</v>
      </c>
      <c r="G511" s="306" t="s">
        <v>1960</v>
      </c>
      <c r="H511" s="295">
        <v>1234643040</v>
      </c>
      <c r="I511" s="294" t="s">
        <v>1488</v>
      </c>
      <c r="J511" s="296">
        <v>4</v>
      </c>
      <c r="K511" s="296">
        <v>1333</v>
      </c>
      <c r="L511" s="297">
        <v>45776</v>
      </c>
      <c r="M511" s="298">
        <f t="shared" si="409"/>
        <v>7500000</v>
      </c>
      <c r="N511" s="297">
        <v>45782</v>
      </c>
      <c r="O511" s="294" t="s">
        <v>43</v>
      </c>
      <c r="P511" s="299">
        <v>45785</v>
      </c>
      <c r="Q511" s="294">
        <v>1325</v>
      </c>
      <c r="R511" s="291">
        <v>220602</v>
      </c>
      <c r="S511" s="300">
        <v>7500000</v>
      </c>
      <c r="T511" s="297">
        <v>45783</v>
      </c>
      <c r="U511" s="301" t="s">
        <v>1961</v>
      </c>
      <c r="V511" s="297">
        <v>45754</v>
      </c>
      <c r="W511" s="302">
        <v>45844</v>
      </c>
      <c r="Z511" s="303">
        <f t="shared" ref="Z511" si="421">+S511/3</f>
        <v>2500000</v>
      </c>
      <c r="AF511" s="291" t="s">
        <v>1962</v>
      </c>
      <c r="AG511" s="291">
        <v>3171031350</v>
      </c>
      <c r="AH511" s="307" t="s">
        <v>1963</v>
      </c>
    </row>
    <row r="512" spans="1:34" ht="17.25" customHeight="1">
      <c r="A512" s="293">
        <v>511</v>
      </c>
      <c r="B512" s="291" t="s">
        <v>596</v>
      </c>
      <c r="C512" s="291" t="s">
        <v>621</v>
      </c>
      <c r="D512" s="291" t="s">
        <v>796</v>
      </c>
      <c r="E512" s="294" t="s">
        <v>40</v>
      </c>
      <c r="F512" s="369">
        <v>7500000</v>
      </c>
      <c r="G512" s="306" t="s">
        <v>1964</v>
      </c>
      <c r="H512" s="295">
        <v>52194061</v>
      </c>
      <c r="I512" s="294" t="s">
        <v>261</v>
      </c>
      <c r="J512" s="296">
        <v>0</v>
      </c>
      <c r="K512" s="296">
        <v>1352</v>
      </c>
      <c r="L512" s="297">
        <v>45807</v>
      </c>
      <c r="M512" s="298">
        <f t="shared" si="409"/>
        <v>7500000</v>
      </c>
      <c r="N512" s="297">
        <v>45783</v>
      </c>
      <c r="O512" s="294" t="s">
        <v>43</v>
      </c>
      <c r="P512" s="299">
        <v>45785</v>
      </c>
      <c r="Q512" s="294">
        <v>1330</v>
      </c>
      <c r="R512" s="291">
        <v>220602</v>
      </c>
      <c r="S512" s="300">
        <v>7500000</v>
      </c>
      <c r="T512" s="297">
        <v>45797</v>
      </c>
      <c r="U512" s="301" t="s">
        <v>1965</v>
      </c>
      <c r="V512" s="297">
        <v>45801</v>
      </c>
      <c r="W512" s="302">
        <v>45892</v>
      </c>
      <c r="Z512" s="303">
        <f t="shared" ref="Z512" si="422">+S512/3</f>
        <v>2500000</v>
      </c>
      <c r="AF512" s="291" t="s">
        <v>1966</v>
      </c>
      <c r="AG512" s="291">
        <v>3150202989</v>
      </c>
      <c r="AH512" s="307" t="s">
        <v>1967</v>
      </c>
    </row>
    <row r="513" spans="1:34" ht="17.25" customHeight="1">
      <c r="A513" s="293">
        <v>512</v>
      </c>
      <c r="B513" s="291" t="s">
        <v>596</v>
      </c>
      <c r="C513" s="291" t="s">
        <v>621</v>
      </c>
      <c r="D513" s="291" t="s">
        <v>796</v>
      </c>
      <c r="E513" s="294" t="s">
        <v>40</v>
      </c>
      <c r="F513" s="369">
        <v>7500000</v>
      </c>
      <c r="G513" s="306" t="s">
        <v>1968</v>
      </c>
      <c r="H513" s="295">
        <v>1110507501</v>
      </c>
      <c r="I513" s="294" t="s">
        <v>261</v>
      </c>
      <c r="J513" s="296">
        <v>6</v>
      </c>
      <c r="K513" s="296">
        <v>1351</v>
      </c>
      <c r="L513" s="297">
        <v>45807</v>
      </c>
      <c r="M513" s="298">
        <f t="shared" si="409"/>
        <v>7500000</v>
      </c>
      <c r="N513" s="297">
        <v>45783</v>
      </c>
      <c r="O513" s="294" t="s">
        <v>43</v>
      </c>
      <c r="R513" s="291">
        <v>220602</v>
      </c>
      <c r="S513" s="300">
        <v>7500000</v>
      </c>
      <c r="W513" s="294" t="s">
        <v>668</v>
      </c>
      <c r="Z513" s="303">
        <f t="shared" ref="Z513" si="423">+S513/3</f>
        <v>2500000</v>
      </c>
      <c r="AF513" s="291" t="s">
        <v>1969</v>
      </c>
      <c r="AG513" s="291">
        <v>3243781086</v>
      </c>
      <c r="AH513" s="307" t="s">
        <v>1970</v>
      </c>
    </row>
    <row r="514" spans="1:34" ht="17.25" customHeight="1">
      <c r="A514" s="293">
        <v>513</v>
      </c>
      <c r="B514" s="291" t="s">
        <v>596</v>
      </c>
      <c r="C514" s="291" t="s">
        <v>621</v>
      </c>
      <c r="D514" s="291" t="s">
        <v>796</v>
      </c>
      <c r="E514" s="294" t="s">
        <v>40</v>
      </c>
      <c r="F514" s="369">
        <v>7500000</v>
      </c>
      <c r="G514" s="306" t="s">
        <v>1971</v>
      </c>
      <c r="H514" s="295">
        <v>1105463472</v>
      </c>
      <c r="I514" s="294" t="s">
        <v>42</v>
      </c>
      <c r="J514" s="296">
        <v>1</v>
      </c>
      <c r="K514" s="296">
        <v>1371</v>
      </c>
      <c r="L514" s="297">
        <v>45807</v>
      </c>
      <c r="M514" s="298">
        <f t="shared" si="409"/>
        <v>7500000</v>
      </c>
      <c r="N514" s="297">
        <v>45783</v>
      </c>
      <c r="O514" s="294" t="s">
        <v>43</v>
      </c>
      <c r="P514" s="299">
        <v>45800</v>
      </c>
      <c r="Q514" s="294">
        <v>1499</v>
      </c>
      <c r="R514" s="291">
        <v>220602</v>
      </c>
      <c r="S514" s="300">
        <v>7500000</v>
      </c>
      <c r="T514" s="297">
        <v>45782</v>
      </c>
      <c r="U514" s="301" t="s">
        <v>1972</v>
      </c>
      <c r="V514" s="297">
        <v>45805</v>
      </c>
      <c r="W514" s="302">
        <v>45896</v>
      </c>
      <c r="Z514" s="303">
        <f t="shared" ref="Z514" si="424">+S514/3</f>
        <v>2500000</v>
      </c>
      <c r="AF514" s="291" t="s">
        <v>1973</v>
      </c>
      <c r="AG514" s="291">
        <v>3136790646</v>
      </c>
      <c r="AH514" s="307" t="s">
        <v>1974</v>
      </c>
    </row>
    <row r="515" spans="1:34" ht="17.25" customHeight="1">
      <c r="A515" s="293">
        <v>514</v>
      </c>
      <c r="B515" s="291" t="s">
        <v>596</v>
      </c>
      <c r="C515" s="291" t="s">
        <v>621</v>
      </c>
      <c r="D515" s="291" t="s">
        <v>796</v>
      </c>
      <c r="E515" s="294" t="s">
        <v>40</v>
      </c>
      <c r="F515" s="369">
        <v>7500000</v>
      </c>
      <c r="G515" s="306" t="s">
        <v>1975</v>
      </c>
      <c r="H515" s="295">
        <v>28919688</v>
      </c>
      <c r="I515" s="294" t="s">
        <v>452</v>
      </c>
      <c r="J515" s="296">
        <v>4</v>
      </c>
      <c r="K515" s="296">
        <v>1350</v>
      </c>
      <c r="L515" s="297">
        <v>45807</v>
      </c>
      <c r="M515" s="298">
        <f t="shared" si="409"/>
        <v>7500000</v>
      </c>
      <c r="N515" s="297">
        <v>45783</v>
      </c>
      <c r="O515" s="294" t="s">
        <v>43</v>
      </c>
      <c r="R515" s="291">
        <v>220602</v>
      </c>
      <c r="S515" s="300">
        <v>7500000</v>
      </c>
      <c r="W515" s="294" t="s">
        <v>668</v>
      </c>
      <c r="Z515" s="303">
        <f t="shared" ref="Z515" si="425">+S515/3</f>
        <v>2500000</v>
      </c>
      <c r="AF515" s="291" t="s">
        <v>1976</v>
      </c>
      <c r="AG515" s="291">
        <v>3213268135</v>
      </c>
      <c r="AH515" s="307" t="s">
        <v>1977</v>
      </c>
    </row>
    <row r="516" spans="1:34" ht="17.25" customHeight="1">
      <c r="A516" s="293">
        <v>515</v>
      </c>
      <c r="B516" s="291" t="s">
        <v>596</v>
      </c>
      <c r="C516" s="291" t="s">
        <v>621</v>
      </c>
      <c r="D516" s="291" t="s">
        <v>796</v>
      </c>
      <c r="E516" s="294" t="s">
        <v>40</v>
      </c>
      <c r="F516" s="369">
        <v>7500000</v>
      </c>
      <c r="G516" s="306" t="s">
        <v>1978</v>
      </c>
      <c r="H516" s="295">
        <v>1110544508</v>
      </c>
      <c r="I516" s="294" t="s">
        <v>42</v>
      </c>
      <c r="J516" s="296">
        <v>4</v>
      </c>
      <c r="K516" s="296">
        <v>1363</v>
      </c>
      <c r="L516" s="297">
        <v>45807</v>
      </c>
      <c r="M516" s="298">
        <f t="shared" si="409"/>
        <v>7500000</v>
      </c>
      <c r="N516" s="297">
        <v>45783</v>
      </c>
      <c r="O516" s="294" t="s">
        <v>43</v>
      </c>
      <c r="P516" s="299">
        <v>45784</v>
      </c>
      <c r="Q516" s="294">
        <v>1304</v>
      </c>
      <c r="R516" s="291">
        <v>220602</v>
      </c>
      <c r="S516" s="300">
        <v>7500000</v>
      </c>
      <c r="T516" s="297">
        <v>45789</v>
      </c>
      <c r="U516" s="301">
        <v>100043948</v>
      </c>
      <c r="V516" s="297">
        <v>45794</v>
      </c>
      <c r="W516" s="302">
        <v>45885</v>
      </c>
      <c r="Z516" s="303">
        <f t="shared" ref="Z516" si="426">+S516/3</f>
        <v>2500000</v>
      </c>
      <c r="AF516" s="291" t="s">
        <v>1979</v>
      </c>
      <c r="AG516" s="291">
        <v>3123197005</v>
      </c>
      <c r="AH516" s="307" t="s">
        <v>1980</v>
      </c>
    </row>
    <row r="517" spans="1:34" ht="17.25" customHeight="1">
      <c r="A517" s="293">
        <v>516</v>
      </c>
      <c r="B517" s="291" t="s">
        <v>596</v>
      </c>
      <c r="C517" s="291" t="s">
        <v>621</v>
      </c>
      <c r="D517" s="291" t="s">
        <v>796</v>
      </c>
      <c r="E517" s="294" t="s">
        <v>40</v>
      </c>
      <c r="F517" s="369">
        <v>7500000</v>
      </c>
      <c r="G517" s="306" t="s">
        <v>1981</v>
      </c>
      <c r="H517" s="295">
        <v>65750112</v>
      </c>
      <c r="I517" s="294" t="s">
        <v>42</v>
      </c>
      <c r="J517" s="296">
        <v>0</v>
      </c>
      <c r="K517" s="296">
        <v>1356</v>
      </c>
      <c r="L517" s="297">
        <v>45807</v>
      </c>
      <c r="M517" s="298">
        <f t="shared" si="409"/>
        <v>7500000</v>
      </c>
      <c r="N517" s="297">
        <v>45783</v>
      </c>
      <c r="O517" s="294" t="s">
        <v>43</v>
      </c>
      <c r="P517" s="299">
        <v>45785</v>
      </c>
      <c r="Q517" s="294">
        <v>1329</v>
      </c>
      <c r="R517" s="291">
        <v>220602</v>
      </c>
      <c r="S517" s="300">
        <v>7500000</v>
      </c>
      <c r="T517" s="297">
        <v>45784</v>
      </c>
      <c r="U517" s="301" t="s">
        <v>1982</v>
      </c>
      <c r="V517" s="297">
        <v>45786</v>
      </c>
      <c r="W517" s="302">
        <v>45877</v>
      </c>
      <c r="Z517" s="303">
        <f t="shared" ref="Z517" si="427">+S517/3</f>
        <v>2500000</v>
      </c>
      <c r="AF517" s="291" t="s">
        <v>1983</v>
      </c>
      <c r="AG517" s="291">
        <v>3150530948</v>
      </c>
      <c r="AH517" s="307" t="s">
        <v>1984</v>
      </c>
    </row>
    <row r="518" spans="1:34" ht="17.25" customHeight="1">
      <c r="A518" s="293">
        <v>517</v>
      </c>
      <c r="B518" s="291" t="s">
        <v>596</v>
      </c>
      <c r="C518" s="291" t="s">
        <v>621</v>
      </c>
      <c r="D518" s="291" t="s">
        <v>796</v>
      </c>
      <c r="E518" s="294" t="s">
        <v>40</v>
      </c>
      <c r="F518" s="369">
        <v>7500000</v>
      </c>
      <c r="G518" s="306" t="s">
        <v>1985</v>
      </c>
      <c r="H518" s="295">
        <v>1110532755</v>
      </c>
      <c r="I518" s="294" t="s">
        <v>42</v>
      </c>
      <c r="J518" s="296">
        <v>5</v>
      </c>
      <c r="K518" s="296">
        <v>1370</v>
      </c>
      <c r="L518" s="297">
        <v>45807</v>
      </c>
      <c r="M518" s="298">
        <f t="shared" si="409"/>
        <v>7500000</v>
      </c>
      <c r="N518" s="297">
        <v>45783</v>
      </c>
      <c r="O518" s="294" t="s">
        <v>43</v>
      </c>
      <c r="P518" s="299">
        <v>45784</v>
      </c>
      <c r="Q518" s="294">
        <v>1305</v>
      </c>
      <c r="R518" s="291">
        <v>220602</v>
      </c>
      <c r="S518" s="300">
        <v>7500000</v>
      </c>
      <c r="T518" s="297">
        <v>45784</v>
      </c>
      <c r="U518" s="301" t="s">
        <v>1986</v>
      </c>
      <c r="V518" s="297">
        <v>45785</v>
      </c>
      <c r="W518" s="302">
        <v>45876</v>
      </c>
      <c r="Z518" s="303">
        <f t="shared" ref="Z518" si="428">+S518/3</f>
        <v>2500000</v>
      </c>
      <c r="AF518" s="291" t="s">
        <v>1987</v>
      </c>
      <c r="AG518" s="291">
        <v>3219203394</v>
      </c>
      <c r="AH518" s="307" t="s">
        <v>1988</v>
      </c>
    </row>
    <row r="519" spans="1:34" ht="17.25" customHeight="1">
      <c r="A519" s="293">
        <v>518</v>
      </c>
      <c r="B519" s="291" t="s">
        <v>596</v>
      </c>
      <c r="C519" s="291" t="s">
        <v>621</v>
      </c>
      <c r="D519" s="291" t="s">
        <v>796</v>
      </c>
      <c r="E519" s="294" t="s">
        <v>40</v>
      </c>
      <c r="F519" s="369">
        <v>7500000</v>
      </c>
      <c r="G519" s="306" t="s">
        <v>1989</v>
      </c>
      <c r="H519" s="295">
        <v>1105616358</v>
      </c>
      <c r="I519" s="294" t="s">
        <v>1542</v>
      </c>
      <c r="J519" s="296">
        <v>8</v>
      </c>
      <c r="K519" s="296">
        <v>1369</v>
      </c>
      <c r="L519" s="297">
        <v>45807</v>
      </c>
      <c r="M519" s="298">
        <f t="shared" si="409"/>
        <v>7500000</v>
      </c>
      <c r="N519" s="297">
        <v>45783</v>
      </c>
      <c r="O519" s="294" t="s">
        <v>43</v>
      </c>
      <c r="P519" s="299">
        <v>45784</v>
      </c>
      <c r="Q519" s="294">
        <v>1306</v>
      </c>
      <c r="R519" s="291">
        <v>220602</v>
      </c>
      <c r="S519" s="300">
        <v>7500000</v>
      </c>
      <c r="T519" s="297" t="s">
        <v>1990</v>
      </c>
      <c r="U519" s="301">
        <v>100043838</v>
      </c>
      <c r="V519" s="297">
        <v>45787</v>
      </c>
      <c r="W519" s="302">
        <v>45878</v>
      </c>
      <c r="Z519" s="303">
        <f t="shared" ref="Z519" si="429">+S519/3</f>
        <v>2500000</v>
      </c>
      <c r="AF519" s="291" t="s">
        <v>1991</v>
      </c>
      <c r="AG519" s="291">
        <v>3214304407</v>
      </c>
      <c r="AH519" s="307" t="s">
        <v>1992</v>
      </c>
    </row>
    <row r="520" spans="1:34" ht="17.25" customHeight="1">
      <c r="A520" s="293">
        <v>519</v>
      </c>
      <c r="B520" s="291" t="s">
        <v>596</v>
      </c>
      <c r="C520" s="291" t="s">
        <v>621</v>
      </c>
      <c r="D520" s="291" t="s">
        <v>796</v>
      </c>
      <c r="E520" s="294" t="s">
        <v>40</v>
      </c>
      <c r="F520" s="369">
        <v>7500000</v>
      </c>
      <c r="G520" s="306" t="s">
        <v>1993</v>
      </c>
      <c r="H520" s="295">
        <v>1006156813</v>
      </c>
      <c r="I520" s="294" t="s">
        <v>1994</v>
      </c>
      <c r="J520" s="296">
        <v>4</v>
      </c>
      <c r="K520" s="296">
        <v>1368</v>
      </c>
      <c r="L520" s="297">
        <v>45807</v>
      </c>
      <c r="M520" s="298">
        <f t="shared" si="409"/>
        <v>7500000</v>
      </c>
      <c r="N520" s="297">
        <v>45783</v>
      </c>
      <c r="O520" s="294" t="s">
        <v>43</v>
      </c>
      <c r="P520" s="299">
        <v>45793</v>
      </c>
      <c r="Q520" s="294">
        <v>1414</v>
      </c>
      <c r="R520" s="291">
        <v>220602</v>
      </c>
      <c r="S520" s="300">
        <v>7500000</v>
      </c>
      <c r="T520" s="297">
        <v>45792</v>
      </c>
      <c r="U520" s="301" t="s">
        <v>1995</v>
      </c>
      <c r="V520" s="297">
        <v>45798</v>
      </c>
      <c r="W520" s="302">
        <v>45889</v>
      </c>
      <c r="Z520" s="303">
        <f t="shared" ref="Z520" si="430">+S520/3</f>
        <v>2500000</v>
      </c>
      <c r="AF520" s="291" t="s">
        <v>1996</v>
      </c>
      <c r="AG520" s="291">
        <v>3203645928</v>
      </c>
      <c r="AH520" s="307" t="s">
        <v>1997</v>
      </c>
    </row>
    <row r="521" spans="1:34" ht="17.25" customHeight="1">
      <c r="A521" s="293">
        <v>520</v>
      </c>
      <c r="B521" s="291" t="s">
        <v>596</v>
      </c>
      <c r="C521" s="291" t="s">
        <v>621</v>
      </c>
      <c r="D521" s="291" t="s">
        <v>796</v>
      </c>
      <c r="E521" s="294" t="s">
        <v>40</v>
      </c>
      <c r="F521" s="369">
        <v>7500000</v>
      </c>
      <c r="G521" s="306" t="s">
        <v>1998</v>
      </c>
      <c r="H521" s="295">
        <v>38195496</v>
      </c>
      <c r="I521" s="294" t="s">
        <v>1273</v>
      </c>
      <c r="J521" s="296">
        <v>4</v>
      </c>
      <c r="K521" s="296">
        <v>1357</v>
      </c>
      <c r="L521" s="297">
        <v>45807</v>
      </c>
      <c r="M521" s="298">
        <f t="shared" si="409"/>
        <v>7500000</v>
      </c>
      <c r="N521" s="297">
        <v>45783</v>
      </c>
      <c r="O521" s="294" t="s">
        <v>43</v>
      </c>
      <c r="P521" s="299">
        <v>45793</v>
      </c>
      <c r="Q521" s="294">
        <v>1415</v>
      </c>
      <c r="R521" s="291">
        <v>220602</v>
      </c>
      <c r="S521" s="300">
        <v>7500000</v>
      </c>
      <c r="T521" s="297">
        <v>45792</v>
      </c>
      <c r="U521" s="301" t="s">
        <v>1999</v>
      </c>
      <c r="V521" s="297">
        <v>45805</v>
      </c>
      <c r="W521" s="302">
        <v>45896</v>
      </c>
      <c r="Z521" s="303">
        <f t="shared" ref="Z521" si="431">+S521/3</f>
        <v>2500000</v>
      </c>
      <c r="AF521" s="291" t="s">
        <v>2000</v>
      </c>
      <c r="AG521" s="291">
        <v>3202295375</v>
      </c>
      <c r="AH521" s="307" t="s">
        <v>2001</v>
      </c>
    </row>
    <row r="522" spans="1:34" ht="17.25" customHeight="1">
      <c r="A522" s="293">
        <v>521</v>
      </c>
      <c r="B522" s="291" t="s">
        <v>596</v>
      </c>
      <c r="C522" s="291" t="s">
        <v>621</v>
      </c>
      <c r="D522" s="291" t="s">
        <v>796</v>
      </c>
      <c r="E522" s="294" t="s">
        <v>40</v>
      </c>
      <c r="F522" s="369">
        <v>7500000</v>
      </c>
      <c r="G522" s="306" t="s">
        <v>2002</v>
      </c>
      <c r="H522" s="295">
        <v>65556105</v>
      </c>
      <c r="I522" s="294" t="s">
        <v>924</v>
      </c>
      <c r="J522" s="296">
        <v>8</v>
      </c>
      <c r="K522" s="296">
        <v>1377</v>
      </c>
      <c r="L522" s="297">
        <v>45807</v>
      </c>
      <c r="M522" s="298">
        <f t="shared" si="409"/>
        <v>7500000</v>
      </c>
      <c r="N522" s="297">
        <v>45783</v>
      </c>
      <c r="O522" s="294" t="s">
        <v>43</v>
      </c>
      <c r="P522" s="299">
        <v>45785</v>
      </c>
      <c r="Q522" s="294">
        <v>1326</v>
      </c>
      <c r="R522" s="291">
        <v>220602</v>
      </c>
      <c r="S522" s="300">
        <v>7500000</v>
      </c>
      <c r="T522" s="297">
        <v>45789</v>
      </c>
      <c r="U522" s="301" t="s">
        <v>2003</v>
      </c>
      <c r="V522" s="297">
        <v>45793</v>
      </c>
      <c r="W522" s="302">
        <v>45884</v>
      </c>
      <c r="Z522" s="303">
        <f t="shared" ref="Z522" si="432">+S522/3</f>
        <v>2500000</v>
      </c>
      <c r="AF522" s="291" t="s">
        <v>2004</v>
      </c>
      <c r="AG522" s="291">
        <v>3105891144</v>
      </c>
      <c r="AH522" s="307" t="s">
        <v>2005</v>
      </c>
    </row>
    <row r="523" spans="1:34" ht="17.25" customHeight="1">
      <c r="A523" s="293">
        <v>522</v>
      </c>
      <c r="B523" s="291" t="s">
        <v>37</v>
      </c>
      <c r="C523" s="291" t="s">
        <v>178</v>
      </c>
      <c r="D523" s="306" t="s">
        <v>2006</v>
      </c>
      <c r="E523" s="294" t="s">
        <v>40</v>
      </c>
      <c r="F523" s="369">
        <v>2369000</v>
      </c>
      <c r="G523" s="291" t="s">
        <v>555</v>
      </c>
      <c r="H523" s="295">
        <v>1110597523</v>
      </c>
      <c r="I523" s="294" t="s">
        <v>42</v>
      </c>
      <c r="J523" s="296">
        <v>2</v>
      </c>
      <c r="K523" s="296">
        <v>1271</v>
      </c>
      <c r="L523" s="297">
        <v>45775</v>
      </c>
      <c r="M523" s="298">
        <f t="shared" ref="M523" si="433">F523</f>
        <v>2369000</v>
      </c>
      <c r="N523" s="297">
        <v>45783</v>
      </c>
      <c r="O523" s="294" t="s">
        <v>43</v>
      </c>
      <c r="P523" s="299">
        <v>45784</v>
      </c>
      <c r="Q523" s="294">
        <v>1307</v>
      </c>
      <c r="R523" s="291">
        <v>220402</v>
      </c>
      <c r="S523" s="300">
        <f t="shared" ref="S523" si="434">M523</f>
        <v>2369000</v>
      </c>
      <c r="T523" s="297" t="s">
        <v>2007</v>
      </c>
      <c r="U523" s="301">
        <v>100043779</v>
      </c>
      <c r="V523" s="297">
        <v>45784</v>
      </c>
      <c r="W523" s="302">
        <v>45814</v>
      </c>
      <c r="Z523" s="303">
        <f>+F523</f>
        <v>2369000</v>
      </c>
      <c r="AF523" s="291" t="s">
        <v>556</v>
      </c>
      <c r="AG523" s="291">
        <v>3132435786</v>
      </c>
      <c r="AH523" s="307" t="s">
        <v>557</v>
      </c>
    </row>
    <row r="524" spans="1:34" ht="17.25" customHeight="1">
      <c r="A524" s="293">
        <v>523</v>
      </c>
      <c r="B524" s="291" t="s">
        <v>596</v>
      </c>
      <c r="C524" s="291" t="s">
        <v>621</v>
      </c>
      <c r="D524" s="291" t="s">
        <v>796</v>
      </c>
      <c r="E524" s="294" t="s">
        <v>40</v>
      </c>
      <c r="F524" s="369">
        <v>7500000</v>
      </c>
      <c r="G524" s="306" t="s">
        <v>2008</v>
      </c>
      <c r="H524" s="295">
        <v>38364934</v>
      </c>
      <c r="I524" s="294" t="s">
        <v>42</v>
      </c>
      <c r="J524" s="296">
        <v>4</v>
      </c>
      <c r="K524" s="296">
        <v>1355</v>
      </c>
      <c r="L524" s="297">
        <v>45807</v>
      </c>
      <c r="M524" s="298">
        <f>+F524</f>
        <v>7500000</v>
      </c>
      <c r="N524" s="297">
        <v>45783</v>
      </c>
      <c r="O524" s="294" t="s">
        <v>43</v>
      </c>
      <c r="P524" s="299">
        <v>45784</v>
      </c>
      <c r="Q524" s="294">
        <v>1308</v>
      </c>
      <c r="R524" s="291">
        <v>220602</v>
      </c>
      <c r="S524" s="300">
        <v>7500000</v>
      </c>
      <c r="W524" s="294" t="s">
        <v>668</v>
      </c>
      <c r="Z524" s="303">
        <f t="shared" ref="Z524:Z525" si="435">+S524/3</f>
        <v>2500000</v>
      </c>
      <c r="AF524" s="291" t="s">
        <v>2009</v>
      </c>
      <c r="AG524" s="291">
        <v>3222117035</v>
      </c>
      <c r="AH524" s="307" t="s">
        <v>2010</v>
      </c>
    </row>
    <row r="525" spans="1:34" ht="17.25" customHeight="1">
      <c r="A525" s="293">
        <v>524</v>
      </c>
      <c r="B525" s="291" t="s">
        <v>596</v>
      </c>
      <c r="C525" s="291" t="s">
        <v>621</v>
      </c>
      <c r="D525" s="306" t="s">
        <v>890</v>
      </c>
      <c r="E525" s="294" t="s">
        <v>40</v>
      </c>
      <c r="F525" s="369">
        <v>9000000</v>
      </c>
      <c r="G525" s="291" t="s">
        <v>2011</v>
      </c>
      <c r="H525" s="331">
        <v>38361239</v>
      </c>
      <c r="I525" s="294" t="s">
        <v>42</v>
      </c>
      <c r="J525" s="296">
        <v>1</v>
      </c>
      <c r="K525" s="296">
        <v>1384</v>
      </c>
      <c r="L525" s="297">
        <v>45777</v>
      </c>
      <c r="M525" s="298">
        <f t="shared" ref="M525" si="436">F525</f>
        <v>9000000</v>
      </c>
      <c r="N525" s="297">
        <v>45783</v>
      </c>
      <c r="O525" s="294" t="s">
        <v>43</v>
      </c>
      <c r="P525" s="334">
        <v>45785</v>
      </c>
      <c r="Q525" s="335">
        <v>1331</v>
      </c>
      <c r="R525" s="291">
        <v>220606</v>
      </c>
      <c r="S525" s="300">
        <f t="shared" ref="S525" si="437">M525</f>
        <v>9000000</v>
      </c>
      <c r="T525" s="297">
        <v>45790</v>
      </c>
      <c r="U525" s="344" t="s">
        <v>2012</v>
      </c>
      <c r="V525" s="297">
        <v>45798</v>
      </c>
      <c r="W525" s="302">
        <v>45889</v>
      </c>
      <c r="Z525" s="303">
        <f t="shared" si="435"/>
        <v>3000000</v>
      </c>
      <c r="AF525" s="291" t="s">
        <v>2013</v>
      </c>
      <c r="AG525" s="291">
        <v>3123733791</v>
      </c>
      <c r="AH525" s="307" t="s">
        <v>2014</v>
      </c>
    </row>
    <row r="526" spans="1:34" ht="17.25" customHeight="1">
      <c r="A526" s="293">
        <v>525</v>
      </c>
      <c r="B526" s="291" t="s">
        <v>596</v>
      </c>
      <c r="C526" s="291" t="s">
        <v>621</v>
      </c>
      <c r="D526" s="306" t="s">
        <v>890</v>
      </c>
      <c r="E526" s="294" t="s">
        <v>40</v>
      </c>
      <c r="F526" s="369">
        <v>9000000</v>
      </c>
      <c r="G526" s="291" t="s">
        <v>2015</v>
      </c>
      <c r="H526" s="331">
        <v>1110488194</v>
      </c>
      <c r="I526" s="294" t="s">
        <v>42</v>
      </c>
      <c r="J526" s="296">
        <v>5</v>
      </c>
      <c r="K526" s="296">
        <v>1383</v>
      </c>
      <c r="L526" s="297">
        <v>45777</v>
      </c>
      <c r="M526" s="298">
        <f t="shared" ref="M526" si="438">F526</f>
        <v>9000000</v>
      </c>
      <c r="N526" s="297">
        <v>45783</v>
      </c>
      <c r="O526" s="294" t="s">
        <v>43</v>
      </c>
      <c r="P526" s="334">
        <v>45784</v>
      </c>
      <c r="Q526" s="335">
        <v>1309</v>
      </c>
      <c r="R526" s="291">
        <v>220606</v>
      </c>
      <c r="S526" s="300">
        <f t="shared" ref="S526" si="439">M526</f>
        <v>9000000</v>
      </c>
      <c r="T526" s="297">
        <v>45784</v>
      </c>
      <c r="U526" s="344" t="s">
        <v>2016</v>
      </c>
      <c r="V526" s="297">
        <v>45785</v>
      </c>
      <c r="W526" s="302">
        <v>45876</v>
      </c>
      <c r="Z526" s="303">
        <f t="shared" ref="Z526" si="440">+S526/3</f>
        <v>3000000</v>
      </c>
      <c r="AF526" s="291" t="s">
        <v>2017</v>
      </c>
      <c r="AG526" s="291">
        <v>3204803063</v>
      </c>
      <c r="AH526" s="307" t="s">
        <v>2018</v>
      </c>
    </row>
    <row r="527" spans="1:34" ht="17.25" customHeight="1">
      <c r="A527" s="293">
        <v>526</v>
      </c>
      <c r="B527" s="291" t="s">
        <v>596</v>
      </c>
      <c r="C527" s="291" t="s">
        <v>621</v>
      </c>
      <c r="D527" s="306" t="s">
        <v>890</v>
      </c>
      <c r="E527" s="294" t="s">
        <v>40</v>
      </c>
      <c r="F527" s="369">
        <v>9000000</v>
      </c>
      <c r="G527" s="291" t="s">
        <v>2019</v>
      </c>
      <c r="H527" s="331" t="s">
        <v>2020</v>
      </c>
      <c r="I527" s="294" t="s">
        <v>42</v>
      </c>
      <c r="J527" s="296">
        <v>3</v>
      </c>
      <c r="K527" s="296">
        <v>1387</v>
      </c>
      <c r="L527" s="297">
        <v>45777</v>
      </c>
      <c r="M527" s="298">
        <f t="shared" ref="M527" si="441">F527</f>
        <v>9000000</v>
      </c>
      <c r="N527" s="297">
        <v>45783</v>
      </c>
      <c r="O527" s="294" t="s">
        <v>43</v>
      </c>
      <c r="P527" s="334">
        <v>45793</v>
      </c>
      <c r="Q527" s="335">
        <v>1418</v>
      </c>
      <c r="R527" s="291">
        <v>220606</v>
      </c>
      <c r="S527" s="300">
        <f t="shared" ref="S527" si="442">M527</f>
        <v>9000000</v>
      </c>
      <c r="T527" s="297">
        <v>45792</v>
      </c>
      <c r="U527" s="344" t="s">
        <v>2021</v>
      </c>
      <c r="V527" s="297">
        <v>45796</v>
      </c>
      <c r="W527" s="302">
        <v>45887</v>
      </c>
      <c r="Z527" s="303">
        <f t="shared" ref="Z527" si="443">+S527/3</f>
        <v>3000000</v>
      </c>
      <c r="AF527" s="291" t="s">
        <v>2022</v>
      </c>
      <c r="AG527" s="291">
        <v>3212577091</v>
      </c>
      <c r="AH527" s="307" t="s">
        <v>2023</v>
      </c>
    </row>
    <row r="528" spans="1:34" ht="17.25" customHeight="1">
      <c r="A528" s="293">
        <v>527</v>
      </c>
      <c r="B528" s="291" t="s">
        <v>596</v>
      </c>
      <c r="C528" s="291" t="s">
        <v>621</v>
      </c>
      <c r="D528" s="306" t="s">
        <v>890</v>
      </c>
      <c r="E528" s="294" t="s">
        <v>40</v>
      </c>
      <c r="F528" s="369">
        <v>9000000</v>
      </c>
      <c r="G528" s="291" t="s">
        <v>2024</v>
      </c>
      <c r="H528" s="331" t="s">
        <v>2025</v>
      </c>
      <c r="I528" s="294" t="s">
        <v>42</v>
      </c>
      <c r="J528" s="296">
        <v>6</v>
      </c>
      <c r="K528" s="296">
        <v>1382</v>
      </c>
      <c r="L528" s="297">
        <v>45777</v>
      </c>
      <c r="M528" s="298">
        <f t="shared" ref="M528" si="444">F528</f>
        <v>9000000</v>
      </c>
      <c r="N528" s="297">
        <v>45783</v>
      </c>
      <c r="O528" s="294" t="s">
        <v>43</v>
      </c>
      <c r="P528" s="334">
        <v>45784</v>
      </c>
      <c r="Q528" s="335">
        <v>1310</v>
      </c>
      <c r="R528" s="291">
        <v>220606</v>
      </c>
      <c r="S528" s="300">
        <f t="shared" ref="S528" si="445">M528</f>
        <v>9000000</v>
      </c>
      <c r="T528" s="297">
        <v>45797</v>
      </c>
      <c r="U528" s="344" t="s">
        <v>2026</v>
      </c>
      <c r="V528" s="297">
        <v>45798</v>
      </c>
      <c r="W528" s="302">
        <v>45889</v>
      </c>
      <c r="Z528" s="303">
        <f t="shared" ref="Z528" si="446">+S528/3</f>
        <v>3000000</v>
      </c>
      <c r="AF528" s="291" t="s">
        <v>2027</v>
      </c>
      <c r="AG528" s="291">
        <v>3223386189</v>
      </c>
      <c r="AH528" s="307" t="s">
        <v>2028</v>
      </c>
    </row>
    <row r="529" spans="1:34" ht="17.25" customHeight="1">
      <c r="A529" s="293">
        <v>528</v>
      </c>
      <c r="B529" s="291" t="s">
        <v>596</v>
      </c>
      <c r="C529" s="291" t="s">
        <v>621</v>
      </c>
      <c r="D529" s="306" t="s">
        <v>890</v>
      </c>
      <c r="E529" s="294" t="s">
        <v>40</v>
      </c>
      <c r="F529" s="369">
        <v>9000000</v>
      </c>
      <c r="G529" s="291" t="s">
        <v>2029</v>
      </c>
      <c r="H529" s="331">
        <v>1110559745</v>
      </c>
      <c r="I529" s="294" t="s">
        <v>42</v>
      </c>
      <c r="J529" s="296">
        <v>9</v>
      </c>
      <c r="K529" s="296">
        <v>1389</v>
      </c>
      <c r="L529" s="297">
        <v>45777</v>
      </c>
      <c r="M529" s="298">
        <f t="shared" ref="M529" si="447">F529</f>
        <v>9000000</v>
      </c>
      <c r="N529" s="297">
        <v>45783</v>
      </c>
      <c r="O529" s="294" t="s">
        <v>43</v>
      </c>
      <c r="P529" s="334">
        <v>45784</v>
      </c>
      <c r="Q529" s="335">
        <v>1311</v>
      </c>
      <c r="R529" s="291">
        <v>220606</v>
      </c>
      <c r="S529" s="300">
        <f t="shared" ref="S529" si="448">M529</f>
        <v>9000000</v>
      </c>
      <c r="T529" s="297">
        <v>45785</v>
      </c>
      <c r="U529" s="344" t="s">
        <v>2030</v>
      </c>
      <c r="V529" s="297">
        <v>45786</v>
      </c>
      <c r="W529" s="302">
        <v>45877</v>
      </c>
      <c r="Z529" s="303">
        <f t="shared" ref="Z529" si="449">+S529/3</f>
        <v>3000000</v>
      </c>
      <c r="AF529" s="291" t="s">
        <v>2031</v>
      </c>
      <c r="AG529" s="291">
        <v>3202123899</v>
      </c>
      <c r="AH529" s="307" t="s">
        <v>2032</v>
      </c>
    </row>
    <row r="530" spans="1:34" ht="17.25" customHeight="1">
      <c r="A530" s="293">
        <v>529</v>
      </c>
      <c r="B530" s="291" t="s">
        <v>596</v>
      </c>
      <c r="C530" s="291" t="s">
        <v>621</v>
      </c>
      <c r="D530" s="306" t="s">
        <v>890</v>
      </c>
      <c r="E530" s="294" t="s">
        <v>40</v>
      </c>
      <c r="F530" s="369">
        <v>9000000</v>
      </c>
      <c r="G530" s="291" t="s">
        <v>2033</v>
      </c>
      <c r="H530" s="331">
        <v>1094903873</v>
      </c>
      <c r="I530" s="294" t="s">
        <v>2034</v>
      </c>
      <c r="J530" s="296">
        <v>1</v>
      </c>
      <c r="K530" s="296">
        <v>1388</v>
      </c>
      <c r="L530" s="297">
        <v>45777</v>
      </c>
      <c r="M530" s="298">
        <f t="shared" ref="M530" si="450">F530</f>
        <v>9000000</v>
      </c>
      <c r="N530" s="297">
        <v>45783</v>
      </c>
      <c r="O530" s="294" t="s">
        <v>43</v>
      </c>
      <c r="P530" s="334">
        <v>45784</v>
      </c>
      <c r="Q530" s="335">
        <v>1312</v>
      </c>
      <c r="R530" s="291">
        <v>220606</v>
      </c>
      <c r="S530" s="300">
        <f t="shared" ref="S530" si="451">M530</f>
        <v>9000000</v>
      </c>
      <c r="T530" s="297">
        <v>45785</v>
      </c>
      <c r="U530" s="345" t="s">
        <v>2035</v>
      </c>
      <c r="V530" s="297">
        <v>45790</v>
      </c>
      <c r="W530" s="302">
        <v>45881</v>
      </c>
      <c r="Z530" s="303">
        <f t="shared" ref="Z530" si="452">+S530/3</f>
        <v>3000000</v>
      </c>
      <c r="AF530" s="291" t="s">
        <v>2036</v>
      </c>
      <c r="AG530" s="291">
        <v>3157655117</v>
      </c>
      <c r="AH530" s="307" t="s">
        <v>2037</v>
      </c>
    </row>
    <row r="531" spans="1:34" ht="17.25" customHeight="1">
      <c r="A531" s="293">
        <v>530</v>
      </c>
      <c r="B531" s="291" t="s">
        <v>596</v>
      </c>
      <c r="C531" s="291" t="s">
        <v>621</v>
      </c>
      <c r="D531" s="306" t="s">
        <v>890</v>
      </c>
      <c r="E531" s="294" t="s">
        <v>40</v>
      </c>
      <c r="F531" s="369">
        <v>9000000</v>
      </c>
      <c r="G531" s="291" t="s">
        <v>2038</v>
      </c>
      <c r="H531" s="331">
        <v>1104696662</v>
      </c>
      <c r="I531" s="294" t="s">
        <v>42</v>
      </c>
      <c r="J531" s="296">
        <v>0</v>
      </c>
      <c r="K531" s="296">
        <v>1385</v>
      </c>
      <c r="L531" s="297">
        <v>45777</v>
      </c>
      <c r="M531" s="298">
        <f t="shared" ref="M531" si="453">F531</f>
        <v>9000000</v>
      </c>
      <c r="N531" s="297">
        <v>45783</v>
      </c>
      <c r="O531" s="294" t="s">
        <v>43</v>
      </c>
      <c r="P531" s="334">
        <v>45784</v>
      </c>
      <c r="Q531" s="335">
        <v>1313</v>
      </c>
      <c r="R531" s="291">
        <v>220606</v>
      </c>
      <c r="S531" s="300">
        <f t="shared" ref="S531" si="454">M531</f>
        <v>9000000</v>
      </c>
      <c r="U531" s="345"/>
      <c r="W531" s="294" t="s">
        <v>668</v>
      </c>
      <c r="Z531" s="303">
        <f t="shared" ref="Z531" si="455">+S531/3</f>
        <v>3000000</v>
      </c>
      <c r="AF531" s="291" t="s">
        <v>2039</v>
      </c>
      <c r="AG531" s="291">
        <v>3209079479</v>
      </c>
      <c r="AH531" s="307" t="s">
        <v>2040</v>
      </c>
    </row>
    <row r="532" spans="1:34" ht="17.25" customHeight="1">
      <c r="A532" s="293">
        <v>531</v>
      </c>
      <c r="B532" s="291" t="s">
        <v>596</v>
      </c>
      <c r="C532" s="291" t="s">
        <v>621</v>
      </c>
      <c r="D532" s="306" t="s">
        <v>1387</v>
      </c>
      <c r="E532" s="294" t="s">
        <v>40</v>
      </c>
      <c r="F532" s="369">
        <v>14250000</v>
      </c>
      <c r="G532" s="291" t="s">
        <v>2041</v>
      </c>
      <c r="H532" s="295">
        <v>1123992836</v>
      </c>
      <c r="I532" s="294" t="s">
        <v>314</v>
      </c>
      <c r="J532" s="296">
        <v>3</v>
      </c>
      <c r="K532" s="296">
        <v>1386</v>
      </c>
      <c r="L532" s="297">
        <v>45777</v>
      </c>
      <c r="M532" s="298">
        <f t="shared" ref="M532" si="456">+F532</f>
        <v>14250000</v>
      </c>
      <c r="N532" s="297">
        <v>45784</v>
      </c>
      <c r="O532" s="294" t="s">
        <v>43</v>
      </c>
      <c r="P532" s="299">
        <v>45785</v>
      </c>
      <c r="Q532" s="294">
        <v>1315</v>
      </c>
      <c r="R532" s="291">
        <v>220601</v>
      </c>
      <c r="S532" s="300">
        <v>14250000</v>
      </c>
      <c r="T532" s="297">
        <v>45792</v>
      </c>
      <c r="U532" s="301" t="s">
        <v>2042</v>
      </c>
      <c r="V532" s="297">
        <v>45793</v>
      </c>
      <c r="W532" s="302">
        <v>45884</v>
      </c>
      <c r="Z532" s="303">
        <f t="shared" ref="Z532:Z539" si="457">+S532/3</f>
        <v>4750000</v>
      </c>
      <c r="AF532" s="291" t="s">
        <v>2043</v>
      </c>
      <c r="AG532" s="291">
        <v>3002613113</v>
      </c>
      <c r="AH532" s="307" t="s">
        <v>2044</v>
      </c>
    </row>
    <row r="533" spans="1:34" ht="17.25" customHeight="1">
      <c r="A533" s="293">
        <v>532</v>
      </c>
      <c r="B533" s="291" t="s">
        <v>596</v>
      </c>
      <c r="C533" s="291" t="s">
        <v>621</v>
      </c>
      <c r="D533" s="306" t="s">
        <v>1387</v>
      </c>
      <c r="E533" s="294" t="s">
        <v>40</v>
      </c>
      <c r="F533" s="369">
        <v>14250000</v>
      </c>
      <c r="G533" s="291" t="s">
        <v>2045</v>
      </c>
      <c r="H533" s="295">
        <v>1005910720</v>
      </c>
      <c r="I533" s="294" t="s">
        <v>42</v>
      </c>
      <c r="J533" s="296">
        <v>9</v>
      </c>
      <c r="K533" s="296">
        <v>1390</v>
      </c>
      <c r="L533" s="297">
        <v>45777</v>
      </c>
      <c r="M533" s="298">
        <f t="shared" ref="M533" si="458">+F533</f>
        <v>14250000</v>
      </c>
      <c r="N533" s="297">
        <v>45784</v>
      </c>
      <c r="O533" s="294" t="s">
        <v>43</v>
      </c>
      <c r="P533" s="299">
        <v>45785</v>
      </c>
      <c r="Q533" s="294">
        <v>1316</v>
      </c>
      <c r="R533" s="291">
        <v>220601</v>
      </c>
      <c r="S533" s="300">
        <v>14250000</v>
      </c>
      <c r="T533" s="297">
        <v>45786</v>
      </c>
      <c r="U533" s="301" t="s">
        <v>2046</v>
      </c>
      <c r="V533" s="297">
        <v>45790</v>
      </c>
      <c r="W533" s="302">
        <v>45881</v>
      </c>
      <c r="Z533" s="303">
        <f t="shared" si="457"/>
        <v>4750000</v>
      </c>
      <c r="AF533" s="291" t="s">
        <v>2047</v>
      </c>
      <c r="AG533" s="291">
        <v>3224278603</v>
      </c>
      <c r="AH533" s="307" t="s">
        <v>2048</v>
      </c>
    </row>
    <row r="534" spans="1:34" ht="17.25" customHeight="1">
      <c r="A534" s="293">
        <v>533</v>
      </c>
      <c r="B534" s="291" t="s">
        <v>596</v>
      </c>
      <c r="C534" s="291" t="s">
        <v>621</v>
      </c>
      <c r="D534" s="306" t="s">
        <v>2049</v>
      </c>
      <c r="E534" s="294" t="s">
        <v>40</v>
      </c>
      <c r="F534" s="369">
        <v>14250000</v>
      </c>
      <c r="G534" s="291" t="s">
        <v>2050</v>
      </c>
      <c r="H534" s="295">
        <v>1109496227</v>
      </c>
      <c r="I534" s="294" t="s">
        <v>1267</v>
      </c>
      <c r="J534" s="296">
        <v>1</v>
      </c>
      <c r="K534" s="296">
        <v>1378</v>
      </c>
      <c r="L534" s="297">
        <v>45777</v>
      </c>
      <c r="M534" s="298">
        <f t="shared" ref="M534" si="459">+F534</f>
        <v>14250000</v>
      </c>
      <c r="N534" s="297">
        <v>45784</v>
      </c>
      <c r="O534" s="294" t="s">
        <v>43</v>
      </c>
      <c r="P534" s="299">
        <v>45784</v>
      </c>
      <c r="Q534" s="294">
        <v>1314</v>
      </c>
      <c r="R534" s="291">
        <v>220601</v>
      </c>
      <c r="S534" s="300">
        <v>14250000</v>
      </c>
      <c r="T534" s="297">
        <v>45785</v>
      </c>
      <c r="U534" s="301" t="s">
        <v>2051</v>
      </c>
      <c r="V534" s="297">
        <v>45787</v>
      </c>
      <c r="W534" s="302">
        <v>45878</v>
      </c>
      <c r="Z534" s="303">
        <f t="shared" si="457"/>
        <v>4750000</v>
      </c>
      <c r="AF534" s="291" t="s">
        <v>2052</v>
      </c>
      <c r="AG534" s="291">
        <v>3222525197</v>
      </c>
      <c r="AH534" s="307" t="s">
        <v>2053</v>
      </c>
    </row>
    <row r="535" spans="1:34" ht="17.25" customHeight="1">
      <c r="A535" s="293">
        <v>534</v>
      </c>
      <c r="B535" s="291" t="s">
        <v>596</v>
      </c>
      <c r="C535" s="291" t="s">
        <v>621</v>
      </c>
      <c r="D535" s="306" t="s">
        <v>2049</v>
      </c>
      <c r="E535" s="294" t="s">
        <v>40</v>
      </c>
      <c r="F535" s="369">
        <v>14250000</v>
      </c>
      <c r="G535" s="291" t="s">
        <v>2054</v>
      </c>
      <c r="H535" s="295">
        <v>28538327</v>
      </c>
      <c r="I535" s="294" t="s">
        <v>42</v>
      </c>
      <c r="J535" s="296">
        <v>5</v>
      </c>
      <c r="K535" s="296">
        <v>1167</v>
      </c>
      <c r="L535" s="297">
        <v>45769</v>
      </c>
      <c r="M535" s="298">
        <f t="shared" ref="M535" si="460">+F535</f>
        <v>14250000</v>
      </c>
      <c r="N535" s="297">
        <v>45784</v>
      </c>
      <c r="O535" s="294" t="s">
        <v>43</v>
      </c>
      <c r="P535" s="299">
        <v>45786</v>
      </c>
      <c r="Q535" s="294">
        <v>1342</v>
      </c>
      <c r="R535" s="291">
        <v>220601</v>
      </c>
      <c r="S535" s="300">
        <v>14250000</v>
      </c>
      <c r="T535" s="297">
        <v>45781</v>
      </c>
      <c r="U535" s="301" t="s">
        <v>2055</v>
      </c>
      <c r="V535" s="297">
        <v>45791</v>
      </c>
      <c r="W535" s="302">
        <v>45882</v>
      </c>
      <c r="Z535" s="303">
        <f t="shared" si="457"/>
        <v>4750000</v>
      </c>
      <c r="AF535" s="291" t="s">
        <v>2056</v>
      </c>
      <c r="AG535" s="291">
        <v>3168778515</v>
      </c>
      <c r="AH535" s="307" t="s">
        <v>2057</v>
      </c>
    </row>
    <row r="536" spans="1:34" ht="17.25" customHeight="1">
      <c r="A536" s="293">
        <v>535</v>
      </c>
      <c r="B536" s="291" t="s">
        <v>596</v>
      </c>
      <c r="C536" s="291" t="s">
        <v>621</v>
      </c>
      <c r="D536" s="306" t="s">
        <v>2058</v>
      </c>
      <c r="E536" s="294" t="s">
        <v>40</v>
      </c>
      <c r="F536" s="369">
        <v>18000000</v>
      </c>
      <c r="G536" s="291" t="s">
        <v>2059</v>
      </c>
      <c r="H536" s="295">
        <v>28553068</v>
      </c>
      <c r="I536" s="294" t="s">
        <v>42</v>
      </c>
      <c r="J536" s="296">
        <v>5</v>
      </c>
      <c r="K536" s="296">
        <v>1407</v>
      </c>
      <c r="L536" s="297">
        <v>45777</v>
      </c>
      <c r="M536" s="298">
        <f t="shared" ref="M536" si="461">+F536</f>
        <v>18000000</v>
      </c>
      <c r="N536" s="297">
        <v>45784</v>
      </c>
      <c r="O536" s="294" t="s">
        <v>43</v>
      </c>
      <c r="P536" s="299">
        <v>45785</v>
      </c>
      <c r="Q536" s="294">
        <v>1317</v>
      </c>
      <c r="R536" s="291">
        <v>220601</v>
      </c>
      <c r="S536" s="300">
        <v>18000000</v>
      </c>
      <c r="T536" s="297">
        <v>45784</v>
      </c>
      <c r="U536" s="301" t="s">
        <v>2060</v>
      </c>
      <c r="V536" s="297">
        <v>45786</v>
      </c>
      <c r="W536" s="302">
        <v>45877</v>
      </c>
      <c r="Z536" s="303">
        <f t="shared" si="457"/>
        <v>6000000</v>
      </c>
      <c r="AF536" s="291" t="s">
        <v>2061</v>
      </c>
      <c r="AG536" s="291">
        <v>3102988880</v>
      </c>
      <c r="AH536" s="307" t="s">
        <v>2062</v>
      </c>
    </row>
    <row r="537" spans="1:34" ht="17.25" customHeight="1">
      <c r="A537" s="293">
        <v>536</v>
      </c>
      <c r="B537" s="291" t="s">
        <v>596</v>
      </c>
      <c r="C537" s="291" t="s">
        <v>621</v>
      </c>
      <c r="D537" s="291" t="s">
        <v>1521</v>
      </c>
      <c r="E537" s="294" t="s">
        <v>40</v>
      </c>
      <c r="F537" s="369">
        <v>4500000</v>
      </c>
      <c r="G537" s="291" t="s">
        <v>2063</v>
      </c>
      <c r="H537" s="295">
        <v>14135760</v>
      </c>
      <c r="I537" s="294" t="s">
        <v>42</v>
      </c>
      <c r="J537" s="296">
        <v>0</v>
      </c>
      <c r="K537" s="296">
        <v>1379</v>
      </c>
      <c r="L537" s="297">
        <v>45777</v>
      </c>
      <c r="M537" s="298">
        <f>+F537</f>
        <v>4500000</v>
      </c>
      <c r="N537" s="297">
        <v>45784</v>
      </c>
      <c r="O537" s="294" t="s">
        <v>43</v>
      </c>
      <c r="P537" s="299">
        <v>45786</v>
      </c>
      <c r="Q537" s="294">
        <v>1343</v>
      </c>
      <c r="R537" s="291">
        <v>220602</v>
      </c>
      <c r="S537" s="300">
        <f>+M537</f>
        <v>4500000</v>
      </c>
      <c r="T537" s="297">
        <v>45797</v>
      </c>
      <c r="U537" s="301" t="s">
        <v>2064</v>
      </c>
      <c r="V537" s="297">
        <v>45815</v>
      </c>
      <c r="W537" s="302">
        <v>45906</v>
      </c>
      <c r="Z537" s="303">
        <f t="shared" si="457"/>
        <v>1500000</v>
      </c>
      <c r="AF537" s="291" t="s">
        <v>2065</v>
      </c>
      <c r="AG537" s="291">
        <v>3052088271</v>
      </c>
      <c r="AH537" s="307" t="s">
        <v>2066</v>
      </c>
    </row>
    <row r="538" spans="1:34" ht="17.25" customHeight="1">
      <c r="A538" s="293">
        <v>537</v>
      </c>
      <c r="B538" s="291" t="s">
        <v>596</v>
      </c>
      <c r="C538" s="291" t="s">
        <v>621</v>
      </c>
      <c r="D538" s="291" t="s">
        <v>1521</v>
      </c>
      <c r="E538" s="294" t="s">
        <v>40</v>
      </c>
      <c r="F538" s="369">
        <v>4500000</v>
      </c>
      <c r="G538" s="291" t="s">
        <v>2067</v>
      </c>
      <c r="H538" s="295">
        <v>1110574678</v>
      </c>
      <c r="I538" s="294" t="s">
        <v>42</v>
      </c>
      <c r="J538" s="296">
        <v>6</v>
      </c>
      <c r="K538" s="296">
        <v>1339</v>
      </c>
      <c r="L538" s="297">
        <v>45777</v>
      </c>
      <c r="M538" s="298">
        <f>+F538</f>
        <v>4500000</v>
      </c>
      <c r="N538" s="297">
        <v>45784</v>
      </c>
      <c r="O538" s="294" t="s">
        <v>43</v>
      </c>
      <c r="P538" s="299">
        <v>45785</v>
      </c>
      <c r="Q538" s="294">
        <v>1318</v>
      </c>
      <c r="R538" s="291">
        <v>220602</v>
      </c>
      <c r="S538" s="300">
        <f>+M538</f>
        <v>4500000</v>
      </c>
      <c r="T538" s="297">
        <v>45784</v>
      </c>
      <c r="U538" s="301" t="s">
        <v>2068</v>
      </c>
      <c r="V538" s="297">
        <v>45786</v>
      </c>
      <c r="W538" s="302">
        <v>45877</v>
      </c>
      <c r="Z538" s="303">
        <f t="shared" si="457"/>
        <v>1500000</v>
      </c>
      <c r="AF538" s="291" t="s">
        <v>2069</v>
      </c>
      <c r="AG538" s="291">
        <v>3222256139</v>
      </c>
      <c r="AH538" s="307" t="s">
        <v>2070</v>
      </c>
    </row>
    <row r="539" spans="1:34" ht="17.25" customHeight="1">
      <c r="A539" s="293">
        <v>538</v>
      </c>
      <c r="B539" s="291" t="s">
        <v>596</v>
      </c>
      <c r="C539" s="291" t="s">
        <v>621</v>
      </c>
      <c r="D539" s="291" t="s">
        <v>1521</v>
      </c>
      <c r="E539" s="294" t="s">
        <v>40</v>
      </c>
      <c r="F539" s="369">
        <v>4500000</v>
      </c>
      <c r="G539" s="291" t="s">
        <v>2071</v>
      </c>
      <c r="H539" s="295">
        <v>1110512978</v>
      </c>
      <c r="I539" s="294" t="s">
        <v>42</v>
      </c>
      <c r="J539" s="296">
        <v>5</v>
      </c>
      <c r="K539" s="296">
        <v>1338</v>
      </c>
      <c r="L539" s="297">
        <v>45777</v>
      </c>
      <c r="M539" s="298">
        <f>+F539</f>
        <v>4500000</v>
      </c>
      <c r="N539" s="297">
        <v>45784</v>
      </c>
      <c r="O539" s="294" t="s">
        <v>43</v>
      </c>
      <c r="P539" s="299">
        <v>45785</v>
      </c>
      <c r="Q539" s="294">
        <v>1319</v>
      </c>
      <c r="R539" s="291">
        <v>220602</v>
      </c>
      <c r="S539" s="300">
        <f>+M539</f>
        <v>4500000</v>
      </c>
      <c r="T539" s="297">
        <v>45785</v>
      </c>
      <c r="U539" s="301" t="s">
        <v>2072</v>
      </c>
      <c r="V539" s="297">
        <v>45790</v>
      </c>
      <c r="W539" s="302">
        <v>45881</v>
      </c>
      <c r="Z539" s="303">
        <f t="shared" si="457"/>
        <v>1500000</v>
      </c>
      <c r="AF539" s="291" t="s">
        <v>2073</v>
      </c>
      <c r="AG539" s="291">
        <v>3224262892</v>
      </c>
      <c r="AH539" s="307" t="s">
        <v>2074</v>
      </c>
    </row>
    <row r="540" spans="1:34" ht="17.25" customHeight="1">
      <c r="A540" s="293">
        <v>539</v>
      </c>
      <c r="B540" s="291" t="s">
        <v>596</v>
      </c>
      <c r="C540" s="291" t="s">
        <v>621</v>
      </c>
      <c r="D540" s="306" t="s">
        <v>900</v>
      </c>
      <c r="E540" s="294" t="s">
        <v>40</v>
      </c>
      <c r="F540" s="369">
        <v>22500000</v>
      </c>
      <c r="G540" s="291" t="s">
        <v>2075</v>
      </c>
      <c r="H540" s="295">
        <v>1110557291</v>
      </c>
      <c r="I540" s="294" t="s">
        <v>42</v>
      </c>
      <c r="J540" s="296">
        <v>8</v>
      </c>
      <c r="K540" s="296">
        <v>1375</v>
      </c>
      <c r="L540" s="297">
        <v>45777</v>
      </c>
      <c r="M540" s="298">
        <f t="shared" ref="M540" si="462">F540</f>
        <v>22500000</v>
      </c>
      <c r="N540" s="297">
        <v>45784</v>
      </c>
      <c r="O540" s="294" t="s">
        <v>43</v>
      </c>
      <c r="P540" s="299">
        <v>45785</v>
      </c>
      <c r="Q540" s="294">
        <v>1320</v>
      </c>
      <c r="R540" s="291">
        <v>220601</v>
      </c>
      <c r="S540" s="300">
        <f t="shared" ref="S540" si="463">M540</f>
        <v>22500000</v>
      </c>
      <c r="T540" s="297">
        <v>45786</v>
      </c>
      <c r="U540" s="301" t="s">
        <v>2076</v>
      </c>
      <c r="V540" s="297">
        <v>45814</v>
      </c>
      <c r="W540" s="302">
        <v>45905</v>
      </c>
      <c r="Z540" s="303">
        <f t="shared" ref="Z540" si="464">+S540/3</f>
        <v>7500000</v>
      </c>
      <c r="AF540" s="291" t="s">
        <v>2077</v>
      </c>
      <c r="AG540" s="291">
        <v>2739595</v>
      </c>
      <c r="AH540" s="307" t="s">
        <v>2078</v>
      </c>
    </row>
    <row r="541" spans="1:34" ht="17.25" customHeight="1">
      <c r="A541" s="293">
        <v>540</v>
      </c>
      <c r="B541" s="291" t="s">
        <v>596</v>
      </c>
      <c r="C541" s="291" t="s">
        <v>621</v>
      </c>
      <c r="D541" s="306" t="s">
        <v>2079</v>
      </c>
      <c r="E541" s="294" t="s">
        <v>40</v>
      </c>
      <c r="F541" s="369">
        <v>18000000</v>
      </c>
      <c r="G541" s="291" t="s">
        <v>2080</v>
      </c>
      <c r="H541" s="295">
        <v>93380685</v>
      </c>
      <c r="I541" s="294" t="s">
        <v>42</v>
      </c>
      <c r="J541" s="296">
        <v>2</v>
      </c>
      <c r="K541" s="296">
        <v>1374</v>
      </c>
      <c r="L541" s="297">
        <v>45777</v>
      </c>
      <c r="M541" s="298">
        <f t="shared" ref="M541" si="465">F541</f>
        <v>18000000</v>
      </c>
      <c r="N541" s="297">
        <v>45784</v>
      </c>
      <c r="O541" s="294" t="s">
        <v>43</v>
      </c>
      <c r="P541" s="299">
        <v>45790</v>
      </c>
      <c r="Q541" s="294">
        <v>1377</v>
      </c>
      <c r="R541" s="291">
        <v>220605</v>
      </c>
      <c r="S541" s="300">
        <f t="shared" ref="S541" si="466">M541</f>
        <v>18000000</v>
      </c>
      <c r="T541" s="297">
        <v>45790</v>
      </c>
      <c r="U541" s="301" t="s">
        <v>2081</v>
      </c>
      <c r="V541" s="297">
        <v>45792</v>
      </c>
      <c r="W541" s="302">
        <v>45883</v>
      </c>
      <c r="Z541" s="303">
        <f t="shared" ref="Z541" si="467">+S541/3</f>
        <v>6000000</v>
      </c>
      <c r="AF541" s="291" t="s">
        <v>2082</v>
      </c>
      <c r="AG541" s="291">
        <v>2627284</v>
      </c>
      <c r="AH541" s="307" t="s">
        <v>2083</v>
      </c>
    </row>
    <row r="542" spans="1:34" ht="17.25" customHeight="1">
      <c r="A542" s="293">
        <v>541</v>
      </c>
      <c r="B542" s="291" t="s">
        <v>596</v>
      </c>
      <c r="C542" s="291" t="s">
        <v>621</v>
      </c>
      <c r="D542" s="306" t="s">
        <v>876</v>
      </c>
      <c r="E542" s="294" t="s">
        <v>40</v>
      </c>
      <c r="F542" s="369">
        <v>18000000</v>
      </c>
      <c r="G542" s="291" t="s">
        <v>2084</v>
      </c>
      <c r="H542" s="295">
        <v>39732346</v>
      </c>
      <c r="I542" s="294" t="s">
        <v>2085</v>
      </c>
      <c r="J542" s="296">
        <v>6</v>
      </c>
      <c r="K542" s="296">
        <v>1373</v>
      </c>
      <c r="L542" s="297">
        <v>45777</v>
      </c>
      <c r="M542" s="298">
        <f t="shared" ref="M542" si="468">+F542</f>
        <v>18000000</v>
      </c>
      <c r="N542" s="297">
        <v>45784</v>
      </c>
      <c r="O542" s="294" t="s">
        <v>43</v>
      </c>
      <c r="P542" s="299">
        <v>45785</v>
      </c>
      <c r="Q542" s="294">
        <v>1321</v>
      </c>
      <c r="R542" s="291">
        <v>220601</v>
      </c>
      <c r="S542" s="300">
        <v>18000000</v>
      </c>
      <c r="T542" s="297">
        <v>45785</v>
      </c>
      <c r="U542" s="301" t="s">
        <v>2086</v>
      </c>
      <c r="V542" s="297">
        <v>45787</v>
      </c>
      <c r="W542" s="302">
        <v>45878</v>
      </c>
      <c r="Z542" s="303">
        <f>+S542/3</f>
        <v>6000000</v>
      </c>
      <c r="AF542" s="307" t="s">
        <v>2087</v>
      </c>
      <c r="AG542" s="291">
        <v>3224284861</v>
      </c>
      <c r="AH542" s="307" t="s">
        <v>2088</v>
      </c>
    </row>
    <row r="543" spans="1:34" ht="17.25" customHeight="1">
      <c r="A543" s="293">
        <v>542</v>
      </c>
      <c r="B543" s="291" t="s">
        <v>596</v>
      </c>
      <c r="C543" s="291" t="s">
        <v>621</v>
      </c>
      <c r="D543" s="291" t="s">
        <v>2089</v>
      </c>
      <c r="E543" s="294" t="s">
        <v>40</v>
      </c>
      <c r="F543" s="369">
        <v>7200000</v>
      </c>
      <c r="G543" s="291" t="s">
        <v>1534</v>
      </c>
      <c r="H543" s="295">
        <v>28548844</v>
      </c>
      <c r="I543" s="294" t="s">
        <v>42</v>
      </c>
      <c r="J543" s="296">
        <v>4</v>
      </c>
      <c r="K543" s="296">
        <v>1456</v>
      </c>
      <c r="L543" s="297">
        <v>45784</v>
      </c>
      <c r="M543" s="298">
        <f t="shared" ref="M543" si="469">F543</f>
        <v>7200000</v>
      </c>
      <c r="N543" s="297">
        <v>45785</v>
      </c>
      <c r="O543" s="294" t="s">
        <v>43</v>
      </c>
      <c r="P543" s="299">
        <v>45785</v>
      </c>
      <c r="Q543" s="294">
        <v>1332</v>
      </c>
      <c r="R543" s="291">
        <v>220602</v>
      </c>
      <c r="S543" s="300">
        <f t="shared" ref="S543" si="470">M543</f>
        <v>7200000</v>
      </c>
      <c r="T543" s="297">
        <v>45785</v>
      </c>
      <c r="U543" s="301" t="s">
        <v>2090</v>
      </c>
      <c r="V543" s="297">
        <v>45786</v>
      </c>
      <c r="W543" s="302">
        <v>45877</v>
      </c>
      <c r="Z543" s="303">
        <f>+F543/3</f>
        <v>2400000</v>
      </c>
      <c r="AF543" s="291" t="s">
        <v>2091</v>
      </c>
      <c r="AG543" s="291">
        <v>3157726106</v>
      </c>
      <c r="AH543" s="307" t="s">
        <v>1536</v>
      </c>
    </row>
    <row r="544" spans="1:34" ht="17.25" customHeight="1">
      <c r="A544" s="293">
        <v>543</v>
      </c>
      <c r="B544" s="291" t="s">
        <v>596</v>
      </c>
      <c r="C544" s="291" t="s">
        <v>2092</v>
      </c>
      <c r="D544" s="306" t="s">
        <v>2093</v>
      </c>
      <c r="E544" s="294" t="s">
        <v>40</v>
      </c>
      <c r="F544" s="369">
        <v>14250000</v>
      </c>
      <c r="G544" s="291" t="s">
        <v>2094</v>
      </c>
      <c r="H544" s="295">
        <v>28551130</v>
      </c>
      <c r="I544" s="294" t="s">
        <v>42</v>
      </c>
      <c r="J544" s="296">
        <v>5</v>
      </c>
      <c r="K544" s="296">
        <v>1410</v>
      </c>
      <c r="L544" s="297">
        <v>45777</v>
      </c>
      <c r="M544" s="298">
        <f t="shared" ref="M544" si="471">+F544</f>
        <v>14250000</v>
      </c>
      <c r="N544" s="297">
        <v>45785</v>
      </c>
      <c r="O544" s="294" t="s">
        <v>43</v>
      </c>
      <c r="P544" s="299">
        <v>45785</v>
      </c>
      <c r="Q544" s="294">
        <v>1333</v>
      </c>
      <c r="R544" s="291">
        <v>220601</v>
      </c>
      <c r="S544" s="300">
        <v>14250000</v>
      </c>
      <c r="T544" s="297">
        <v>45816</v>
      </c>
      <c r="U544" s="301" t="s">
        <v>2095</v>
      </c>
      <c r="V544" s="297">
        <v>45787</v>
      </c>
      <c r="W544" s="302">
        <v>45878</v>
      </c>
      <c r="Z544" s="303">
        <f>+S544/3</f>
        <v>4750000</v>
      </c>
      <c r="AF544" s="291" t="s">
        <v>2096</v>
      </c>
      <c r="AG544" s="291">
        <v>3224608730</v>
      </c>
      <c r="AH544" s="307" t="s">
        <v>2097</v>
      </c>
    </row>
    <row r="545" spans="1:34" ht="17.25" customHeight="1">
      <c r="A545" s="293">
        <v>544</v>
      </c>
      <c r="B545" s="291" t="s">
        <v>596</v>
      </c>
      <c r="C545" s="291" t="s">
        <v>621</v>
      </c>
      <c r="D545" s="291" t="s">
        <v>796</v>
      </c>
      <c r="E545" s="294" t="s">
        <v>40</v>
      </c>
      <c r="F545" s="369">
        <v>7500000</v>
      </c>
      <c r="G545" s="306" t="s">
        <v>2098</v>
      </c>
      <c r="H545" s="295">
        <v>1110567854</v>
      </c>
      <c r="I545" s="294" t="s">
        <v>42</v>
      </c>
      <c r="J545" s="296">
        <v>7</v>
      </c>
      <c r="K545" s="296">
        <v>1411</v>
      </c>
      <c r="L545" s="297">
        <v>45807</v>
      </c>
      <c r="M545" s="298">
        <f t="shared" ref="M545:M550" si="472">+F545</f>
        <v>7500000</v>
      </c>
      <c r="N545" s="297">
        <v>45877</v>
      </c>
      <c r="O545" s="294" t="s">
        <v>43</v>
      </c>
      <c r="P545" s="299">
        <v>45786</v>
      </c>
      <c r="Q545" s="294">
        <v>1344</v>
      </c>
      <c r="R545" s="291">
        <v>220602</v>
      </c>
      <c r="S545" s="300">
        <v>7500000</v>
      </c>
      <c r="T545" s="297">
        <v>45785</v>
      </c>
      <c r="U545" s="301">
        <v>100043871</v>
      </c>
      <c r="V545" s="297">
        <v>45785</v>
      </c>
      <c r="W545" s="302">
        <v>45876</v>
      </c>
      <c r="Z545" s="303">
        <f t="shared" ref="Z545" si="473">+S545/3</f>
        <v>2500000</v>
      </c>
      <c r="AF545" s="291" t="s">
        <v>2099</v>
      </c>
      <c r="AG545" s="291">
        <v>3234911966</v>
      </c>
      <c r="AH545" s="307" t="s">
        <v>2100</v>
      </c>
    </row>
    <row r="546" spans="1:34" ht="17.25" customHeight="1">
      <c r="A546" s="293">
        <v>545</v>
      </c>
      <c r="B546" s="291" t="s">
        <v>596</v>
      </c>
      <c r="C546" s="291" t="s">
        <v>621</v>
      </c>
      <c r="D546" s="291" t="s">
        <v>1521</v>
      </c>
      <c r="E546" s="294" t="s">
        <v>40</v>
      </c>
      <c r="F546" s="369">
        <v>4500000</v>
      </c>
      <c r="G546" s="291" t="s">
        <v>2101</v>
      </c>
      <c r="H546" s="295">
        <v>93296561</v>
      </c>
      <c r="I546" s="294" t="s">
        <v>63</v>
      </c>
      <c r="J546" s="296">
        <v>9</v>
      </c>
      <c r="K546" s="296">
        <v>1409</v>
      </c>
      <c r="L546" s="297">
        <v>45777</v>
      </c>
      <c r="M546" s="298">
        <f t="shared" si="472"/>
        <v>4500000</v>
      </c>
      <c r="N546" s="297">
        <v>45785</v>
      </c>
      <c r="O546" s="294" t="s">
        <v>43</v>
      </c>
      <c r="R546" s="291">
        <v>220602</v>
      </c>
      <c r="S546" s="300">
        <f>+M546</f>
        <v>4500000</v>
      </c>
      <c r="W546" s="294" t="s">
        <v>668</v>
      </c>
      <c r="Z546" s="303">
        <f>+S546/3</f>
        <v>1500000</v>
      </c>
      <c r="AF546" s="291" t="s">
        <v>2102</v>
      </c>
      <c r="AG546" s="291">
        <v>3227413850</v>
      </c>
      <c r="AH546" s="307" t="s">
        <v>2103</v>
      </c>
    </row>
    <row r="547" spans="1:34" ht="17.25" customHeight="1">
      <c r="A547" s="293">
        <v>546</v>
      </c>
      <c r="B547" s="291" t="s">
        <v>596</v>
      </c>
      <c r="C547" s="291" t="s">
        <v>621</v>
      </c>
      <c r="D547" s="291" t="s">
        <v>796</v>
      </c>
      <c r="E547" s="294" t="s">
        <v>40</v>
      </c>
      <c r="F547" s="369">
        <v>7500000</v>
      </c>
      <c r="G547" s="306" t="s">
        <v>2104</v>
      </c>
      <c r="H547" s="295">
        <v>65631775</v>
      </c>
      <c r="I547" s="294" t="s">
        <v>42</v>
      </c>
      <c r="J547" s="296">
        <v>3</v>
      </c>
      <c r="K547" s="296">
        <v>1450</v>
      </c>
      <c r="L547" s="297">
        <v>45784</v>
      </c>
      <c r="M547" s="298">
        <f t="shared" si="472"/>
        <v>7500000</v>
      </c>
      <c r="N547" s="297">
        <v>45877</v>
      </c>
      <c r="O547" s="294" t="s">
        <v>43</v>
      </c>
      <c r="P547" s="299">
        <v>45786</v>
      </c>
      <c r="Q547" s="294">
        <v>1345</v>
      </c>
      <c r="R547" s="291">
        <v>220602</v>
      </c>
      <c r="S547" s="300">
        <v>7500000</v>
      </c>
      <c r="T547" s="297">
        <v>45786</v>
      </c>
      <c r="U547" s="301" t="s">
        <v>2105</v>
      </c>
      <c r="V547" s="297">
        <v>45791</v>
      </c>
      <c r="W547" s="302">
        <v>45882</v>
      </c>
      <c r="Z547" s="303">
        <f t="shared" ref="Z547" si="474">+S547/3</f>
        <v>2500000</v>
      </c>
      <c r="AF547" s="291" t="s">
        <v>2106</v>
      </c>
      <c r="AG547" s="291">
        <v>3183376890</v>
      </c>
      <c r="AH547" s="307" t="s">
        <v>2107</v>
      </c>
    </row>
    <row r="548" spans="1:34" ht="17.25" customHeight="1">
      <c r="A548" s="293">
        <v>547</v>
      </c>
      <c r="B548" s="291" t="s">
        <v>596</v>
      </c>
      <c r="C548" s="291" t="s">
        <v>621</v>
      </c>
      <c r="D548" s="291" t="s">
        <v>796</v>
      </c>
      <c r="E548" s="294" t="s">
        <v>40</v>
      </c>
      <c r="F548" s="369">
        <v>7500000</v>
      </c>
      <c r="G548" s="306" t="s">
        <v>2108</v>
      </c>
      <c r="H548" s="295">
        <v>93418686</v>
      </c>
      <c r="I548" s="294" t="s">
        <v>245</v>
      </c>
      <c r="J548" s="296">
        <v>6</v>
      </c>
      <c r="K548" s="296">
        <v>1434</v>
      </c>
      <c r="L548" s="297">
        <v>45783</v>
      </c>
      <c r="M548" s="298">
        <f t="shared" si="472"/>
        <v>7500000</v>
      </c>
      <c r="N548" s="297">
        <v>45877</v>
      </c>
      <c r="O548" s="294" t="s">
        <v>43</v>
      </c>
      <c r="P548" s="299">
        <v>45789</v>
      </c>
      <c r="Q548" s="294">
        <v>1364</v>
      </c>
      <c r="R548" s="291">
        <v>220602</v>
      </c>
      <c r="S548" s="300">
        <v>7500000</v>
      </c>
      <c r="U548" s="365" t="s">
        <v>2109</v>
      </c>
      <c r="V548" s="272">
        <v>45783</v>
      </c>
      <c r="W548" s="294" t="s">
        <v>668</v>
      </c>
      <c r="Z548" s="303">
        <f t="shared" ref="Z548" si="475">+S548/3</f>
        <v>2500000</v>
      </c>
      <c r="AF548" s="291" t="s">
        <v>2110</v>
      </c>
      <c r="AG548" s="291">
        <v>3153773485</v>
      </c>
      <c r="AH548" s="307" t="s">
        <v>2111</v>
      </c>
    </row>
    <row r="549" spans="1:34" ht="17.25" customHeight="1">
      <c r="A549" s="293">
        <v>548</v>
      </c>
      <c r="B549" s="291" t="s">
        <v>596</v>
      </c>
      <c r="C549" s="291" t="s">
        <v>621</v>
      </c>
      <c r="D549" s="291" t="s">
        <v>1521</v>
      </c>
      <c r="E549" s="294" t="s">
        <v>40</v>
      </c>
      <c r="F549" s="369">
        <v>4500000</v>
      </c>
      <c r="G549" s="291" t="s">
        <v>2112</v>
      </c>
      <c r="H549" s="295">
        <v>1110445707</v>
      </c>
      <c r="I549" s="294" t="s">
        <v>42</v>
      </c>
      <c r="J549" s="296">
        <v>9</v>
      </c>
      <c r="K549" s="296">
        <v>1408</v>
      </c>
      <c r="L549" s="297">
        <v>45777</v>
      </c>
      <c r="M549" s="298">
        <f t="shared" si="472"/>
        <v>4500000</v>
      </c>
      <c r="N549" s="297">
        <v>45785</v>
      </c>
      <c r="O549" s="294" t="s">
        <v>43</v>
      </c>
      <c r="P549" s="299">
        <v>45786</v>
      </c>
      <c r="Q549" s="294">
        <v>1346</v>
      </c>
      <c r="R549" s="291">
        <v>220602</v>
      </c>
      <c r="S549" s="300">
        <f>+M549</f>
        <v>4500000</v>
      </c>
      <c r="T549" s="297">
        <v>45862</v>
      </c>
      <c r="U549" s="301" t="s">
        <v>2113</v>
      </c>
      <c r="V549" s="297">
        <v>45862</v>
      </c>
      <c r="W549" s="294" t="s">
        <v>668</v>
      </c>
      <c r="Z549" s="303">
        <f>+S549/3</f>
        <v>1500000</v>
      </c>
      <c r="AF549" s="291" t="s">
        <v>2114</v>
      </c>
      <c r="AG549" s="291">
        <v>3203148219</v>
      </c>
      <c r="AH549" s="307" t="s">
        <v>2115</v>
      </c>
    </row>
    <row r="550" spans="1:34" ht="17.25" customHeight="1">
      <c r="A550" s="293">
        <v>549</v>
      </c>
      <c r="B550" s="291" t="s">
        <v>596</v>
      </c>
      <c r="C550" s="291" t="s">
        <v>621</v>
      </c>
      <c r="D550" s="291" t="s">
        <v>796</v>
      </c>
      <c r="E550" s="294" t="s">
        <v>40</v>
      </c>
      <c r="F550" s="369">
        <v>7500000</v>
      </c>
      <c r="G550" s="306" t="s">
        <v>2116</v>
      </c>
      <c r="H550" s="295">
        <v>60354312</v>
      </c>
      <c r="I550" s="294" t="s">
        <v>2117</v>
      </c>
      <c r="J550" s="296">
        <v>0</v>
      </c>
      <c r="K550" s="296">
        <v>1445</v>
      </c>
      <c r="L550" s="297">
        <v>45783</v>
      </c>
      <c r="M550" s="298">
        <f t="shared" si="472"/>
        <v>7500000</v>
      </c>
      <c r="N550" s="297">
        <v>45786</v>
      </c>
      <c r="O550" s="294" t="s">
        <v>43</v>
      </c>
      <c r="P550" s="299">
        <v>45786</v>
      </c>
      <c r="Q550" s="294">
        <v>1347</v>
      </c>
      <c r="R550" s="291">
        <v>220602</v>
      </c>
      <c r="S550" s="300">
        <v>7500000</v>
      </c>
      <c r="T550" s="297">
        <v>45786</v>
      </c>
      <c r="U550" s="301" t="s">
        <v>2118</v>
      </c>
      <c r="V550" s="297">
        <v>45794</v>
      </c>
      <c r="W550" s="302">
        <v>45885</v>
      </c>
      <c r="Z550" s="303">
        <f t="shared" ref="Z550:Z551" si="476">+S550/3</f>
        <v>2500000</v>
      </c>
      <c r="AF550" s="291" t="s">
        <v>2119</v>
      </c>
      <c r="AG550" s="291">
        <v>3239863806</v>
      </c>
      <c r="AH550" s="307" t="s">
        <v>2120</v>
      </c>
    </row>
    <row r="551" spans="1:34" ht="17.25" customHeight="1">
      <c r="A551" s="293">
        <v>550</v>
      </c>
      <c r="B551" s="291" t="s">
        <v>596</v>
      </c>
      <c r="C551" s="291" t="s">
        <v>621</v>
      </c>
      <c r="D551" s="306" t="s">
        <v>900</v>
      </c>
      <c r="E551" s="294" t="s">
        <v>40</v>
      </c>
      <c r="F551" s="369">
        <v>22500000</v>
      </c>
      <c r="G551" s="291" t="s">
        <v>2121</v>
      </c>
      <c r="H551" s="295">
        <v>1047501297</v>
      </c>
      <c r="I551" s="294" t="s">
        <v>2122</v>
      </c>
      <c r="J551" s="296">
        <v>2</v>
      </c>
      <c r="K551" s="296">
        <v>1393</v>
      </c>
      <c r="L551" s="297">
        <v>45777</v>
      </c>
      <c r="M551" s="298">
        <f t="shared" ref="M551" si="477">F551</f>
        <v>22500000</v>
      </c>
      <c r="N551" s="297">
        <v>45786</v>
      </c>
      <c r="O551" s="294" t="s">
        <v>43</v>
      </c>
      <c r="P551" s="299">
        <v>45790</v>
      </c>
      <c r="Q551" s="294">
        <v>1378</v>
      </c>
      <c r="R551" s="291">
        <v>220601</v>
      </c>
      <c r="S551" s="300">
        <f t="shared" ref="S551" si="478">M551</f>
        <v>22500000</v>
      </c>
      <c r="T551" s="297">
        <v>45789</v>
      </c>
      <c r="U551" s="301" t="s">
        <v>2123</v>
      </c>
      <c r="V551" s="297">
        <v>45791</v>
      </c>
      <c r="W551" s="302">
        <v>45882</v>
      </c>
      <c r="Z551" s="303">
        <f t="shared" si="476"/>
        <v>7500000</v>
      </c>
      <c r="AF551" s="291" t="s">
        <v>2124</v>
      </c>
      <c r="AG551" s="291">
        <v>3005219807</v>
      </c>
      <c r="AH551" s="307" t="s">
        <v>2125</v>
      </c>
    </row>
    <row r="552" spans="1:34" ht="17.25" customHeight="1">
      <c r="A552" s="293">
        <v>551</v>
      </c>
      <c r="B552" s="291" t="s">
        <v>596</v>
      </c>
      <c r="C552" s="291" t="s">
        <v>621</v>
      </c>
      <c r="D552" s="291" t="s">
        <v>796</v>
      </c>
      <c r="E552" s="294" t="s">
        <v>40</v>
      </c>
      <c r="F552" s="369">
        <v>7500000</v>
      </c>
      <c r="G552" s="306" t="s">
        <v>2126</v>
      </c>
      <c r="H552" s="295">
        <v>1006030852</v>
      </c>
      <c r="I552" s="294" t="s">
        <v>42</v>
      </c>
      <c r="J552" s="296">
        <v>1</v>
      </c>
      <c r="K552" s="296">
        <v>1449</v>
      </c>
      <c r="L552" s="297">
        <v>45784</v>
      </c>
      <c r="M552" s="298">
        <f t="shared" ref="M552:M557" si="479">+F552</f>
        <v>7500000</v>
      </c>
      <c r="N552" s="297">
        <v>45786</v>
      </c>
      <c r="O552" s="294" t="s">
        <v>43</v>
      </c>
      <c r="P552" s="299">
        <v>45786</v>
      </c>
      <c r="Q552" s="294">
        <v>1348</v>
      </c>
      <c r="R552" s="291">
        <v>220602</v>
      </c>
      <c r="S552" s="300">
        <v>7500000</v>
      </c>
      <c r="T552" s="297">
        <v>45791</v>
      </c>
      <c r="U552" s="301">
        <v>100044044</v>
      </c>
      <c r="V552" s="297">
        <v>45794</v>
      </c>
      <c r="W552" s="302">
        <v>45885</v>
      </c>
      <c r="Z552" s="303">
        <f t="shared" ref="Z552" si="480">+S552/3</f>
        <v>2500000</v>
      </c>
      <c r="AF552" s="291" t="s">
        <v>2127</v>
      </c>
      <c r="AG552" s="291">
        <v>3208002306</v>
      </c>
      <c r="AH552" s="307" t="s">
        <v>2128</v>
      </c>
    </row>
    <row r="553" spans="1:34" ht="17.25" customHeight="1">
      <c r="A553" s="293">
        <v>552</v>
      </c>
      <c r="B553" s="291" t="s">
        <v>596</v>
      </c>
      <c r="C553" s="291" t="s">
        <v>621</v>
      </c>
      <c r="D553" s="291" t="s">
        <v>796</v>
      </c>
      <c r="E553" s="294" t="s">
        <v>40</v>
      </c>
      <c r="F553" s="369">
        <v>7500000</v>
      </c>
      <c r="G553" s="306" t="s">
        <v>2129</v>
      </c>
      <c r="H553" s="295">
        <v>1110506907</v>
      </c>
      <c r="I553" s="294" t="s">
        <v>42</v>
      </c>
      <c r="J553" s="296">
        <v>8</v>
      </c>
      <c r="K553" s="296">
        <v>1448</v>
      </c>
      <c r="L553" s="297">
        <v>45784</v>
      </c>
      <c r="M553" s="298">
        <f t="shared" si="479"/>
        <v>7500000</v>
      </c>
      <c r="N553" s="297">
        <v>45786</v>
      </c>
      <c r="O553" s="294" t="s">
        <v>43</v>
      </c>
      <c r="P553" s="299">
        <v>45786</v>
      </c>
      <c r="Q553" s="294">
        <v>1349</v>
      </c>
      <c r="R553" s="291">
        <v>220602</v>
      </c>
      <c r="S553" s="300">
        <v>7500000</v>
      </c>
      <c r="T553" s="272" t="s">
        <v>987</v>
      </c>
      <c r="U553" s="301" t="s">
        <v>2130</v>
      </c>
      <c r="V553" s="297">
        <v>45790</v>
      </c>
      <c r="W553" s="302">
        <v>45789</v>
      </c>
      <c r="Z553" s="303">
        <f t="shared" ref="Z553" si="481">+S553/3</f>
        <v>2500000</v>
      </c>
      <c r="AF553" s="291" t="s">
        <v>2131</v>
      </c>
      <c r="AG553" s="291">
        <v>3114718878</v>
      </c>
      <c r="AH553" s="307" t="s">
        <v>2132</v>
      </c>
    </row>
    <row r="554" spans="1:34" ht="17.25" customHeight="1">
      <c r="A554" s="293">
        <v>553</v>
      </c>
      <c r="B554" s="291" t="s">
        <v>596</v>
      </c>
      <c r="C554" s="291" t="s">
        <v>621</v>
      </c>
      <c r="D554" s="291" t="s">
        <v>796</v>
      </c>
      <c r="E554" s="294" t="s">
        <v>40</v>
      </c>
      <c r="F554" s="369">
        <v>7500000</v>
      </c>
      <c r="G554" s="306" t="s">
        <v>2133</v>
      </c>
      <c r="H554" s="295">
        <v>93381948</v>
      </c>
      <c r="I554" s="294" t="s">
        <v>42</v>
      </c>
      <c r="J554" s="296">
        <v>9</v>
      </c>
      <c r="K554" s="296">
        <v>1446</v>
      </c>
      <c r="L554" s="297">
        <v>45784</v>
      </c>
      <c r="M554" s="298">
        <f t="shared" si="479"/>
        <v>7500000</v>
      </c>
      <c r="N554" s="297">
        <v>45786</v>
      </c>
      <c r="O554" s="294" t="s">
        <v>43</v>
      </c>
      <c r="P554" s="299">
        <v>45786</v>
      </c>
      <c r="Q554" s="294">
        <v>1350</v>
      </c>
      <c r="R554" s="291">
        <v>220602</v>
      </c>
      <c r="S554" s="300">
        <v>7500000</v>
      </c>
      <c r="T554" s="297">
        <v>45789</v>
      </c>
      <c r="U554" s="301" t="s">
        <v>2134</v>
      </c>
      <c r="V554" s="297">
        <v>45790</v>
      </c>
      <c r="W554" s="302">
        <v>45881</v>
      </c>
      <c r="Z554" s="303">
        <f t="shared" ref="Z554" si="482">+S554/3</f>
        <v>2500000</v>
      </c>
      <c r="AF554" s="291" t="s">
        <v>2135</v>
      </c>
      <c r="AG554" s="291">
        <v>3164170112</v>
      </c>
      <c r="AH554" s="307" t="s">
        <v>2136</v>
      </c>
    </row>
    <row r="555" spans="1:34" ht="17.25" customHeight="1">
      <c r="A555" s="293">
        <v>554</v>
      </c>
      <c r="B555" s="291" t="s">
        <v>596</v>
      </c>
      <c r="C555" s="291" t="s">
        <v>621</v>
      </c>
      <c r="D555" s="291" t="s">
        <v>796</v>
      </c>
      <c r="E555" s="294" t="s">
        <v>40</v>
      </c>
      <c r="F555" s="369">
        <v>7500000</v>
      </c>
      <c r="G555" s="306" t="s">
        <v>2137</v>
      </c>
      <c r="H555" s="295">
        <v>65585878</v>
      </c>
      <c r="I555" s="294" t="s">
        <v>1267</v>
      </c>
      <c r="J555" s="296">
        <v>6</v>
      </c>
      <c r="K555" s="296">
        <v>1447</v>
      </c>
      <c r="L555" s="297">
        <v>45784</v>
      </c>
      <c r="M555" s="298">
        <f t="shared" si="479"/>
        <v>7500000</v>
      </c>
      <c r="N555" s="297">
        <v>45786</v>
      </c>
      <c r="O555" s="294" t="s">
        <v>43</v>
      </c>
      <c r="P555" s="299">
        <v>45807</v>
      </c>
      <c r="Q555" s="294">
        <v>1554</v>
      </c>
      <c r="R555" s="291">
        <v>220602</v>
      </c>
      <c r="S555" s="300">
        <v>7500000</v>
      </c>
      <c r="T555" s="297">
        <v>45811</v>
      </c>
      <c r="U555" s="301">
        <v>100044674</v>
      </c>
      <c r="V555" s="297">
        <v>45817</v>
      </c>
      <c r="W555" s="302">
        <v>45908</v>
      </c>
      <c r="Z555" s="303">
        <f t="shared" ref="Z555" si="483">+S555/3</f>
        <v>2500000</v>
      </c>
      <c r="AF555" s="291" t="s">
        <v>2138</v>
      </c>
      <c r="AG555" s="291">
        <v>3203278591</v>
      </c>
      <c r="AH555" s="307" t="s">
        <v>2139</v>
      </c>
    </row>
    <row r="556" spans="1:34" ht="17.25" customHeight="1">
      <c r="A556" s="293">
        <v>555</v>
      </c>
      <c r="B556" s="291" t="s">
        <v>596</v>
      </c>
      <c r="C556" s="291" t="s">
        <v>621</v>
      </c>
      <c r="D556" s="291" t="s">
        <v>796</v>
      </c>
      <c r="E556" s="294" t="s">
        <v>40</v>
      </c>
      <c r="F556" s="369">
        <v>7500000</v>
      </c>
      <c r="G556" s="306" t="s">
        <v>2140</v>
      </c>
      <c r="H556" s="295">
        <v>1005911200</v>
      </c>
      <c r="I556" s="294" t="s">
        <v>42</v>
      </c>
      <c r="J556" s="296">
        <v>5</v>
      </c>
      <c r="K556" s="296">
        <v>1366</v>
      </c>
      <c r="L556" s="297">
        <v>45777</v>
      </c>
      <c r="M556" s="298">
        <f t="shared" si="479"/>
        <v>7500000</v>
      </c>
      <c r="N556" s="297">
        <v>45786</v>
      </c>
      <c r="O556" s="294" t="s">
        <v>43</v>
      </c>
      <c r="P556" s="299">
        <v>45786</v>
      </c>
      <c r="Q556" s="294">
        <v>1351</v>
      </c>
      <c r="R556" s="291">
        <v>220602</v>
      </c>
      <c r="S556" s="300">
        <v>7500000</v>
      </c>
      <c r="T556" s="272" t="s">
        <v>987</v>
      </c>
      <c r="U556" s="301" t="s">
        <v>2141</v>
      </c>
      <c r="V556" s="297">
        <v>45790</v>
      </c>
      <c r="W556" s="302">
        <v>45881</v>
      </c>
      <c r="Z556" s="303">
        <f t="shared" ref="Z556" si="484">+S556/3</f>
        <v>2500000</v>
      </c>
      <c r="AF556" s="291" t="s">
        <v>2142</v>
      </c>
      <c r="AG556" s="291">
        <v>3167496244</v>
      </c>
      <c r="AH556" s="307" t="s">
        <v>2143</v>
      </c>
    </row>
    <row r="557" spans="1:34" ht="17.25" customHeight="1">
      <c r="A557" s="293">
        <v>556</v>
      </c>
      <c r="B557" s="291" t="s">
        <v>596</v>
      </c>
      <c r="C557" s="291" t="s">
        <v>621</v>
      </c>
      <c r="D557" s="291" t="s">
        <v>796</v>
      </c>
      <c r="E557" s="294" t="s">
        <v>40</v>
      </c>
      <c r="F557" s="369">
        <v>7500000</v>
      </c>
      <c r="G557" s="306" t="s">
        <v>2144</v>
      </c>
      <c r="H557" s="295">
        <v>1110462434</v>
      </c>
      <c r="I557" s="294" t="s">
        <v>42</v>
      </c>
      <c r="J557" s="296">
        <v>5</v>
      </c>
      <c r="K557" s="296">
        <v>1362</v>
      </c>
      <c r="L557" s="297">
        <v>45777</v>
      </c>
      <c r="M557" s="298">
        <f t="shared" si="479"/>
        <v>7500000</v>
      </c>
      <c r="N557" s="297">
        <v>45786</v>
      </c>
      <c r="O557" s="294" t="s">
        <v>43</v>
      </c>
      <c r="P557" s="299">
        <v>45786</v>
      </c>
      <c r="Q557" s="294">
        <v>1352</v>
      </c>
      <c r="R557" s="291">
        <v>220602</v>
      </c>
      <c r="S557" s="300">
        <v>7500000</v>
      </c>
      <c r="T557" s="297">
        <v>45786</v>
      </c>
      <c r="U557" s="301" t="s">
        <v>2145</v>
      </c>
      <c r="V557" s="297">
        <v>45790</v>
      </c>
      <c r="W557" s="302">
        <v>45881</v>
      </c>
      <c r="Z557" s="303">
        <f t="shared" ref="Z557:Z558" si="485">+S557/3</f>
        <v>2500000</v>
      </c>
      <c r="AF557" s="291" t="s">
        <v>2146</v>
      </c>
      <c r="AG557" s="291">
        <v>3203833715</v>
      </c>
      <c r="AH557" s="307" t="s">
        <v>2147</v>
      </c>
    </row>
    <row r="558" spans="1:34" ht="17.25" customHeight="1">
      <c r="A558" s="293">
        <v>557</v>
      </c>
      <c r="B558" s="291" t="s">
        <v>596</v>
      </c>
      <c r="C558" s="291" t="s">
        <v>621</v>
      </c>
      <c r="D558" s="306" t="s">
        <v>890</v>
      </c>
      <c r="E558" s="294" t="s">
        <v>40</v>
      </c>
      <c r="F558" s="369">
        <v>9000000</v>
      </c>
      <c r="G558" s="291" t="s">
        <v>2148</v>
      </c>
      <c r="H558" s="331">
        <v>1110524707</v>
      </c>
      <c r="I558" s="294" t="s">
        <v>42</v>
      </c>
      <c r="J558" s="296">
        <v>8</v>
      </c>
      <c r="K558" s="296">
        <v>1402</v>
      </c>
      <c r="L558" s="297">
        <v>45777</v>
      </c>
      <c r="M558" s="298">
        <f t="shared" ref="M558" si="486">F558</f>
        <v>9000000</v>
      </c>
      <c r="N558" s="297">
        <v>45786</v>
      </c>
      <c r="O558" s="294" t="s">
        <v>43</v>
      </c>
      <c r="P558" s="334">
        <v>45786</v>
      </c>
      <c r="Q558" s="335">
        <v>1353</v>
      </c>
      <c r="R558" s="291">
        <v>220606</v>
      </c>
      <c r="S558" s="300">
        <f t="shared" ref="S558" si="487">M558</f>
        <v>9000000</v>
      </c>
      <c r="T558" s="297">
        <v>45789</v>
      </c>
      <c r="U558" s="346">
        <v>100043956</v>
      </c>
      <c r="V558" s="297">
        <v>45791</v>
      </c>
      <c r="W558" s="302">
        <v>45882</v>
      </c>
      <c r="Z558" s="303">
        <f t="shared" si="485"/>
        <v>3000000</v>
      </c>
      <c r="AF558" s="291" t="s">
        <v>2149</v>
      </c>
      <c r="AG558" s="291">
        <v>3118108187</v>
      </c>
      <c r="AH558" s="307" t="s">
        <v>2150</v>
      </c>
    </row>
    <row r="559" spans="1:34" ht="17.25" customHeight="1">
      <c r="A559" s="293">
        <v>558</v>
      </c>
      <c r="B559" s="291" t="s">
        <v>596</v>
      </c>
      <c r="C559" s="291" t="s">
        <v>621</v>
      </c>
      <c r="D559" s="306" t="s">
        <v>890</v>
      </c>
      <c r="E559" s="294" t="s">
        <v>40</v>
      </c>
      <c r="F559" s="369">
        <v>9000000</v>
      </c>
      <c r="G559" s="291" t="s">
        <v>2151</v>
      </c>
      <c r="H559" s="331">
        <v>1105680914</v>
      </c>
      <c r="I559" s="294" t="s">
        <v>42</v>
      </c>
      <c r="J559" s="296">
        <v>5</v>
      </c>
      <c r="K559" s="296">
        <v>1391</v>
      </c>
      <c r="L559" s="297">
        <v>45777</v>
      </c>
      <c r="M559" s="298">
        <f t="shared" ref="M559" si="488">F559</f>
        <v>9000000</v>
      </c>
      <c r="N559" s="297">
        <v>45786</v>
      </c>
      <c r="O559" s="294" t="s">
        <v>43</v>
      </c>
      <c r="P559" s="334">
        <v>45790</v>
      </c>
      <c r="Q559" s="335">
        <v>1379</v>
      </c>
      <c r="R559" s="291">
        <v>220606</v>
      </c>
      <c r="S559" s="300">
        <f t="shared" ref="S559" si="489">M559</f>
        <v>9000000</v>
      </c>
      <c r="T559" s="297">
        <v>45789</v>
      </c>
      <c r="U559" s="350" t="s">
        <v>2152</v>
      </c>
      <c r="V559" s="297">
        <v>45791</v>
      </c>
      <c r="W559" s="302">
        <v>45882</v>
      </c>
      <c r="Z559" s="303">
        <f t="shared" ref="Z559" si="490">+S559/3</f>
        <v>3000000</v>
      </c>
      <c r="AF559" s="291" t="s">
        <v>2153</v>
      </c>
      <c r="AG559" s="291">
        <v>3102970192</v>
      </c>
      <c r="AH559" s="307" t="s">
        <v>2154</v>
      </c>
    </row>
    <row r="560" spans="1:34" ht="17.25" customHeight="1">
      <c r="A560" s="293">
        <v>559</v>
      </c>
      <c r="B560" s="291" t="s">
        <v>596</v>
      </c>
      <c r="C560" s="291" t="s">
        <v>621</v>
      </c>
      <c r="D560" s="306" t="s">
        <v>890</v>
      </c>
      <c r="E560" s="294" t="s">
        <v>40</v>
      </c>
      <c r="F560" s="369">
        <v>9000000</v>
      </c>
      <c r="G560" s="291" t="s">
        <v>2155</v>
      </c>
      <c r="H560" s="331">
        <v>28558182</v>
      </c>
      <c r="I560" s="294" t="s">
        <v>42</v>
      </c>
      <c r="J560" s="296">
        <v>1</v>
      </c>
      <c r="K560" s="296">
        <v>1405</v>
      </c>
      <c r="L560" s="297">
        <v>45777</v>
      </c>
      <c r="M560" s="298">
        <f t="shared" ref="M560" si="491">F560</f>
        <v>9000000</v>
      </c>
      <c r="N560" s="297">
        <v>45786</v>
      </c>
      <c r="O560" s="294" t="s">
        <v>43</v>
      </c>
      <c r="P560" s="334">
        <v>45786</v>
      </c>
      <c r="Q560" s="335">
        <v>1354</v>
      </c>
      <c r="R560" s="291">
        <v>220606</v>
      </c>
      <c r="S560" s="300">
        <f t="shared" ref="S560" si="492">M560</f>
        <v>9000000</v>
      </c>
      <c r="T560" s="297">
        <v>45789</v>
      </c>
      <c r="U560" s="351" t="s">
        <v>2156</v>
      </c>
      <c r="V560" s="297">
        <v>45790</v>
      </c>
      <c r="W560" s="302">
        <v>45881</v>
      </c>
      <c r="Z560" s="303">
        <f t="shared" ref="Z560" si="493">+S560/3</f>
        <v>3000000</v>
      </c>
      <c r="AF560" s="291" t="s">
        <v>2157</v>
      </c>
      <c r="AG560" s="291">
        <v>3142855539</v>
      </c>
      <c r="AH560" s="307" t="s">
        <v>2158</v>
      </c>
    </row>
    <row r="561" spans="1:34" ht="17.25" customHeight="1">
      <c r="A561" s="293">
        <v>560</v>
      </c>
      <c r="B561" s="291" t="s">
        <v>596</v>
      </c>
      <c r="C561" s="291" t="s">
        <v>621</v>
      </c>
      <c r="D561" s="306" t="s">
        <v>890</v>
      </c>
      <c r="E561" s="294" t="s">
        <v>40</v>
      </c>
      <c r="F561" s="369">
        <v>9000000</v>
      </c>
      <c r="G561" s="291" t="s">
        <v>2159</v>
      </c>
      <c r="H561" s="331">
        <v>1110523027</v>
      </c>
      <c r="I561" s="294" t="s">
        <v>42</v>
      </c>
      <c r="J561" s="296">
        <v>3</v>
      </c>
      <c r="K561" s="296">
        <v>1401</v>
      </c>
      <c r="L561" s="297">
        <v>45777</v>
      </c>
      <c r="M561" s="298">
        <f t="shared" ref="M561" si="494">F561</f>
        <v>9000000</v>
      </c>
      <c r="N561" s="297">
        <v>45786</v>
      </c>
      <c r="O561" s="294" t="s">
        <v>43</v>
      </c>
      <c r="P561" s="334">
        <v>45811</v>
      </c>
      <c r="Q561" s="335">
        <v>1567</v>
      </c>
      <c r="R561" s="291">
        <v>220606</v>
      </c>
      <c r="S561" s="300">
        <f t="shared" ref="S561" si="495">M561</f>
        <v>9000000</v>
      </c>
      <c r="T561" s="297">
        <v>45811</v>
      </c>
      <c r="U561" s="344" t="s">
        <v>2160</v>
      </c>
      <c r="V561" s="297">
        <v>45811</v>
      </c>
      <c r="W561" s="302">
        <v>45902</v>
      </c>
      <c r="Z561" s="303">
        <f t="shared" ref="Z561" si="496">+S561/3</f>
        <v>3000000</v>
      </c>
      <c r="AF561" s="291" t="s">
        <v>2161</v>
      </c>
      <c r="AG561" s="291">
        <v>3112891876</v>
      </c>
      <c r="AH561" s="307" t="s">
        <v>2162</v>
      </c>
    </row>
    <row r="562" spans="1:34" ht="17.25" customHeight="1">
      <c r="A562" s="293">
        <v>561</v>
      </c>
      <c r="B562" s="291" t="s">
        <v>596</v>
      </c>
      <c r="C562" s="291" t="s">
        <v>621</v>
      </c>
      <c r="D562" s="306" t="s">
        <v>890</v>
      </c>
      <c r="E562" s="294" t="s">
        <v>40</v>
      </c>
      <c r="F562" s="369">
        <v>9000000</v>
      </c>
      <c r="G562" s="291" t="s">
        <v>2163</v>
      </c>
      <c r="H562" s="331">
        <v>1106226275</v>
      </c>
      <c r="I562" s="294" t="s">
        <v>2164</v>
      </c>
      <c r="J562" s="296">
        <v>5</v>
      </c>
      <c r="K562" s="296">
        <v>1403</v>
      </c>
      <c r="L562" s="297">
        <v>45777</v>
      </c>
      <c r="M562" s="298">
        <f t="shared" ref="M562" si="497">F562</f>
        <v>9000000</v>
      </c>
      <c r="N562" s="297">
        <v>45786</v>
      </c>
      <c r="O562" s="294" t="s">
        <v>43</v>
      </c>
      <c r="P562" s="334">
        <v>45807</v>
      </c>
      <c r="Q562" s="335">
        <v>1566</v>
      </c>
      <c r="R562" s="291">
        <v>220606</v>
      </c>
      <c r="S562" s="300">
        <f t="shared" ref="S562" si="498">M562</f>
        <v>9000000</v>
      </c>
      <c r="T562" s="297">
        <v>45811</v>
      </c>
      <c r="U562" s="344" t="s">
        <v>2165</v>
      </c>
      <c r="V562" s="297">
        <v>45819</v>
      </c>
      <c r="W562" s="302">
        <v>45910</v>
      </c>
      <c r="Z562" s="303">
        <f t="shared" ref="Z562" si="499">+S562/3</f>
        <v>3000000</v>
      </c>
      <c r="AF562" s="291" t="s">
        <v>2166</v>
      </c>
      <c r="AG562" s="291">
        <v>3167998815</v>
      </c>
      <c r="AH562" s="307" t="s">
        <v>2167</v>
      </c>
    </row>
    <row r="563" spans="1:34" ht="17.25" customHeight="1">
      <c r="A563" s="293">
        <v>562</v>
      </c>
      <c r="B563" s="291" t="s">
        <v>596</v>
      </c>
      <c r="C563" s="291" t="s">
        <v>621</v>
      </c>
      <c r="D563" s="306" t="s">
        <v>890</v>
      </c>
      <c r="E563" s="294" t="s">
        <v>40</v>
      </c>
      <c r="F563" s="369">
        <v>9000000</v>
      </c>
      <c r="G563" s="291" t="s">
        <v>2168</v>
      </c>
      <c r="H563" s="331">
        <v>1107974952</v>
      </c>
      <c r="I563" s="294" t="s">
        <v>42</v>
      </c>
      <c r="J563" s="296">
        <v>2</v>
      </c>
      <c r="K563" s="296">
        <v>1404</v>
      </c>
      <c r="L563" s="297">
        <v>45777</v>
      </c>
      <c r="M563" s="298">
        <f t="shared" ref="M563" si="500">F563</f>
        <v>9000000</v>
      </c>
      <c r="N563" s="297">
        <v>45786</v>
      </c>
      <c r="O563" s="294" t="s">
        <v>43</v>
      </c>
      <c r="P563" s="334">
        <v>45790</v>
      </c>
      <c r="Q563" s="335">
        <v>1380</v>
      </c>
      <c r="R563" s="291">
        <v>220606</v>
      </c>
      <c r="S563" s="300">
        <f t="shared" ref="S563" si="501">M563</f>
        <v>9000000</v>
      </c>
      <c r="T563" s="297">
        <v>45789</v>
      </c>
      <c r="U563" s="350">
        <v>100043971</v>
      </c>
      <c r="V563" s="297">
        <v>45793</v>
      </c>
      <c r="W563" s="302">
        <v>45884</v>
      </c>
      <c r="Z563" s="303">
        <f t="shared" ref="Z563" si="502">+S563/3</f>
        <v>3000000</v>
      </c>
      <c r="AF563" s="291" t="s">
        <v>2169</v>
      </c>
      <c r="AG563" s="291">
        <v>3133979953</v>
      </c>
      <c r="AH563" s="307" t="s">
        <v>2170</v>
      </c>
    </row>
    <row r="564" spans="1:34" ht="17.25" customHeight="1">
      <c r="A564" s="293">
        <v>563</v>
      </c>
      <c r="B564" s="291" t="s">
        <v>596</v>
      </c>
      <c r="C564" s="291" t="s">
        <v>621</v>
      </c>
      <c r="D564" s="306" t="s">
        <v>2171</v>
      </c>
      <c r="E564" s="294" t="s">
        <v>40</v>
      </c>
      <c r="F564" s="369">
        <v>14250000</v>
      </c>
      <c r="G564" s="291" t="s">
        <v>2172</v>
      </c>
      <c r="H564" s="295">
        <v>1110537898</v>
      </c>
      <c r="I564" s="294" t="s">
        <v>42</v>
      </c>
      <c r="J564" s="296">
        <v>2</v>
      </c>
      <c r="K564" s="296">
        <v>1415</v>
      </c>
      <c r="L564" s="297">
        <v>45780</v>
      </c>
      <c r="M564" s="298">
        <f t="shared" ref="M564" si="503">+F564</f>
        <v>14250000</v>
      </c>
      <c r="N564" s="297">
        <v>45786</v>
      </c>
      <c r="O564" s="294" t="s">
        <v>43</v>
      </c>
      <c r="P564" s="299">
        <v>45790</v>
      </c>
      <c r="Q564" s="294">
        <v>1381</v>
      </c>
      <c r="R564" s="291">
        <v>220601</v>
      </c>
      <c r="S564" s="300">
        <v>14250000</v>
      </c>
      <c r="T564" s="297">
        <v>45789</v>
      </c>
      <c r="U564" s="301" t="s">
        <v>2173</v>
      </c>
      <c r="V564" s="297">
        <v>45790</v>
      </c>
      <c r="W564" s="302">
        <v>45881</v>
      </c>
      <c r="Z564" s="303">
        <f>+S564/3</f>
        <v>4750000</v>
      </c>
      <c r="AF564" s="291" t="s">
        <v>2174</v>
      </c>
      <c r="AG564" s="291">
        <v>3165319865</v>
      </c>
      <c r="AH564" s="307" t="s">
        <v>2175</v>
      </c>
    </row>
    <row r="565" spans="1:34" ht="17.25" customHeight="1">
      <c r="A565" s="293">
        <v>564</v>
      </c>
      <c r="B565" s="291" t="s">
        <v>596</v>
      </c>
      <c r="C565" s="291" t="s">
        <v>2176</v>
      </c>
      <c r="D565" s="291" t="s">
        <v>2177</v>
      </c>
      <c r="E565" s="294" t="s">
        <v>40</v>
      </c>
      <c r="F565" s="369">
        <v>7200000</v>
      </c>
      <c r="G565" s="291" t="s">
        <v>2178</v>
      </c>
      <c r="H565" s="295">
        <v>1106713559</v>
      </c>
      <c r="I565" s="294" t="s">
        <v>208</v>
      </c>
      <c r="J565" s="296">
        <v>0</v>
      </c>
      <c r="K565" s="296">
        <v>1412</v>
      </c>
      <c r="L565" s="297">
        <v>45777</v>
      </c>
      <c r="M565" s="298">
        <f t="shared" ref="M565" si="504">F565</f>
        <v>7200000</v>
      </c>
      <c r="N565" s="297">
        <v>45786</v>
      </c>
      <c r="O565" s="294" t="s">
        <v>43</v>
      </c>
      <c r="P565" s="299">
        <v>45789</v>
      </c>
      <c r="Q565" s="294">
        <v>1366</v>
      </c>
      <c r="R565" s="291">
        <v>220602</v>
      </c>
      <c r="S565" s="300">
        <f t="shared" ref="S565" si="505">M565</f>
        <v>7200000</v>
      </c>
      <c r="T565" s="297">
        <v>45789</v>
      </c>
      <c r="U565" s="301" t="s">
        <v>2179</v>
      </c>
      <c r="V565" s="297">
        <v>45791</v>
      </c>
      <c r="W565" s="302">
        <v>45882</v>
      </c>
      <c r="Z565" s="303">
        <f>+F565/3</f>
        <v>2400000</v>
      </c>
      <c r="AF565" s="291" t="s">
        <v>2180</v>
      </c>
      <c r="AG565" s="291">
        <v>3138593122</v>
      </c>
      <c r="AH565" s="307" t="s">
        <v>2181</v>
      </c>
    </row>
    <row r="566" spans="1:34" ht="17.25" customHeight="1">
      <c r="A566" s="293">
        <v>565</v>
      </c>
      <c r="B566" s="291" t="s">
        <v>596</v>
      </c>
      <c r="C566" s="291" t="s">
        <v>621</v>
      </c>
      <c r="D566" s="291" t="s">
        <v>796</v>
      </c>
      <c r="E566" s="294" t="s">
        <v>40</v>
      </c>
      <c r="F566" s="369">
        <v>7500000</v>
      </c>
      <c r="G566" s="306" t="s">
        <v>2182</v>
      </c>
      <c r="H566" s="295">
        <v>65768310</v>
      </c>
      <c r="I566" s="294" t="s">
        <v>42</v>
      </c>
      <c r="J566" s="296">
        <v>1</v>
      </c>
      <c r="K566" s="296">
        <v>1444</v>
      </c>
      <c r="L566" s="297">
        <v>45783</v>
      </c>
      <c r="M566" s="298">
        <f t="shared" ref="M566:M573" si="506">+F566</f>
        <v>7500000</v>
      </c>
      <c r="N566" s="297">
        <v>45786</v>
      </c>
      <c r="O566" s="294" t="s">
        <v>43</v>
      </c>
      <c r="P566" s="299">
        <v>45793</v>
      </c>
      <c r="Q566" s="294">
        <v>1419</v>
      </c>
      <c r="R566" s="291">
        <v>220602</v>
      </c>
      <c r="S566" s="300">
        <v>7500000</v>
      </c>
      <c r="T566" s="297">
        <v>45792</v>
      </c>
      <c r="U566" s="301" t="s">
        <v>2183</v>
      </c>
      <c r="V566" s="297">
        <v>45794</v>
      </c>
      <c r="W566" s="302">
        <v>45885</v>
      </c>
      <c r="Z566" s="303">
        <f t="shared" ref="Z566" si="507">+S566/3</f>
        <v>2500000</v>
      </c>
      <c r="AF566" s="291" t="s">
        <v>2184</v>
      </c>
      <c r="AG566" s="291">
        <v>3144293520</v>
      </c>
      <c r="AH566" s="307" t="s">
        <v>2185</v>
      </c>
    </row>
    <row r="567" spans="1:34" ht="17.25" customHeight="1">
      <c r="A567" s="293">
        <v>566</v>
      </c>
      <c r="B567" s="291" t="s">
        <v>596</v>
      </c>
      <c r="C567" s="291" t="s">
        <v>621</v>
      </c>
      <c r="D567" s="291" t="s">
        <v>796</v>
      </c>
      <c r="E567" s="294" t="s">
        <v>40</v>
      </c>
      <c r="F567" s="369">
        <v>7500000</v>
      </c>
      <c r="G567" s="306" t="s">
        <v>2186</v>
      </c>
      <c r="H567" s="295">
        <v>1070464107</v>
      </c>
      <c r="I567" s="294" t="s">
        <v>42</v>
      </c>
      <c r="J567" s="296">
        <v>6</v>
      </c>
      <c r="K567" s="296">
        <v>1425</v>
      </c>
      <c r="L567" s="297">
        <v>45783</v>
      </c>
      <c r="M567" s="298">
        <f t="shared" si="506"/>
        <v>7500000</v>
      </c>
      <c r="N567" s="297">
        <v>45786</v>
      </c>
      <c r="O567" s="294" t="s">
        <v>43</v>
      </c>
      <c r="P567" s="299">
        <v>45786</v>
      </c>
      <c r="Q567" s="294">
        <v>1355</v>
      </c>
      <c r="R567" s="291">
        <v>220602</v>
      </c>
      <c r="S567" s="300">
        <v>7500000</v>
      </c>
      <c r="T567" s="297">
        <v>45789</v>
      </c>
      <c r="U567" s="301" t="s">
        <v>2187</v>
      </c>
      <c r="V567" s="297">
        <v>45783</v>
      </c>
      <c r="W567" s="302">
        <v>45874</v>
      </c>
      <c r="Z567" s="303">
        <f t="shared" ref="Z567" si="508">+S567/3</f>
        <v>2500000</v>
      </c>
      <c r="AF567" s="291" t="s">
        <v>2188</v>
      </c>
      <c r="AG567" s="291">
        <v>3242497532</v>
      </c>
      <c r="AH567" s="307" t="s">
        <v>2189</v>
      </c>
    </row>
    <row r="568" spans="1:34" ht="17.25" customHeight="1">
      <c r="A568" s="293">
        <v>567</v>
      </c>
      <c r="B568" s="291" t="s">
        <v>596</v>
      </c>
      <c r="C568" s="291" t="s">
        <v>621</v>
      </c>
      <c r="D568" s="291" t="s">
        <v>796</v>
      </c>
      <c r="E568" s="294" t="s">
        <v>40</v>
      </c>
      <c r="F568" s="369">
        <v>7500000</v>
      </c>
      <c r="G568" s="306" t="s">
        <v>2190</v>
      </c>
      <c r="H568" s="295">
        <v>65780751</v>
      </c>
      <c r="I568" s="294" t="s">
        <v>42</v>
      </c>
      <c r="J568" s="296">
        <v>5</v>
      </c>
      <c r="K568" s="296">
        <v>1426</v>
      </c>
      <c r="L568" s="297">
        <v>45783</v>
      </c>
      <c r="M568" s="298">
        <f t="shared" si="506"/>
        <v>7500000</v>
      </c>
      <c r="N568" s="297">
        <v>45786</v>
      </c>
      <c r="O568" s="294" t="s">
        <v>43</v>
      </c>
      <c r="P568" s="299">
        <v>45792</v>
      </c>
      <c r="Q568" s="294">
        <v>1407</v>
      </c>
      <c r="R568" s="291">
        <v>220602</v>
      </c>
      <c r="S568" s="300">
        <v>7500000</v>
      </c>
      <c r="T568" s="297">
        <v>45811</v>
      </c>
      <c r="U568" s="301" t="s">
        <v>2191</v>
      </c>
      <c r="V568" s="297">
        <v>45812</v>
      </c>
      <c r="W568" s="302">
        <v>45903</v>
      </c>
      <c r="Z568" s="303">
        <f t="shared" ref="Z568" si="509">+S568/3</f>
        <v>2500000</v>
      </c>
      <c r="AF568" s="291" t="s">
        <v>2192</v>
      </c>
      <c r="AG568" s="291">
        <v>3213603752</v>
      </c>
      <c r="AH568" s="307" t="s">
        <v>2193</v>
      </c>
    </row>
    <row r="569" spans="1:34" ht="17.25" customHeight="1">
      <c r="A569" s="293">
        <v>568</v>
      </c>
      <c r="B569" s="291" t="s">
        <v>596</v>
      </c>
      <c r="C569" s="291" t="s">
        <v>621</v>
      </c>
      <c r="D569" s="291" t="s">
        <v>796</v>
      </c>
      <c r="E569" s="294" t="s">
        <v>40</v>
      </c>
      <c r="F569" s="369">
        <v>7500000</v>
      </c>
      <c r="G569" s="306" t="s">
        <v>2194</v>
      </c>
      <c r="H569" s="295">
        <v>38211827</v>
      </c>
      <c r="I569" s="294" t="s">
        <v>42</v>
      </c>
      <c r="J569" s="296">
        <v>8</v>
      </c>
      <c r="K569" s="296">
        <v>1427</v>
      </c>
      <c r="L569" s="297">
        <v>45783</v>
      </c>
      <c r="M569" s="298">
        <f t="shared" si="506"/>
        <v>7500000</v>
      </c>
      <c r="N569" s="297">
        <v>45786</v>
      </c>
      <c r="O569" s="294" t="s">
        <v>43</v>
      </c>
      <c r="P569" s="299">
        <v>45793</v>
      </c>
      <c r="Q569" s="294">
        <v>1416</v>
      </c>
      <c r="R569" s="291">
        <v>220602</v>
      </c>
      <c r="S569" s="300">
        <v>7500000</v>
      </c>
      <c r="T569" s="297">
        <v>45792</v>
      </c>
      <c r="U569" s="301">
        <v>100044115</v>
      </c>
      <c r="V569" s="297">
        <v>45797</v>
      </c>
      <c r="W569" s="302">
        <v>45796</v>
      </c>
      <c r="Z569" s="303">
        <f t="shared" ref="Z569" si="510">+S569/3</f>
        <v>2500000</v>
      </c>
      <c r="AF569" s="291" t="s">
        <v>2195</v>
      </c>
      <c r="AG569" s="291">
        <v>3115302196</v>
      </c>
      <c r="AH569" s="307" t="s">
        <v>2196</v>
      </c>
    </row>
    <row r="570" spans="1:34" ht="17.25" customHeight="1">
      <c r="A570" s="293">
        <v>569</v>
      </c>
      <c r="B570" s="291" t="s">
        <v>596</v>
      </c>
      <c r="C570" s="291" t="s">
        <v>621</v>
      </c>
      <c r="D570" s="291" t="s">
        <v>796</v>
      </c>
      <c r="E570" s="294" t="s">
        <v>40</v>
      </c>
      <c r="F570" s="369">
        <v>7500000</v>
      </c>
      <c r="G570" s="306" t="s">
        <v>2197</v>
      </c>
      <c r="H570" s="295">
        <v>1104694505</v>
      </c>
      <c r="I570" s="294" t="s">
        <v>63</v>
      </c>
      <c r="J570" s="296">
        <v>3</v>
      </c>
      <c r="K570" s="296">
        <v>1430</v>
      </c>
      <c r="L570" s="297">
        <v>45783</v>
      </c>
      <c r="M570" s="298">
        <f t="shared" si="506"/>
        <v>7500000</v>
      </c>
      <c r="N570" s="297">
        <v>45786</v>
      </c>
      <c r="O570" s="294" t="s">
        <v>43</v>
      </c>
      <c r="P570" s="299">
        <v>45786</v>
      </c>
      <c r="Q570" s="294">
        <v>1356</v>
      </c>
      <c r="R570" s="291">
        <v>220602</v>
      </c>
      <c r="S570" s="300">
        <v>7500000</v>
      </c>
      <c r="T570" s="297">
        <v>45789</v>
      </c>
      <c r="U570" s="301" t="s">
        <v>2198</v>
      </c>
      <c r="V570" s="297">
        <v>45791</v>
      </c>
      <c r="W570" s="302">
        <v>45790</v>
      </c>
      <c r="Z570" s="303">
        <f t="shared" ref="Z570" si="511">+S570/3</f>
        <v>2500000</v>
      </c>
      <c r="AF570" s="291" t="s">
        <v>2199</v>
      </c>
      <c r="AG570" s="291">
        <v>3227669911</v>
      </c>
      <c r="AH570" s="307" t="s">
        <v>2200</v>
      </c>
    </row>
    <row r="571" spans="1:34" ht="17.25" customHeight="1">
      <c r="A571" s="293">
        <v>570</v>
      </c>
      <c r="B571" s="291" t="s">
        <v>596</v>
      </c>
      <c r="C571" s="291" t="s">
        <v>621</v>
      </c>
      <c r="D571" s="291" t="s">
        <v>796</v>
      </c>
      <c r="E571" s="294" t="s">
        <v>40</v>
      </c>
      <c r="F571" s="369">
        <v>7500000</v>
      </c>
      <c r="G571" s="306" t="s">
        <v>2201</v>
      </c>
      <c r="H571" s="295">
        <v>65588224</v>
      </c>
      <c r="I571" s="294" t="s">
        <v>2202</v>
      </c>
      <c r="J571" s="296">
        <v>3</v>
      </c>
      <c r="K571" s="296">
        <v>1429</v>
      </c>
      <c r="L571" s="297">
        <v>45783</v>
      </c>
      <c r="M571" s="298">
        <f t="shared" si="506"/>
        <v>7500000</v>
      </c>
      <c r="N571" s="297">
        <v>45786</v>
      </c>
      <c r="O571" s="294" t="s">
        <v>43</v>
      </c>
      <c r="P571" s="299">
        <v>45798</v>
      </c>
      <c r="Q571" s="294">
        <v>1471</v>
      </c>
      <c r="R571" s="291">
        <v>220602</v>
      </c>
      <c r="S571" s="300">
        <v>7500000</v>
      </c>
      <c r="T571" s="297">
        <v>45793</v>
      </c>
      <c r="U571" s="301" t="s">
        <v>2203</v>
      </c>
      <c r="V571" s="297">
        <v>45799</v>
      </c>
      <c r="W571" s="302">
        <v>45890</v>
      </c>
      <c r="Z571" s="303">
        <f t="shared" ref="Z571" si="512">+S571/3</f>
        <v>2500000</v>
      </c>
      <c r="AF571" s="291" t="s">
        <v>2204</v>
      </c>
      <c r="AG571" s="291">
        <v>3115570340</v>
      </c>
      <c r="AH571" s="307" t="s">
        <v>2205</v>
      </c>
    </row>
    <row r="572" spans="1:34" ht="17.25" customHeight="1">
      <c r="A572" s="293">
        <v>571</v>
      </c>
      <c r="B572" s="291" t="s">
        <v>596</v>
      </c>
      <c r="C572" s="291" t="s">
        <v>621</v>
      </c>
      <c r="D572" s="291" t="s">
        <v>796</v>
      </c>
      <c r="E572" s="294" t="s">
        <v>40</v>
      </c>
      <c r="F572" s="369">
        <v>7500000</v>
      </c>
      <c r="G572" s="306" t="s">
        <v>2206</v>
      </c>
      <c r="H572" s="295">
        <v>65781848</v>
      </c>
      <c r="I572" s="294" t="s">
        <v>42</v>
      </c>
      <c r="J572" s="296">
        <v>3</v>
      </c>
      <c r="K572" s="296">
        <v>1428</v>
      </c>
      <c r="L572" s="297">
        <v>45783</v>
      </c>
      <c r="M572" s="298">
        <f t="shared" si="506"/>
        <v>7500000</v>
      </c>
      <c r="N572" s="297">
        <v>45786</v>
      </c>
      <c r="O572" s="294" t="s">
        <v>43</v>
      </c>
      <c r="P572" s="299">
        <v>45793</v>
      </c>
      <c r="Q572" s="294">
        <v>1417</v>
      </c>
      <c r="R572" s="291">
        <v>220602</v>
      </c>
      <c r="S572" s="300">
        <v>7500000</v>
      </c>
      <c r="T572" s="297">
        <v>45793</v>
      </c>
      <c r="U572" s="301" t="s">
        <v>2207</v>
      </c>
      <c r="V572" s="297">
        <v>45824</v>
      </c>
      <c r="W572" s="302">
        <v>45915</v>
      </c>
      <c r="Z572" s="303">
        <f t="shared" ref="Z572" si="513">+S572/3</f>
        <v>2500000</v>
      </c>
      <c r="AF572" s="291" t="s">
        <v>2208</v>
      </c>
      <c r="AG572" s="291">
        <v>3164261878</v>
      </c>
      <c r="AH572" s="307" t="s">
        <v>2209</v>
      </c>
    </row>
    <row r="573" spans="1:34" ht="17.25" customHeight="1">
      <c r="A573" s="293">
        <v>572</v>
      </c>
      <c r="B573" s="291" t="s">
        <v>596</v>
      </c>
      <c r="C573" s="291" t="s">
        <v>621</v>
      </c>
      <c r="D573" s="291" t="s">
        <v>796</v>
      </c>
      <c r="E573" s="294" t="s">
        <v>40</v>
      </c>
      <c r="F573" s="369">
        <v>7500000</v>
      </c>
      <c r="G573" s="306" t="s">
        <v>2210</v>
      </c>
      <c r="H573" s="295">
        <v>1023912952</v>
      </c>
      <c r="I573" s="294" t="s">
        <v>261</v>
      </c>
      <c r="J573" s="296">
        <v>5</v>
      </c>
      <c r="K573" s="296">
        <v>1433</v>
      </c>
      <c r="L573" s="297">
        <v>45783</v>
      </c>
      <c r="M573" s="298">
        <f t="shared" si="506"/>
        <v>7500000</v>
      </c>
      <c r="N573" s="297">
        <v>45786</v>
      </c>
      <c r="O573" s="294" t="s">
        <v>43</v>
      </c>
      <c r="P573" s="299">
        <v>45798</v>
      </c>
      <c r="Q573" s="294">
        <v>1472</v>
      </c>
      <c r="R573" s="291">
        <v>220602</v>
      </c>
      <c r="S573" s="300">
        <v>7500000</v>
      </c>
      <c r="T573" s="297">
        <v>45796</v>
      </c>
      <c r="U573" s="301" t="s">
        <v>2211</v>
      </c>
      <c r="V573" s="297">
        <v>45798</v>
      </c>
      <c r="W573" s="302">
        <v>45889</v>
      </c>
      <c r="Z573" s="303">
        <f t="shared" ref="Z573" si="514">+S573/3</f>
        <v>2500000</v>
      </c>
      <c r="AF573" s="291" t="s">
        <v>2212</v>
      </c>
      <c r="AG573" s="291">
        <v>3164015838</v>
      </c>
      <c r="AH573" s="307" t="s">
        <v>2213</v>
      </c>
    </row>
    <row r="574" spans="1:34" ht="17.25" customHeight="1">
      <c r="A574" s="293">
        <v>573</v>
      </c>
      <c r="B574" s="291" t="s">
        <v>37</v>
      </c>
      <c r="C574" s="291" t="s">
        <v>146</v>
      </c>
      <c r="D574" s="291" t="s">
        <v>493</v>
      </c>
      <c r="E574" s="294" t="s">
        <v>40</v>
      </c>
      <c r="F574" s="369">
        <v>11193465</v>
      </c>
      <c r="G574" s="291" t="s">
        <v>494</v>
      </c>
      <c r="H574" s="295">
        <v>5824170</v>
      </c>
      <c r="I574" s="294" t="s">
        <v>115</v>
      </c>
      <c r="J574" s="296">
        <v>9</v>
      </c>
      <c r="K574" s="296">
        <v>1493</v>
      </c>
      <c r="L574" s="297">
        <v>45785</v>
      </c>
      <c r="M574" s="298">
        <f t="shared" ref="M574:M577" si="515">F574</f>
        <v>11193465</v>
      </c>
      <c r="N574" s="297">
        <v>45786</v>
      </c>
      <c r="O574" s="294" t="s">
        <v>43</v>
      </c>
      <c r="P574" s="299">
        <v>45786</v>
      </c>
      <c r="Q574" s="294">
        <v>1357</v>
      </c>
      <c r="R574" s="291">
        <v>21030202</v>
      </c>
      <c r="S574" s="300">
        <f t="shared" ref="S574:S577" si="516">M574</f>
        <v>11193465</v>
      </c>
      <c r="T574" s="297">
        <v>45789</v>
      </c>
      <c r="U574" s="301">
        <v>100043946</v>
      </c>
      <c r="V574" s="297">
        <v>45790</v>
      </c>
      <c r="W574" s="302">
        <v>45783</v>
      </c>
      <c r="Z574" s="303">
        <f>+F574/3</f>
        <v>3731155</v>
      </c>
      <c r="AF574" s="291" t="s">
        <v>495</v>
      </c>
      <c r="AG574" s="291">
        <v>3187392682</v>
      </c>
      <c r="AH574" s="307" t="s">
        <v>496</v>
      </c>
    </row>
    <row r="575" spans="1:34" ht="17.25" customHeight="1">
      <c r="A575" s="293">
        <v>574</v>
      </c>
      <c r="B575" s="291" t="s">
        <v>37</v>
      </c>
      <c r="C575" s="291" t="s">
        <v>146</v>
      </c>
      <c r="D575" s="291" t="s">
        <v>493</v>
      </c>
      <c r="E575" s="294" t="s">
        <v>40</v>
      </c>
      <c r="F575" s="369">
        <v>11193465</v>
      </c>
      <c r="G575" s="291" t="s">
        <v>503</v>
      </c>
      <c r="H575" s="295">
        <v>1017208625</v>
      </c>
      <c r="I575" s="294" t="s">
        <v>504</v>
      </c>
      <c r="J575" s="296">
        <v>0</v>
      </c>
      <c r="K575" s="296">
        <v>1490</v>
      </c>
      <c r="L575" s="297">
        <v>45785</v>
      </c>
      <c r="M575" s="298">
        <f t="shared" ref="M575:M576" si="517">F575</f>
        <v>11193465</v>
      </c>
      <c r="N575" s="297">
        <v>45786</v>
      </c>
      <c r="O575" s="294" t="s">
        <v>43</v>
      </c>
      <c r="P575" s="299">
        <v>45786</v>
      </c>
      <c r="Q575" s="294">
        <v>1358</v>
      </c>
      <c r="R575" s="291">
        <v>21030202</v>
      </c>
      <c r="S575" s="300">
        <f t="shared" ref="S575:S576" si="518">M575</f>
        <v>11193465</v>
      </c>
      <c r="T575" s="297">
        <v>45789</v>
      </c>
      <c r="U575" s="301" t="s">
        <v>2214</v>
      </c>
      <c r="V575" s="297">
        <v>45789</v>
      </c>
      <c r="W575" s="302">
        <v>45783</v>
      </c>
      <c r="Z575" s="303">
        <f>+F575/3</f>
        <v>3731155</v>
      </c>
      <c r="AF575" s="291" t="s">
        <v>506</v>
      </c>
      <c r="AG575" s="291">
        <v>3187941898</v>
      </c>
      <c r="AH575" s="307" t="s">
        <v>507</v>
      </c>
    </row>
    <row r="576" spans="1:34" ht="17.25" customHeight="1">
      <c r="A576" s="293">
        <v>575</v>
      </c>
      <c r="B576" s="291" t="s">
        <v>37</v>
      </c>
      <c r="C576" s="291" t="s">
        <v>146</v>
      </c>
      <c r="D576" s="291" t="s">
        <v>493</v>
      </c>
      <c r="E576" s="294" t="s">
        <v>40</v>
      </c>
      <c r="F576" s="369">
        <v>11193465</v>
      </c>
      <c r="G576" s="291" t="s">
        <v>497</v>
      </c>
      <c r="H576" s="295">
        <v>1110563718</v>
      </c>
      <c r="I576" s="294" t="s">
        <v>115</v>
      </c>
      <c r="J576" s="296">
        <v>5</v>
      </c>
      <c r="K576" s="296">
        <v>1492</v>
      </c>
      <c r="L576" s="297">
        <v>45785</v>
      </c>
      <c r="M576" s="298">
        <f t="shared" si="517"/>
        <v>11193465</v>
      </c>
      <c r="N576" s="297">
        <v>45786</v>
      </c>
      <c r="O576" s="294" t="s">
        <v>43</v>
      </c>
      <c r="P576" s="299">
        <v>45786</v>
      </c>
      <c r="Q576" s="294">
        <v>1359</v>
      </c>
      <c r="R576" s="291">
        <v>21030202</v>
      </c>
      <c r="S576" s="300">
        <f t="shared" si="518"/>
        <v>11193465</v>
      </c>
      <c r="T576" s="297">
        <v>45789</v>
      </c>
      <c r="U576" s="301">
        <v>100043955</v>
      </c>
      <c r="V576" s="297">
        <v>45789</v>
      </c>
      <c r="W576" s="302">
        <v>45880</v>
      </c>
      <c r="Z576" s="303">
        <f>+F576/3</f>
        <v>3731155</v>
      </c>
      <c r="AF576" s="291" t="s">
        <v>498</v>
      </c>
      <c r="AG576" s="291">
        <v>3163047782</v>
      </c>
      <c r="AH576" s="307" t="s">
        <v>499</v>
      </c>
    </row>
    <row r="577" spans="1:34" ht="17.25" customHeight="1">
      <c r="A577" s="293">
        <v>576</v>
      </c>
      <c r="B577" s="291" t="s">
        <v>37</v>
      </c>
      <c r="C577" s="291" t="s">
        <v>146</v>
      </c>
      <c r="D577" s="291" t="s">
        <v>493</v>
      </c>
      <c r="E577" s="294" t="s">
        <v>40</v>
      </c>
      <c r="F577" s="369">
        <v>11193465</v>
      </c>
      <c r="G577" s="291" t="s">
        <v>500</v>
      </c>
      <c r="H577" s="295">
        <v>1110579160</v>
      </c>
      <c r="I577" s="294" t="s">
        <v>115</v>
      </c>
      <c r="J577" s="296">
        <v>6</v>
      </c>
      <c r="K577" s="296">
        <v>1489</v>
      </c>
      <c r="L577" s="297">
        <v>45785</v>
      </c>
      <c r="M577" s="298">
        <f t="shared" si="515"/>
        <v>11193465</v>
      </c>
      <c r="N577" s="297">
        <v>45786</v>
      </c>
      <c r="O577" s="294" t="s">
        <v>43</v>
      </c>
      <c r="P577" s="299">
        <v>45786</v>
      </c>
      <c r="Q577" s="294">
        <v>1360</v>
      </c>
      <c r="R577" s="291">
        <v>21030202</v>
      </c>
      <c r="S577" s="300">
        <f t="shared" si="516"/>
        <v>11193465</v>
      </c>
      <c r="T577" s="297">
        <v>45789</v>
      </c>
      <c r="U577" s="301" t="s">
        <v>2215</v>
      </c>
      <c r="V577" s="297">
        <v>45789</v>
      </c>
      <c r="W577" s="302">
        <v>45880</v>
      </c>
      <c r="Z577" s="303">
        <f>+F577/3</f>
        <v>3731155</v>
      </c>
      <c r="AF577" s="291" t="s">
        <v>501</v>
      </c>
      <c r="AG577" s="291">
        <v>320874957</v>
      </c>
      <c r="AH577" s="307" t="s">
        <v>502</v>
      </c>
    </row>
    <row r="578" spans="1:34" ht="17.25" customHeight="1">
      <c r="A578" s="293">
        <v>577</v>
      </c>
      <c r="B578" s="291" t="s">
        <v>596</v>
      </c>
      <c r="C578" s="291" t="s">
        <v>621</v>
      </c>
      <c r="D578" s="291" t="s">
        <v>796</v>
      </c>
      <c r="E578" s="294" t="s">
        <v>40</v>
      </c>
      <c r="F578" s="369">
        <v>7500000</v>
      </c>
      <c r="G578" s="306" t="s">
        <v>1989</v>
      </c>
      <c r="H578" s="295">
        <v>1105616358</v>
      </c>
      <c r="I578" s="294" t="s">
        <v>1542</v>
      </c>
      <c r="J578" s="296">
        <v>8</v>
      </c>
      <c r="K578" s="296">
        <v>1440</v>
      </c>
      <c r="L578" s="297">
        <v>45783</v>
      </c>
      <c r="M578" s="298">
        <f t="shared" ref="M578:M594" si="519">+F578</f>
        <v>7500000</v>
      </c>
      <c r="N578" s="297">
        <v>45789</v>
      </c>
      <c r="O578" s="294" t="s">
        <v>43</v>
      </c>
      <c r="R578" s="291">
        <v>220602</v>
      </c>
      <c r="S578" s="300">
        <v>7500000</v>
      </c>
      <c r="W578" s="294" t="s">
        <v>668</v>
      </c>
      <c r="Z578" s="303">
        <f t="shared" ref="Z578" si="520">+S578/3</f>
        <v>2500000</v>
      </c>
      <c r="AF578" s="291" t="s">
        <v>2216</v>
      </c>
      <c r="AG578" s="291">
        <v>3224298335</v>
      </c>
      <c r="AH578" s="307" t="s">
        <v>2217</v>
      </c>
    </row>
    <row r="579" spans="1:34" ht="17.25" customHeight="1">
      <c r="A579" s="293">
        <v>578</v>
      </c>
      <c r="B579" s="291" t="s">
        <v>596</v>
      </c>
      <c r="C579" s="291" t="s">
        <v>621</v>
      </c>
      <c r="D579" s="291" t="s">
        <v>796</v>
      </c>
      <c r="E579" s="294" t="s">
        <v>40</v>
      </c>
      <c r="F579" s="369">
        <v>7500000</v>
      </c>
      <c r="G579" s="306" t="s">
        <v>2218</v>
      </c>
      <c r="H579" s="295">
        <v>17683884</v>
      </c>
      <c r="I579" s="294" t="s">
        <v>2219</v>
      </c>
      <c r="J579" s="296">
        <v>6</v>
      </c>
      <c r="K579" s="296">
        <v>1423</v>
      </c>
      <c r="L579" s="297">
        <v>45783</v>
      </c>
      <c r="M579" s="298">
        <f t="shared" si="519"/>
        <v>7500000</v>
      </c>
      <c r="N579" s="297">
        <v>45789</v>
      </c>
      <c r="O579" s="294" t="s">
        <v>43</v>
      </c>
      <c r="P579" s="299">
        <v>45791</v>
      </c>
      <c r="Q579" s="294">
        <v>1391</v>
      </c>
      <c r="R579" s="291">
        <v>220602</v>
      </c>
      <c r="S579" s="300">
        <v>7500000</v>
      </c>
      <c r="T579" s="297">
        <v>45790</v>
      </c>
      <c r="U579" s="301" t="s">
        <v>2220</v>
      </c>
      <c r="V579" s="297">
        <v>45791</v>
      </c>
      <c r="W579" s="302">
        <v>45882</v>
      </c>
      <c r="Z579" s="303">
        <f t="shared" ref="Z579" si="521">+S579/3</f>
        <v>2500000</v>
      </c>
      <c r="AF579" s="291" t="s">
        <v>2221</v>
      </c>
      <c r="AG579" s="291">
        <v>3175123776</v>
      </c>
      <c r="AH579" s="307" t="s">
        <v>2222</v>
      </c>
    </row>
    <row r="580" spans="1:34" ht="17.25" customHeight="1">
      <c r="A580" s="293">
        <v>579</v>
      </c>
      <c r="B580" s="291" t="s">
        <v>596</v>
      </c>
      <c r="C580" s="291" t="s">
        <v>621</v>
      </c>
      <c r="D580" s="291" t="s">
        <v>796</v>
      </c>
      <c r="E580" s="294" t="s">
        <v>40</v>
      </c>
      <c r="F580" s="369">
        <v>7500000</v>
      </c>
      <c r="G580" s="306" t="s">
        <v>2223</v>
      </c>
      <c r="H580" s="295">
        <v>65710480</v>
      </c>
      <c r="I580" s="294" t="s">
        <v>63</v>
      </c>
      <c r="J580" s="296">
        <v>0</v>
      </c>
      <c r="K580" s="296">
        <v>1431</v>
      </c>
      <c r="L580" s="297">
        <v>45783</v>
      </c>
      <c r="M580" s="298">
        <f t="shared" si="519"/>
        <v>7500000</v>
      </c>
      <c r="N580" s="297">
        <v>45789</v>
      </c>
      <c r="O580" s="294" t="s">
        <v>43</v>
      </c>
      <c r="R580" s="291">
        <v>220602</v>
      </c>
      <c r="S580" s="300">
        <v>7500000</v>
      </c>
      <c r="W580" s="294" t="s">
        <v>668</v>
      </c>
      <c r="Z580" s="303">
        <f t="shared" ref="Z580:Z581" si="522">+S580/3</f>
        <v>2500000</v>
      </c>
      <c r="AF580" s="291" t="s">
        <v>2224</v>
      </c>
      <c r="AG580" s="291">
        <v>3146548817</v>
      </c>
      <c r="AH580" s="307" t="s">
        <v>2225</v>
      </c>
    </row>
    <row r="581" spans="1:34" ht="17.25" customHeight="1">
      <c r="A581" s="293">
        <v>580</v>
      </c>
      <c r="B581" s="291" t="s">
        <v>596</v>
      </c>
      <c r="C581" s="291" t="s">
        <v>621</v>
      </c>
      <c r="D581" s="291" t="s">
        <v>796</v>
      </c>
      <c r="E581" s="294" t="s">
        <v>40</v>
      </c>
      <c r="F581" s="369">
        <v>7500000</v>
      </c>
      <c r="G581" s="306" t="s">
        <v>2226</v>
      </c>
      <c r="H581" s="295">
        <v>1110564653</v>
      </c>
      <c r="I581" s="294" t="s">
        <v>42</v>
      </c>
      <c r="J581" s="296">
        <v>1</v>
      </c>
      <c r="K581" s="296">
        <v>1432</v>
      </c>
      <c r="L581" s="297">
        <v>45783</v>
      </c>
      <c r="M581" s="298">
        <f t="shared" si="519"/>
        <v>7500000</v>
      </c>
      <c r="N581" s="297">
        <v>45789</v>
      </c>
      <c r="O581" s="294" t="s">
        <v>43</v>
      </c>
      <c r="P581" s="299">
        <v>45791</v>
      </c>
      <c r="Q581" s="294">
        <v>1392</v>
      </c>
      <c r="R581" s="291">
        <v>220602</v>
      </c>
      <c r="S581" s="300">
        <v>7500000</v>
      </c>
      <c r="T581" s="297">
        <v>45790</v>
      </c>
      <c r="U581" s="301" t="s">
        <v>2227</v>
      </c>
      <c r="V581" s="297">
        <v>45794</v>
      </c>
      <c r="W581" s="302">
        <v>45885</v>
      </c>
      <c r="Z581" s="303">
        <f t="shared" si="522"/>
        <v>2500000</v>
      </c>
      <c r="AF581" s="291" t="s">
        <v>2228</v>
      </c>
      <c r="AG581" s="291">
        <v>3108127838</v>
      </c>
      <c r="AH581" s="307" t="s">
        <v>2229</v>
      </c>
    </row>
    <row r="582" spans="1:34" ht="17.25" customHeight="1">
      <c r="A582" s="293">
        <v>581</v>
      </c>
      <c r="B582" s="291" t="s">
        <v>596</v>
      </c>
      <c r="C582" s="291" t="s">
        <v>621</v>
      </c>
      <c r="D582" s="291" t="s">
        <v>796</v>
      </c>
      <c r="E582" s="294" t="s">
        <v>40</v>
      </c>
      <c r="F582" s="369">
        <v>7500000</v>
      </c>
      <c r="G582" s="306" t="s">
        <v>2230</v>
      </c>
      <c r="H582" s="295">
        <v>60446415</v>
      </c>
      <c r="I582" s="294" t="s">
        <v>2117</v>
      </c>
      <c r="J582" s="296">
        <v>6</v>
      </c>
      <c r="K582" s="296">
        <v>1420</v>
      </c>
      <c r="L582" s="297">
        <v>45783</v>
      </c>
      <c r="M582" s="298">
        <f t="shared" si="519"/>
        <v>7500000</v>
      </c>
      <c r="N582" s="297">
        <v>45789</v>
      </c>
      <c r="O582" s="294" t="s">
        <v>43</v>
      </c>
      <c r="P582" s="299">
        <v>45790</v>
      </c>
      <c r="Q582" s="294">
        <v>1382</v>
      </c>
      <c r="R582" s="291">
        <v>220602</v>
      </c>
      <c r="S582" s="300">
        <v>7500000</v>
      </c>
      <c r="T582" s="272" t="s">
        <v>731</v>
      </c>
      <c r="U582" s="301" t="s">
        <v>2231</v>
      </c>
      <c r="V582" s="297">
        <v>45792</v>
      </c>
      <c r="W582" s="302">
        <v>45883</v>
      </c>
      <c r="Z582" s="303">
        <f t="shared" ref="Z582:Z585" si="523">+S582/3</f>
        <v>2500000</v>
      </c>
      <c r="AF582" s="291" t="s">
        <v>2232</v>
      </c>
      <c r="AG582" s="291">
        <v>3209531011</v>
      </c>
      <c r="AH582" s="307" t="s">
        <v>2233</v>
      </c>
    </row>
    <row r="583" spans="1:34" ht="17.25" customHeight="1">
      <c r="A583" s="293">
        <v>582</v>
      </c>
      <c r="B583" s="291" t="s">
        <v>596</v>
      </c>
      <c r="C583" s="291" t="s">
        <v>621</v>
      </c>
      <c r="D583" s="291" t="s">
        <v>796</v>
      </c>
      <c r="E583" s="294" t="s">
        <v>40</v>
      </c>
      <c r="F583" s="369">
        <v>7500000</v>
      </c>
      <c r="G583" s="306" t="s">
        <v>2234</v>
      </c>
      <c r="H583" s="295">
        <v>1019133397</v>
      </c>
      <c r="I583" s="294" t="s">
        <v>51</v>
      </c>
      <c r="J583" s="296">
        <v>1</v>
      </c>
      <c r="K583" s="296">
        <v>1421</v>
      </c>
      <c r="L583" s="297">
        <v>45783</v>
      </c>
      <c r="M583" s="298">
        <f t="shared" si="519"/>
        <v>7500000</v>
      </c>
      <c r="N583" s="297">
        <v>45789</v>
      </c>
      <c r="O583" s="294" t="s">
        <v>43</v>
      </c>
      <c r="P583" s="299">
        <v>45791</v>
      </c>
      <c r="Q583" s="294">
        <v>1393</v>
      </c>
      <c r="R583" s="291">
        <v>220602</v>
      </c>
      <c r="S583" s="300">
        <v>7500000</v>
      </c>
      <c r="T583" s="297">
        <v>45796</v>
      </c>
      <c r="U583" s="301" t="s">
        <v>2235</v>
      </c>
      <c r="V583" s="297">
        <v>45800</v>
      </c>
      <c r="W583" s="302">
        <v>45891</v>
      </c>
      <c r="Z583" s="303">
        <f t="shared" si="523"/>
        <v>2500000</v>
      </c>
      <c r="AF583" s="291" t="s">
        <v>2236</v>
      </c>
      <c r="AG583" s="291">
        <v>3185307602</v>
      </c>
      <c r="AH583" s="307" t="s">
        <v>2237</v>
      </c>
    </row>
    <row r="584" spans="1:34" ht="17.25" customHeight="1">
      <c r="A584" s="293">
        <v>583</v>
      </c>
      <c r="B584" s="291" t="s">
        <v>596</v>
      </c>
      <c r="C584" s="291" t="s">
        <v>621</v>
      </c>
      <c r="D584" s="291" t="s">
        <v>796</v>
      </c>
      <c r="E584" s="294" t="s">
        <v>40</v>
      </c>
      <c r="F584" s="369">
        <v>7500000</v>
      </c>
      <c r="G584" s="306" t="s">
        <v>2238</v>
      </c>
      <c r="H584" s="295">
        <v>1110486060</v>
      </c>
      <c r="I584" s="294" t="s">
        <v>42</v>
      </c>
      <c r="J584" s="296">
        <v>8</v>
      </c>
      <c r="K584" s="296">
        <v>1422</v>
      </c>
      <c r="L584" s="297">
        <v>45783</v>
      </c>
      <c r="M584" s="298">
        <f t="shared" si="519"/>
        <v>7500000</v>
      </c>
      <c r="N584" s="297">
        <v>45789</v>
      </c>
      <c r="O584" s="294" t="s">
        <v>43</v>
      </c>
      <c r="P584" s="299">
        <v>45789</v>
      </c>
      <c r="Q584" s="294">
        <v>1367</v>
      </c>
      <c r="R584" s="291">
        <v>220602</v>
      </c>
      <c r="S584" s="300">
        <v>7500000</v>
      </c>
      <c r="T584" s="297">
        <v>45789</v>
      </c>
      <c r="U584" s="301" t="s">
        <v>2239</v>
      </c>
      <c r="V584" s="297">
        <v>45794</v>
      </c>
      <c r="W584" s="302">
        <v>45885</v>
      </c>
      <c r="Z584" s="303">
        <f t="shared" si="523"/>
        <v>2500000</v>
      </c>
      <c r="AF584" s="291" t="s">
        <v>2240</v>
      </c>
      <c r="AG584" s="291">
        <v>3042629980</v>
      </c>
      <c r="AH584" s="307" t="s">
        <v>2241</v>
      </c>
    </row>
    <row r="585" spans="1:34" ht="17.25" customHeight="1">
      <c r="A585" s="293">
        <v>584</v>
      </c>
      <c r="B585" s="291" t="s">
        <v>596</v>
      </c>
      <c r="C585" s="291" t="s">
        <v>621</v>
      </c>
      <c r="D585" s="291" t="s">
        <v>796</v>
      </c>
      <c r="E585" s="294" t="s">
        <v>40</v>
      </c>
      <c r="F585" s="369">
        <v>7500000</v>
      </c>
      <c r="G585" s="306" t="s">
        <v>2242</v>
      </c>
      <c r="H585" s="295">
        <v>1104545996</v>
      </c>
      <c r="I585" s="294" t="s">
        <v>42</v>
      </c>
      <c r="J585" s="296">
        <v>8</v>
      </c>
      <c r="K585" s="296">
        <v>1424</v>
      </c>
      <c r="L585" s="297">
        <v>45783</v>
      </c>
      <c r="M585" s="298">
        <f t="shared" si="519"/>
        <v>7500000</v>
      </c>
      <c r="N585" s="297">
        <v>45789</v>
      </c>
      <c r="O585" s="294" t="s">
        <v>43</v>
      </c>
      <c r="R585" s="291">
        <v>220602</v>
      </c>
      <c r="S585" s="300">
        <v>7500000</v>
      </c>
      <c r="W585" s="294" t="s">
        <v>668</v>
      </c>
      <c r="Z585" s="303">
        <f t="shared" si="523"/>
        <v>2500000</v>
      </c>
      <c r="AF585" s="291" t="s">
        <v>2243</v>
      </c>
      <c r="AG585" s="291">
        <v>3246694290</v>
      </c>
      <c r="AH585" s="307" t="s">
        <v>2244</v>
      </c>
    </row>
    <row r="586" spans="1:34" ht="17.25" customHeight="1">
      <c r="A586" s="293">
        <v>585</v>
      </c>
      <c r="B586" s="291" t="s">
        <v>596</v>
      </c>
      <c r="C586" s="291" t="s">
        <v>621</v>
      </c>
      <c r="D586" s="291" t="s">
        <v>796</v>
      </c>
      <c r="E586" s="294" t="s">
        <v>40</v>
      </c>
      <c r="F586" s="369">
        <v>7500000</v>
      </c>
      <c r="G586" s="306" t="s">
        <v>2245</v>
      </c>
      <c r="H586" s="295">
        <v>1110462401</v>
      </c>
      <c r="I586" s="294" t="s">
        <v>42</v>
      </c>
      <c r="J586" s="296">
        <v>2</v>
      </c>
      <c r="K586" s="296">
        <v>1441</v>
      </c>
      <c r="L586" s="297">
        <v>45783</v>
      </c>
      <c r="M586" s="298">
        <f t="shared" si="519"/>
        <v>7500000</v>
      </c>
      <c r="N586" s="297">
        <v>45789</v>
      </c>
      <c r="O586" s="294" t="s">
        <v>43</v>
      </c>
      <c r="P586" s="299">
        <v>45791</v>
      </c>
      <c r="Q586" s="294">
        <v>1394</v>
      </c>
      <c r="R586" s="291">
        <v>220602</v>
      </c>
      <c r="S586" s="300">
        <v>7500000</v>
      </c>
      <c r="T586" s="297">
        <v>45791</v>
      </c>
      <c r="U586" s="301" t="s">
        <v>2246</v>
      </c>
      <c r="V586" s="297">
        <v>45793</v>
      </c>
      <c r="W586" s="302">
        <v>45884</v>
      </c>
      <c r="Z586" s="303">
        <f t="shared" ref="Z586:Z588" si="524">+S586/3</f>
        <v>2500000</v>
      </c>
      <c r="AF586" s="291" t="s">
        <v>2247</v>
      </c>
      <c r="AG586" s="291">
        <v>3106893128</v>
      </c>
      <c r="AH586" s="307" t="s">
        <v>2248</v>
      </c>
    </row>
    <row r="587" spans="1:34" ht="17.25" customHeight="1">
      <c r="A587" s="293">
        <v>586</v>
      </c>
      <c r="B587" s="291" t="s">
        <v>596</v>
      </c>
      <c r="C587" s="291" t="s">
        <v>621</v>
      </c>
      <c r="D587" s="291" t="s">
        <v>796</v>
      </c>
      <c r="E587" s="294" t="s">
        <v>40</v>
      </c>
      <c r="F587" s="369">
        <v>7500000</v>
      </c>
      <c r="G587" s="306" t="s">
        <v>2249</v>
      </c>
      <c r="H587" s="295">
        <v>1110528944</v>
      </c>
      <c r="I587" s="294" t="s">
        <v>42</v>
      </c>
      <c r="J587" s="296">
        <v>5</v>
      </c>
      <c r="K587" s="296">
        <v>1437</v>
      </c>
      <c r="L587" s="297">
        <v>45783</v>
      </c>
      <c r="M587" s="298">
        <f t="shared" si="519"/>
        <v>7500000</v>
      </c>
      <c r="N587" s="297">
        <v>45789</v>
      </c>
      <c r="O587" s="294" t="s">
        <v>43</v>
      </c>
      <c r="P587" s="299">
        <v>45800</v>
      </c>
      <c r="Q587" s="294">
        <v>1500</v>
      </c>
      <c r="R587" s="291">
        <v>220602</v>
      </c>
      <c r="S587" s="300">
        <v>7500000</v>
      </c>
      <c r="T587" s="297">
        <v>45800</v>
      </c>
      <c r="U587" s="301" t="s">
        <v>2250</v>
      </c>
      <c r="V587" s="297">
        <v>45803</v>
      </c>
      <c r="W587" s="302">
        <v>45894</v>
      </c>
      <c r="Z587" s="303">
        <f t="shared" si="524"/>
        <v>2500000</v>
      </c>
      <c r="AF587" s="291" t="s">
        <v>2251</v>
      </c>
      <c r="AG587" s="291">
        <v>3187594060</v>
      </c>
      <c r="AH587" s="307" t="s">
        <v>2252</v>
      </c>
    </row>
    <row r="588" spans="1:34" ht="17.25" customHeight="1">
      <c r="A588" s="293">
        <v>587</v>
      </c>
      <c r="B588" s="291" t="s">
        <v>596</v>
      </c>
      <c r="C588" s="291" t="s">
        <v>621</v>
      </c>
      <c r="D588" s="291" t="s">
        <v>796</v>
      </c>
      <c r="E588" s="294" t="s">
        <v>40</v>
      </c>
      <c r="F588" s="369">
        <v>7500000</v>
      </c>
      <c r="G588" s="306" t="s">
        <v>2253</v>
      </c>
      <c r="H588" s="295">
        <v>1075208331</v>
      </c>
      <c r="I588" s="294" t="s">
        <v>560</v>
      </c>
      <c r="J588" s="296">
        <v>1</v>
      </c>
      <c r="K588" s="296">
        <v>1436</v>
      </c>
      <c r="L588" s="297">
        <v>45783</v>
      </c>
      <c r="M588" s="298">
        <f t="shared" si="519"/>
        <v>7500000</v>
      </c>
      <c r="N588" s="297">
        <v>45789</v>
      </c>
      <c r="O588" s="294" t="s">
        <v>43</v>
      </c>
      <c r="P588" s="299">
        <v>45791</v>
      </c>
      <c r="Q588" s="294">
        <v>1395</v>
      </c>
      <c r="R588" s="291">
        <v>220602</v>
      </c>
      <c r="S588" s="300">
        <v>7500000</v>
      </c>
      <c r="T588" s="297">
        <v>45791</v>
      </c>
      <c r="U588" s="301" t="s">
        <v>2254</v>
      </c>
      <c r="V588" s="297">
        <v>45793</v>
      </c>
      <c r="W588" s="302">
        <v>45884</v>
      </c>
      <c r="Z588" s="303">
        <f t="shared" si="524"/>
        <v>2500000</v>
      </c>
      <c r="AF588" s="291" t="s">
        <v>2255</v>
      </c>
      <c r="AG588" s="291">
        <v>3133088785</v>
      </c>
      <c r="AH588" s="307" t="s">
        <v>2256</v>
      </c>
    </row>
    <row r="589" spans="1:34" ht="17.25" customHeight="1">
      <c r="A589" s="293">
        <v>588</v>
      </c>
      <c r="B589" s="291" t="s">
        <v>596</v>
      </c>
      <c r="C589" s="291" t="s">
        <v>621</v>
      </c>
      <c r="D589" s="291" t="s">
        <v>796</v>
      </c>
      <c r="E589" s="294" t="s">
        <v>40</v>
      </c>
      <c r="F589" s="369">
        <v>7500000</v>
      </c>
      <c r="G589" s="306" t="s">
        <v>2257</v>
      </c>
      <c r="H589" s="295">
        <v>1078828799</v>
      </c>
      <c r="I589" s="294" t="s">
        <v>2258</v>
      </c>
      <c r="J589" s="296">
        <v>5</v>
      </c>
      <c r="K589" s="296">
        <v>1438</v>
      </c>
      <c r="L589" s="297">
        <v>45783</v>
      </c>
      <c r="M589" s="298">
        <f t="shared" si="519"/>
        <v>7500000</v>
      </c>
      <c r="N589" s="297">
        <v>45789</v>
      </c>
      <c r="O589" s="294" t="s">
        <v>43</v>
      </c>
      <c r="P589" s="448" t="s">
        <v>1857</v>
      </c>
      <c r="Q589" s="448"/>
      <c r="R589" s="291">
        <v>220602</v>
      </c>
      <c r="S589" s="300">
        <v>7500000</v>
      </c>
      <c r="T589" s="449" t="s">
        <v>1858</v>
      </c>
      <c r="U589" s="449"/>
      <c r="V589" s="449"/>
      <c r="W589" s="294" t="s">
        <v>668</v>
      </c>
      <c r="Z589" s="303">
        <f t="shared" ref="Z589" si="525">+S589/3</f>
        <v>2500000</v>
      </c>
      <c r="AF589" s="291" t="s">
        <v>2259</v>
      </c>
      <c r="AG589" s="291">
        <v>3204864932</v>
      </c>
      <c r="AH589" s="307" t="s">
        <v>2260</v>
      </c>
    </row>
    <row r="590" spans="1:34" ht="17.25" customHeight="1">
      <c r="A590" s="293">
        <v>589</v>
      </c>
      <c r="B590" s="291" t="s">
        <v>596</v>
      </c>
      <c r="C590" s="291" t="s">
        <v>621</v>
      </c>
      <c r="D590" s="291" t="s">
        <v>796</v>
      </c>
      <c r="E590" s="294" t="s">
        <v>40</v>
      </c>
      <c r="F590" s="369">
        <v>7500000</v>
      </c>
      <c r="G590" s="306" t="s">
        <v>2261</v>
      </c>
      <c r="H590" s="295">
        <v>1110498905</v>
      </c>
      <c r="I590" s="294" t="s">
        <v>42</v>
      </c>
      <c r="J590" s="296">
        <v>8</v>
      </c>
      <c r="K590" s="296">
        <v>1435</v>
      </c>
      <c r="L590" s="297">
        <v>45783</v>
      </c>
      <c r="M590" s="298">
        <f t="shared" si="519"/>
        <v>7500000</v>
      </c>
      <c r="N590" s="297">
        <v>45789</v>
      </c>
      <c r="O590" s="294" t="s">
        <v>43</v>
      </c>
      <c r="P590" s="299">
        <v>45791</v>
      </c>
      <c r="Q590" s="294">
        <v>1396</v>
      </c>
      <c r="R590" s="291">
        <v>220602</v>
      </c>
      <c r="S590" s="300">
        <v>7500000</v>
      </c>
      <c r="T590" s="297">
        <v>45793</v>
      </c>
      <c r="U590" s="301" t="s">
        <v>2262</v>
      </c>
      <c r="V590" s="297">
        <v>45799</v>
      </c>
      <c r="W590" s="302">
        <v>45890</v>
      </c>
      <c r="Z590" s="303">
        <f t="shared" ref="Z590" si="526">+S590/3</f>
        <v>2500000</v>
      </c>
      <c r="AF590" s="291" t="s">
        <v>2263</v>
      </c>
      <c r="AG590" s="291">
        <v>3246174122</v>
      </c>
      <c r="AH590" s="307" t="s">
        <v>2264</v>
      </c>
    </row>
    <row r="591" spans="1:34" ht="17.25" customHeight="1">
      <c r="A591" s="293">
        <v>590</v>
      </c>
      <c r="B591" s="291" t="s">
        <v>596</v>
      </c>
      <c r="C591" s="291" t="s">
        <v>621</v>
      </c>
      <c r="D591" s="291" t="s">
        <v>796</v>
      </c>
      <c r="E591" s="294" t="s">
        <v>40</v>
      </c>
      <c r="F591" s="369">
        <v>7500000</v>
      </c>
      <c r="G591" s="306" t="s">
        <v>1985</v>
      </c>
      <c r="H591" s="295">
        <v>1110532755</v>
      </c>
      <c r="I591" s="294" t="s">
        <v>42</v>
      </c>
      <c r="J591" s="296">
        <v>5</v>
      </c>
      <c r="K591" s="296">
        <v>1442</v>
      </c>
      <c r="L591" s="297">
        <v>45783</v>
      </c>
      <c r="M591" s="298">
        <f t="shared" si="519"/>
        <v>7500000</v>
      </c>
      <c r="N591" s="297">
        <v>45789</v>
      </c>
      <c r="O591" s="294" t="s">
        <v>43</v>
      </c>
      <c r="R591" s="291">
        <v>220602</v>
      </c>
      <c r="S591" s="300">
        <v>7500000</v>
      </c>
      <c r="W591" s="294" t="s">
        <v>668</v>
      </c>
      <c r="Z591" s="303">
        <f t="shared" ref="Z591" si="527">+S591/3</f>
        <v>2500000</v>
      </c>
      <c r="AF591" s="291" t="s">
        <v>2265</v>
      </c>
      <c r="AG591" s="291">
        <v>3169666142</v>
      </c>
      <c r="AH591" s="307" t="s">
        <v>1988</v>
      </c>
    </row>
    <row r="592" spans="1:34" ht="17.25" customHeight="1">
      <c r="A592" s="293">
        <v>591</v>
      </c>
      <c r="B592" s="291" t="s">
        <v>596</v>
      </c>
      <c r="C592" s="291" t="s">
        <v>621</v>
      </c>
      <c r="D592" s="291" t="s">
        <v>796</v>
      </c>
      <c r="E592" s="294" t="s">
        <v>40</v>
      </c>
      <c r="F592" s="369">
        <v>7500000</v>
      </c>
      <c r="G592" s="306" t="s">
        <v>2266</v>
      </c>
      <c r="H592" s="295">
        <v>38195563</v>
      </c>
      <c r="I592" s="294" t="s">
        <v>1273</v>
      </c>
      <c r="J592" s="296">
        <v>1</v>
      </c>
      <c r="K592" s="296">
        <v>1443</v>
      </c>
      <c r="L592" s="297">
        <v>45783</v>
      </c>
      <c r="M592" s="298">
        <f t="shared" si="519"/>
        <v>7500000</v>
      </c>
      <c r="N592" s="297">
        <v>45789</v>
      </c>
      <c r="O592" s="294" t="s">
        <v>43</v>
      </c>
      <c r="P592" s="299" t="s">
        <v>2267</v>
      </c>
      <c r="Q592" s="294">
        <v>1397</v>
      </c>
      <c r="R592" s="291">
        <v>220602</v>
      </c>
      <c r="S592" s="300">
        <v>7500000</v>
      </c>
      <c r="T592" s="297">
        <v>45791</v>
      </c>
      <c r="U592" s="301" t="s">
        <v>2268</v>
      </c>
      <c r="V592" s="297">
        <v>45791</v>
      </c>
      <c r="W592" s="302">
        <v>45882</v>
      </c>
      <c r="Z592" s="303">
        <f t="shared" ref="Z592" si="528">+S592/3</f>
        <v>2500000</v>
      </c>
      <c r="AF592" s="291" t="s">
        <v>2269</v>
      </c>
      <c r="AG592" s="291">
        <v>3143447008</v>
      </c>
      <c r="AH592" s="352" t="s">
        <v>2270</v>
      </c>
    </row>
    <row r="593" spans="1:34" ht="17.25" customHeight="1">
      <c r="A593" s="293">
        <v>592</v>
      </c>
      <c r="B593" s="291" t="s">
        <v>596</v>
      </c>
      <c r="C593" s="291" t="s">
        <v>621</v>
      </c>
      <c r="D593" s="291" t="s">
        <v>1521</v>
      </c>
      <c r="E593" s="294" t="s">
        <v>40</v>
      </c>
      <c r="F593" s="369">
        <v>4500000</v>
      </c>
      <c r="G593" s="291" t="s">
        <v>2271</v>
      </c>
      <c r="H593" s="295">
        <v>38362548</v>
      </c>
      <c r="I593" s="294" t="s">
        <v>42</v>
      </c>
      <c r="J593" s="296">
        <v>5</v>
      </c>
      <c r="K593" s="296">
        <v>1457</v>
      </c>
      <c r="L593" s="297">
        <v>45784</v>
      </c>
      <c r="M593" s="298">
        <f t="shared" si="519"/>
        <v>4500000</v>
      </c>
      <c r="N593" s="297">
        <v>45789</v>
      </c>
      <c r="O593" s="294" t="s">
        <v>43</v>
      </c>
      <c r="P593" s="299">
        <v>45791</v>
      </c>
      <c r="Q593" s="294">
        <v>1398</v>
      </c>
      <c r="R593" s="291">
        <v>220602</v>
      </c>
      <c r="S593" s="300">
        <f>+M593</f>
        <v>4500000</v>
      </c>
      <c r="W593" s="294" t="s">
        <v>668</v>
      </c>
      <c r="Z593" s="303">
        <f t="shared" ref="Z593:Z604" si="529">+S593/3</f>
        <v>1500000</v>
      </c>
      <c r="AF593" s="291" t="s">
        <v>2272</v>
      </c>
      <c r="AG593" s="291">
        <v>3156287509</v>
      </c>
      <c r="AH593" s="307" t="s">
        <v>2273</v>
      </c>
    </row>
    <row r="594" spans="1:34" ht="17.25" customHeight="1">
      <c r="A594" s="293">
        <v>593</v>
      </c>
      <c r="B594" s="291" t="s">
        <v>596</v>
      </c>
      <c r="C594" s="291" t="s">
        <v>621</v>
      </c>
      <c r="D594" s="291" t="s">
        <v>1521</v>
      </c>
      <c r="E594" s="294" t="s">
        <v>40</v>
      </c>
      <c r="F594" s="369">
        <v>4500000</v>
      </c>
      <c r="G594" s="291" t="s">
        <v>2274</v>
      </c>
      <c r="H594" s="295">
        <v>1110526830</v>
      </c>
      <c r="I594" s="294" t="s">
        <v>42</v>
      </c>
      <c r="J594" s="296">
        <v>5</v>
      </c>
      <c r="K594" s="296">
        <v>1455</v>
      </c>
      <c r="L594" s="297">
        <v>45784</v>
      </c>
      <c r="M594" s="298">
        <f t="shared" si="519"/>
        <v>4500000</v>
      </c>
      <c r="N594" s="297">
        <v>45789</v>
      </c>
      <c r="O594" s="294" t="s">
        <v>43</v>
      </c>
      <c r="P594" s="299">
        <v>45790</v>
      </c>
      <c r="Q594" s="294">
        <v>1383</v>
      </c>
      <c r="R594" s="291">
        <v>220602</v>
      </c>
      <c r="S594" s="300">
        <f>+M594</f>
        <v>4500000</v>
      </c>
      <c r="T594" s="272" t="s">
        <v>987</v>
      </c>
      <c r="U594" s="301" t="s">
        <v>2275</v>
      </c>
      <c r="V594" s="297">
        <v>45790</v>
      </c>
      <c r="W594" s="302">
        <v>45881</v>
      </c>
      <c r="Z594" s="303">
        <f t="shared" si="529"/>
        <v>1500000</v>
      </c>
      <c r="AF594" s="291" t="s">
        <v>2276</v>
      </c>
      <c r="AG594" s="291">
        <v>3153698060</v>
      </c>
      <c r="AH594" s="307" t="s">
        <v>2277</v>
      </c>
    </row>
    <row r="595" spans="1:34" ht="17.25" customHeight="1">
      <c r="A595" s="293">
        <v>594</v>
      </c>
      <c r="B595" s="291" t="s">
        <v>596</v>
      </c>
      <c r="C595" s="291" t="s">
        <v>621</v>
      </c>
      <c r="D595" s="306" t="s">
        <v>2171</v>
      </c>
      <c r="E595" s="294" t="s">
        <v>40</v>
      </c>
      <c r="F595" s="369">
        <v>14250000</v>
      </c>
      <c r="G595" s="291" t="s">
        <v>2278</v>
      </c>
      <c r="H595" s="295">
        <v>1110522569</v>
      </c>
      <c r="I595" s="294" t="s">
        <v>42</v>
      </c>
      <c r="J595" s="296">
        <v>9</v>
      </c>
      <c r="K595" s="296">
        <v>1454</v>
      </c>
      <c r="L595" s="297">
        <v>45784</v>
      </c>
      <c r="M595" s="298">
        <f t="shared" ref="M595" si="530">+F595</f>
        <v>14250000</v>
      </c>
      <c r="N595" s="297">
        <v>45789</v>
      </c>
      <c r="O595" s="294" t="s">
        <v>43</v>
      </c>
      <c r="P595" s="299">
        <v>45790</v>
      </c>
      <c r="Q595" s="294">
        <v>1384</v>
      </c>
      <c r="R595" s="291">
        <v>220601</v>
      </c>
      <c r="S595" s="300">
        <v>14250000</v>
      </c>
      <c r="T595" s="297">
        <v>45790</v>
      </c>
      <c r="U595" s="301" t="s">
        <v>2279</v>
      </c>
      <c r="V595" s="297">
        <v>45792</v>
      </c>
      <c r="W595" s="302">
        <v>45883</v>
      </c>
      <c r="Z595" s="303">
        <f t="shared" si="529"/>
        <v>4750000</v>
      </c>
      <c r="AF595" s="291" t="s">
        <v>2280</v>
      </c>
      <c r="AG595" s="291">
        <v>2788151</v>
      </c>
      <c r="AH595" s="307" t="s">
        <v>2281</v>
      </c>
    </row>
    <row r="596" spans="1:34" ht="17.25" customHeight="1">
      <c r="A596" s="293">
        <v>595</v>
      </c>
      <c r="B596" s="291" t="s">
        <v>596</v>
      </c>
      <c r="C596" s="291" t="s">
        <v>621</v>
      </c>
      <c r="D596" s="306" t="s">
        <v>2171</v>
      </c>
      <c r="E596" s="294" t="s">
        <v>40</v>
      </c>
      <c r="F596" s="369">
        <v>14250000</v>
      </c>
      <c r="G596" s="291" t="s">
        <v>2282</v>
      </c>
      <c r="H596" s="295">
        <v>65756637</v>
      </c>
      <c r="I596" s="294" t="s">
        <v>42</v>
      </c>
      <c r="J596" s="296">
        <v>2</v>
      </c>
      <c r="K596" s="296">
        <v>1452</v>
      </c>
      <c r="L596" s="297">
        <v>45784</v>
      </c>
      <c r="M596" s="298">
        <f t="shared" ref="M596" si="531">+F596</f>
        <v>14250000</v>
      </c>
      <c r="N596" s="297">
        <v>45789</v>
      </c>
      <c r="O596" s="294" t="s">
        <v>43</v>
      </c>
      <c r="P596" s="299">
        <v>45790</v>
      </c>
      <c r="Q596" s="294">
        <v>1385</v>
      </c>
      <c r="R596" s="291">
        <v>220601</v>
      </c>
      <c r="S596" s="300">
        <v>14250000</v>
      </c>
      <c r="T596" s="297">
        <v>45790</v>
      </c>
      <c r="U596" s="301" t="s">
        <v>2283</v>
      </c>
      <c r="V596" s="297">
        <v>45794</v>
      </c>
      <c r="W596" s="302">
        <v>45885</v>
      </c>
      <c r="Z596" s="303">
        <f t="shared" si="529"/>
        <v>4750000</v>
      </c>
      <c r="AF596" s="291" t="s">
        <v>2284</v>
      </c>
      <c r="AG596" s="291">
        <v>3144803371</v>
      </c>
      <c r="AH596" s="307" t="s">
        <v>2285</v>
      </c>
    </row>
    <row r="597" spans="1:34" ht="17.25" customHeight="1">
      <c r="A597" s="293">
        <v>596</v>
      </c>
      <c r="B597" s="291" t="s">
        <v>596</v>
      </c>
      <c r="C597" s="291" t="s">
        <v>621</v>
      </c>
      <c r="D597" s="306" t="s">
        <v>885</v>
      </c>
      <c r="E597" s="294" t="s">
        <v>40</v>
      </c>
      <c r="F597" s="369">
        <v>24000000</v>
      </c>
      <c r="G597" s="291" t="s">
        <v>2286</v>
      </c>
      <c r="H597" s="295">
        <v>1104711379</v>
      </c>
      <c r="I597" s="294" t="s">
        <v>63</v>
      </c>
      <c r="J597" s="296">
        <v>5</v>
      </c>
      <c r="K597" s="296">
        <v>1502</v>
      </c>
      <c r="L597" s="297">
        <v>45784</v>
      </c>
      <c r="M597" s="298">
        <f t="shared" ref="M597" si="532">F597</f>
        <v>24000000</v>
      </c>
      <c r="N597" s="297">
        <v>45789</v>
      </c>
      <c r="O597" s="294" t="s">
        <v>43</v>
      </c>
      <c r="P597" s="299">
        <v>45790</v>
      </c>
      <c r="Q597" s="294">
        <v>1386</v>
      </c>
      <c r="R597" s="291">
        <v>220605</v>
      </c>
      <c r="S597" s="300">
        <f t="shared" ref="S597" si="533">M597</f>
        <v>24000000</v>
      </c>
      <c r="T597" s="297">
        <v>45789</v>
      </c>
      <c r="U597" s="301" t="s">
        <v>2287</v>
      </c>
      <c r="V597" s="297">
        <v>45791</v>
      </c>
      <c r="W597" s="302">
        <v>45882</v>
      </c>
      <c r="Z597" s="303">
        <f t="shared" si="529"/>
        <v>8000000</v>
      </c>
      <c r="AF597" s="291" t="s">
        <v>2288</v>
      </c>
      <c r="AG597" s="291">
        <v>3104097626</v>
      </c>
      <c r="AH597" s="307" t="s">
        <v>2289</v>
      </c>
    </row>
    <row r="598" spans="1:34" ht="17.25" customHeight="1">
      <c r="A598" s="293">
        <v>597</v>
      </c>
      <c r="B598" s="291" t="s">
        <v>596</v>
      </c>
      <c r="C598" s="291" t="s">
        <v>621</v>
      </c>
      <c r="D598" s="306" t="s">
        <v>2171</v>
      </c>
      <c r="E598" s="294" t="s">
        <v>40</v>
      </c>
      <c r="F598" s="369">
        <v>14250000</v>
      </c>
      <c r="G598" s="291" t="s">
        <v>2290</v>
      </c>
      <c r="H598" s="295">
        <v>1110597819</v>
      </c>
      <c r="I598" s="294" t="s">
        <v>42</v>
      </c>
      <c r="J598" s="296">
        <v>7</v>
      </c>
      <c r="K598" s="296">
        <v>1451</v>
      </c>
      <c r="L598" s="297">
        <v>45784</v>
      </c>
      <c r="M598" s="298">
        <f t="shared" ref="M598" si="534">+F598</f>
        <v>14250000</v>
      </c>
      <c r="N598" s="297">
        <v>45789</v>
      </c>
      <c r="O598" s="294" t="s">
        <v>43</v>
      </c>
      <c r="P598" s="299">
        <v>45791</v>
      </c>
      <c r="Q598" s="294">
        <v>1399</v>
      </c>
      <c r="R598" s="291">
        <v>220601</v>
      </c>
      <c r="S598" s="300">
        <v>14250000</v>
      </c>
      <c r="T598" s="297">
        <v>45791</v>
      </c>
      <c r="U598" s="301" t="s">
        <v>2291</v>
      </c>
      <c r="V598" s="297">
        <v>45796</v>
      </c>
      <c r="W598" s="302">
        <v>45887</v>
      </c>
      <c r="Z598" s="303">
        <f t="shared" si="529"/>
        <v>4750000</v>
      </c>
      <c r="AF598" s="291" t="s">
        <v>2292</v>
      </c>
      <c r="AG598" s="291">
        <v>3203625887</v>
      </c>
      <c r="AH598" s="307" t="s">
        <v>2293</v>
      </c>
    </row>
    <row r="599" spans="1:34" ht="17.25" customHeight="1">
      <c r="A599" s="293">
        <v>598</v>
      </c>
      <c r="B599" s="291" t="s">
        <v>596</v>
      </c>
      <c r="C599" s="291" t="s">
        <v>621</v>
      </c>
      <c r="D599" s="306" t="s">
        <v>2171</v>
      </c>
      <c r="E599" s="294" t="s">
        <v>40</v>
      </c>
      <c r="F599" s="369">
        <v>14250000</v>
      </c>
      <c r="G599" s="291" t="s">
        <v>2294</v>
      </c>
      <c r="H599" s="295">
        <v>1083017858</v>
      </c>
      <c r="I599" s="294" t="s">
        <v>198</v>
      </c>
      <c r="J599" s="296">
        <v>1</v>
      </c>
      <c r="K599" s="296">
        <v>1394</v>
      </c>
      <c r="L599" s="297">
        <v>45777</v>
      </c>
      <c r="M599" s="298">
        <f t="shared" ref="M599" si="535">+F599</f>
        <v>14250000</v>
      </c>
      <c r="N599" s="297">
        <v>45789</v>
      </c>
      <c r="O599" s="294" t="s">
        <v>43</v>
      </c>
      <c r="P599" s="299">
        <v>45791</v>
      </c>
      <c r="Q599" s="294">
        <v>1400</v>
      </c>
      <c r="R599" s="291">
        <v>220601</v>
      </c>
      <c r="S599" s="300">
        <v>14250000</v>
      </c>
      <c r="T599" s="297">
        <v>45791</v>
      </c>
      <c r="U599" s="301">
        <v>100044069</v>
      </c>
      <c r="V599" s="297">
        <v>45793</v>
      </c>
      <c r="W599" s="302">
        <v>45884</v>
      </c>
      <c r="Z599" s="303">
        <f t="shared" si="529"/>
        <v>4750000</v>
      </c>
      <c r="AF599" s="291" t="s">
        <v>2295</v>
      </c>
      <c r="AG599" s="291">
        <v>3023511141</v>
      </c>
      <c r="AH599" s="307" t="s">
        <v>2296</v>
      </c>
    </row>
    <row r="600" spans="1:34" ht="17.25" customHeight="1">
      <c r="A600" s="293">
        <v>599</v>
      </c>
      <c r="B600" s="291" t="s">
        <v>596</v>
      </c>
      <c r="C600" s="291" t="s">
        <v>621</v>
      </c>
      <c r="D600" s="306" t="s">
        <v>2171</v>
      </c>
      <c r="E600" s="294" t="s">
        <v>40</v>
      </c>
      <c r="F600" s="369">
        <v>14250000</v>
      </c>
      <c r="G600" s="291" t="s">
        <v>2297</v>
      </c>
      <c r="H600" s="295">
        <v>65767861</v>
      </c>
      <c r="I600" s="294" t="s">
        <v>42</v>
      </c>
      <c r="J600" s="296">
        <v>3</v>
      </c>
      <c r="K600" s="296">
        <v>1395</v>
      </c>
      <c r="L600" s="297">
        <v>45777</v>
      </c>
      <c r="M600" s="298">
        <f t="shared" ref="M600" si="536">+F600</f>
        <v>14250000</v>
      </c>
      <c r="N600" s="297">
        <v>45789</v>
      </c>
      <c r="O600" s="294" t="s">
        <v>43</v>
      </c>
      <c r="P600" s="299">
        <v>45789</v>
      </c>
      <c r="Q600" s="294">
        <v>1368</v>
      </c>
      <c r="R600" s="291">
        <v>220601</v>
      </c>
      <c r="S600" s="300">
        <v>14250000</v>
      </c>
      <c r="T600" s="297">
        <v>45789</v>
      </c>
      <c r="U600" s="301" t="s">
        <v>2298</v>
      </c>
      <c r="V600" s="297">
        <v>45792</v>
      </c>
      <c r="W600" s="302">
        <v>45883</v>
      </c>
      <c r="Z600" s="303">
        <f t="shared" si="529"/>
        <v>4750000</v>
      </c>
      <c r="AF600" s="291" t="s">
        <v>2299</v>
      </c>
      <c r="AG600" s="291">
        <v>2593518</v>
      </c>
      <c r="AH600" s="307" t="s">
        <v>2300</v>
      </c>
    </row>
    <row r="601" spans="1:34" ht="17.25" customHeight="1">
      <c r="A601" s="293">
        <v>600</v>
      </c>
      <c r="B601" s="291" t="s">
        <v>596</v>
      </c>
      <c r="C601" s="291" t="s">
        <v>621</v>
      </c>
      <c r="D601" s="306" t="s">
        <v>2171</v>
      </c>
      <c r="E601" s="294" t="s">
        <v>40</v>
      </c>
      <c r="F601" s="369">
        <v>14250000</v>
      </c>
      <c r="G601" s="291" t="s">
        <v>2301</v>
      </c>
      <c r="H601" s="295">
        <v>1110527342</v>
      </c>
      <c r="I601" s="294" t="s">
        <v>42</v>
      </c>
      <c r="J601" s="296">
        <v>7</v>
      </c>
      <c r="K601" s="296">
        <v>1453</v>
      </c>
      <c r="L601" s="297">
        <v>45777</v>
      </c>
      <c r="M601" s="298">
        <f t="shared" ref="M601" si="537">+F601</f>
        <v>14250000</v>
      </c>
      <c r="N601" s="297">
        <v>45789</v>
      </c>
      <c r="O601" s="294" t="s">
        <v>43</v>
      </c>
      <c r="P601" s="299">
        <v>45789</v>
      </c>
      <c r="Q601" s="294">
        <v>1369</v>
      </c>
      <c r="R601" s="291">
        <v>220601</v>
      </c>
      <c r="S601" s="300">
        <v>14250000</v>
      </c>
      <c r="T601" s="297">
        <v>45789</v>
      </c>
      <c r="U601" s="301" t="s">
        <v>2302</v>
      </c>
      <c r="V601" s="297">
        <v>45791</v>
      </c>
      <c r="W601" s="302">
        <v>45882</v>
      </c>
      <c r="Z601" s="303">
        <f t="shared" si="529"/>
        <v>4750000</v>
      </c>
      <c r="AF601" s="291" t="s">
        <v>2303</v>
      </c>
      <c r="AG601" s="291">
        <v>3178425807</v>
      </c>
      <c r="AH601" s="307" t="s">
        <v>2304</v>
      </c>
    </row>
    <row r="602" spans="1:34" ht="17.25" customHeight="1">
      <c r="A602" s="293">
        <v>601</v>
      </c>
      <c r="B602" s="291" t="s">
        <v>596</v>
      </c>
      <c r="C602" s="291" t="s">
        <v>621</v>
      </c>
      <c r="D602" s="306" t="s">
        <v>2305</v>
      </c>
      <c r="E602" s="294" t="s">
        <v>40</v>
      </c>
      <c r="F602" s="369">
        <v>14250000</v>
      </c>
      <c r="G602" s="291" t="s">
        <v>2306</v>
      </c>
      <c r="H602" s="295">
        <v>1110594627</v>
      </c>
      <c r="I602" s="294" t="s">
        <v>42</v>
      </c>
      <c r="J602" s="296">
        <v>6</v>
      </c>
      <c r="K602" s="296">
        <v>1399</v>
      </c>
      <c r="L602" s="297">
        <v>45777</v>
      </c>
      <c r="M602" s="298">
        <f t="shared" ref="M602" si="538">+F602</f>
        <v>14250000</v>
      </c>
      <c r="N602" s="297">
        <v>45789</v>
      </c>
      <c r="O602" s="294" t="s">
        <v>43</v>
      </c>
      <c r="P602" s="299">
        <v>45791</v>
      </c>
      <c r="Q602" s="294">
        <v>1401</v>
      </c>
      <c r="R602" s="291">
        <v>220601</v>
      </c>
      <c r="S602" s="300">
        <v>14250000</v>
      </c>
      <c r="T602" s="297">
        <v>45791</v>
      </c>
      <c r="U602" s="301" t="s">
        <v>2307</v>
      </c>
      <c r="V602" s="297">
        <v>45793</v>
      </c>
      <c r="W602" s="302">
        <v>45884</v>
      </c>
      <c r="Z602" s="303">
        <f t="shared" si="529"/>
        <v>4750000</v>
      </c>
      <c r="AF602" s="291" t="s">
        <v>2308</v>
      </c>
      <c r="AG602" s="291">
        <v>3133607988</v>
      </c>
      <c r="AH602" s="307" t="s">
        <v>2309</v>
      </c>
    </row>
    <row r="603" spans="1:34" ht="17.25" customHeight="1">
      <c r="A603" s="293">
        <v>602</v>
      </c>
      <c r="B603" s="291" t="s">
        <v>596</v>
      </c>
      <c r="C603" s="291" t="s">
        <v>621</v>
      </c>
      <c r="D603" s="306" t="s">
        <v>2305</v>
      </c>
      <c r="E603" s="294" t="s">
        <v>40</v>
      </c>
      <c r="F603" s="369">
        <v>14250000</v>
      </c>
      <c r="G603" s="291" t="s">
        <v>2310</v>
      </c>
      <c r="H603" s="295">
        <v>1110550721</v>
      </c>
      <c r="I603" s="294" t="s">
        <v>42</v>
      </c>
      <c r="J603" s="296">
        <v>1</v>
      </c>
      <c r="K603" s="296">
        <v>1400</v>
      </c>
      <c r="L603" s="297">
        <v>45777</v>
      </c>
      <c r="M603" s="298">
        <f t="shared" ref="M603" si="539">+F603</f>
        <v>14250000</v>
      </c>
      <c r="N603" s="297">
        <v>45789</v>
      </c>
      <c r="O603" s="294" t="s">
        <v>43</v>
      </c>
      <c r="P603" s="299">
        <v>45861</v>
      </c>
      <c r="Q603" s="294">
        <v>1836</v>
      </c>
      <c r="R603" s="291">
        <v>220601</v>
      </c>
      <c r="S603" s="300">
        <v>14250000</v>
      </c>
      <c r="T603" s="297">
        <v>45848</v>
      </c>
      <c r="U603" s="301" t="s">
        <v>2311</v>
      </c>
      <c r="V603" s="297">
        <v>45861</v>
      </c>
      <c r="W603" s="302">
        <v>45952</v>
      </c>
      <c r="Z603" s="303">
        <f t="shared" si="529"/>
        <v>4750000</v>
      </c>
      <c r="AF603" s="291" t="s">
        <v>2312</v>
      </c>
      <c r="AG603" s="291">
        <v>3164744055</v>
      </c>
      <c r="AH603" s="307" t="s">
        <v>2313</v>
      </c>
    </row>
    <row r="604" spans="1:34" ht="17.25" customHeight="1">
      <c r="A604" s="293">
        <v>603</v>
      </c>
      <c r="B604" s="291" t="s">
        <v>596</v>
      </c>
      <c r="C604" s="291" t="s">
        <v>621</v>
      </c>
      <c r="D604" s="306" t="s">
        <v>2305</v>
      </c>
      <c r="E604" s="294" t="s">
        <v>40</v>
      </c>
      <c r="F604" s="369">
        <v>14250000</v>
      </c>
      <c r="G604" s="291" t="s">
        <v>2314</v>
      </c>
      <c r="H604" s="295">
        <v>52822355</v>
      </c>
      <c r="I604" s="294" t="s">
        <v>373</v>
      </c>
      <c r="J604" s="296">
        <v>6</v>
      </c>
      <c r="K604" s="296">
        <v>1392</v>
      </c>
      <c r="L604" s="297">
        <v>45777</v>
      </c>
      <c r="M604" s="298">
        <f t="shared" ref="M604:M605" si="540">+F604</f>
        <v>14250000</v>
      </c>
      <c r="N604" s="297">
        <v>45789</v>
      </c>
      <c r="O604" s="294" t="s">
        <v>43</v>
      </c>
      <c r="P604" s="299">
        <v>45793</v>
      </c>
      <c r="Q604" s="294">
        <v>1420</v>
      </c>
      <c r="R604" s="291">
        <v>220601</v>
      </c>
      <c r="S604" s="300">
        <v>14250000</v>
      </c>
      <c r="T604" s="297">
        <v>45793</v>
      </c>
      <c r="U604" s="301" t="s">
        <v>2315</v>
      </c>
      <c r="V604" s="297">
        <v>45798</v>
      </c>
      <c r="W604" s="302">
        <v>45889</v>
      </c>
      <c r="Z604" s="303">
        <f t="shared" si="529"/>
        <v>4750000</v>
      </c>
      <c r="AF604" s="291" t="s">
        <v>2316</v>
      </c>
      <c r="AG604" s="291">
        <v>3133867212</v>
      </c>
      <c r="AH604" s="307" t="s">
        <v>2317</v>
      </c>
    </row>
    <row r="605" spans="1:34" ht="17.25" customHeight="1">
      <c r="A605" s="293">
        <v>604</v>
      </c>
      <c r="B605" s="291" t="s">
        <v>596</v>
      </c>
      <c r="C605" s="291" t="s">
        <v>621</v>
      </c>
      <c r="D605" s="291" t="s">
        <v>1521</v>
      </c>
      <c r="E605" s="294" t="s">
        <v>40</v>
      </c>
      <c r="F605" s="369">
        <v>4500000</v>
      </c>
      <c r="G605" s="291" t="s">
        <v>2318</v>
      </c>
      <c r="H605" s="295">
        <v>93415394</v>
      </c>
      <c r="I605" s="294" t="s">
        <v>42</v>
      </c>
      <c r="J605" s="296">
        <v>7</v>
      </c>
      <c r="K605" s="296">
        <v>1458</v>
      </c>
      <c r="L605" s="297">
        <v>45784</v>
      </c>
      <c r="M605" s="298">
        <f t="shared" si="540"/>
        <v>4500000</v>
      </c>
      <c r="N605" s="297">
        <v>45790</v>
      </c>
      <c r="O605" s="294" t="s">
        <v>43</v>
      </c>
      <c r="P605" s="448" t="s">
        <v>1857</v>
      </c>
      <c r="Q605" s="448"/>
      <c r="R605" s="291">
        <v>220602</v>
      </c>
      <c r="S605" s="300">
        <f>+M605</f>
        <v>4500000</v>
      </c>
      <c r="T605" s="449" t="s">
        <v>1858</v>
      </c>
      <c r="U605" s="449"/>
      <c r="V605" s="449"/>
      <c r="W605" s="294" t="s">
        <v>668</v>
      </c>
      <c r="Z605" s="303">
        <f t="shared" ref="Z605" si="541">+S605/3</f>
        <v>1500000</v>
      </c>
      <c r="AF605" s="291" t="s">
        <v>2319</v>
      </c>
      <c r="AG605" s="291">
        <v>3223651334</v>
      </c>
      <c r="AH605" s="307" t="s">
        <v>2320</v>
      </c>
    </row>
    <row r="606" spans="1:34" ht="17.25" customHeight="1">
      <c r="A606" s="293">
        <v>605</v>
      </c>
      <c r="B606" s="291" t="s">
        <v>596</v>
      </c>
      <c r="C606" s="291" t="s">
        <v>621</v>
      </c>
      <c r="D606" s="306" t="s">
        <v>633</v>
      </c>
      <c r="E606" s="294" t="s">
        <v>40</v>
      </c>
      <c r="F606" s="369">
        <v>14250000</v>
      </c>
      <c r="G606" s="291" t="s">
        <v>2321</v>
      </c>
      <c r="H606" s="295">
        <v>1110559314</v>
      </c>
      <c r="I606" s="294" t="s">
        <v>42</v>
      </c>
      <c r="J606" s="296">
        <v>8</v>
      </c>
      <c r="K606" s="296">
        <v>1395</v>
      </c>
      <c r="L606" s="297">
        <v>45777</v>
      </c>
      <c r="M606" s="298">
        <f t="shared" ref="M606" si="542">F606</f>
        <v>14250000</v>
      </c>
      <c r="N606" s="297">
        <v>45790</v>
      </c>
      <c r="O606" s="294" t="s">
        <v>43</v>
      </c>
      <c r="P606" s="299" t="s">
        <v>2322</v>
      </c>
      <c r="Q606" s="294">
        <v>1387</v>
      </c>
      <c r="R606" s="291">
        <v>220601</v>
      </c>
      <c r="S606" s="300">
        <f t="shared" ref="S606" si="543">M606</f>
        <v>14250000</v>
      </c>
      <c r="T606" s="297">
        <v>45790</v>
      </c>
      <c r="U606" s="301" t="s">
        <v>2323</v>
      </c>
      <c r="V606" s="297">
        <v>45792</v>
      </c>
      <c r="W606" s="302">
        <v>45883</v>
      </c>
      <c r="Z606" s="303">
        <f>+S606/3</f>
        <v>4750000</v>
      </c>
      <c r="AF606" s="291" t="s">
        <v>2324</v>
      </c>
      <c r="AG606" s="291">
        <v>3208002306</v>
      </c>
      <c r="AH606" s="305" t="s">
        <v>2325</v>
      </c>
    </row>
    <row r="607" spans="1:34" ht="17.25" customHeight="1">
      <c r="A607" s="293">
        <v>606</v>
      </c>
      <c r="B607" s="291" t="s">
        <v>596</v>
      </c>
      <c r="C607" s="291" t="s">
        <v>621</v>
      </c>
      <c r="D607" s="306" t="s">
        <v>2171</v>
      </c>
      <c r="E607" s="294" t="s">
        <v>40</v>
      </c>
      <c r="F607" s="369">
        <v>14250000</v>
      </c>
      <c r="G607" s="291" t="s">
        <v>2326</v>
      </c>
      <c r="H607" s="295">
        <v>1022412143</v>
      </c>
      <c r="I607" s="294" t="s">
        <v>51</v>
      </c>
      <c r="J607" s="296">
        <v>4</v>
      </c>
      <c r="K607" s="296">
        <v>1483</v>
      </c>
      <c r="L607" s="297">
        <v>45785</v>
      </c>
      <c r="M607" s="298">
        <f t="shared" ref="M607:M608" si="544">+F607</f>
        <v>14250000</v>
      </c>
      <c r="N607" s="297">
        <v>45792</v>
      </c>
      <c r="O607" s="294" t="s">
        <v>43</v>
      </c>
      <c r="P607" s="299">
        <v>45792</v>
      </c>
      <c r="Q607" s="294">
        <v>1408</v>
      </c>
      <c r="R607" s="291">
        <v>220601</v>
      </c>
      <c r="S607" s="300">
        <v>14250000</v>
      </c>
      <c r="T607" s="297">
        <v>45792</v>
      </c>
      <c r="U607" s="301" t="s">
        <v>2327</v>
      </c>
      <c r="V607" s="297">
        <v>45796</v>
      </c>
      <c r="W607" s="302">
        <v>45887</v>
      </c>
      <c r="Z607" s="303">
        <f t="shared" ref="Z607" si="545">+S607/3</f>
        <v>4750000</v>
      </c>
      <c r="AF607" s="291" t="s">
        <v>2328</v>
      </c>
      <c r="AG607" s="291">
        <v>3102474525</v>
      </c>
      <c r="AH607" s="307" t="s">
        <v>2329</v>
      </c>
    </row>
    <row r="608" spans="1:34" ht="17.25" customHeight="1">
      <c r="A608" s="293">
        <v>607</v>
      </c>
      <c r="B608" s="291" t="s">
        <v>596</v>
      </c>
      <c r="C608" s="291" t="s">
        <v>621</v>
      </c>
      <c r="D608" s="306" t="s">
        <v>876</v>
      </c>
      <c r="E608" s="294" t="s">
        <v>40</v>
      </c>
      <c r="F608" s="369">
        <v>18000000</v>
      </c>
      <c r="G608" s="291" t="s">
        <v>2330</v>
      </c>
      <c r="H608" s="295">
        <v>65589203</v>
      </c>
      <c r="I608" s="294" t="s">
        <v>1267</v>
      </c>
      <c r="J608" s="296">
        <v>3</v>
      </c>
      <c r="K608" s="296">
        <v>1488</v>
      </c>
      <c r="L608" s="297">
        <v>45785</v>
      </c>
      <c r="M608" s="298">
        <f t="shared" si="544"/>
        <v>18000000</v>
      </c>
      <c r="N608" s="297">
        <v>45792</v>
      </c>
      <c r="O608" s="294" t="s">
        <v>43</v>
      </c>
      <c r="P608" s="299" t="s">
        <v>2331</v>
      </c>
      <c r="Q608" s="294">
        <v>1425</v>
      </c>
      <c r="R608" s="291">
        <v>220601</v>
      </c>
      <c r="S608" s="300">
        <v>18000000</v>
      </c>
      <c r="U608" s="365" t="s">
        <v>2109</v>
      </c>
      <c r="V608" s="272">
        <v>45783</v>
      </c>
      <c r="W608" s="294" t="s">
        <v>668</v>
      </c>
      <c r="Z608" s="303">
        <f>+S608/3</f>
        <v>6000000</v>
      </c>
      <c r="AF608" s="307" t="s">
        <v>2332</v>
      </c>
      <c r="AG608" s="291">
        <v>154255999</v>
      </c>
      <c r="AH608" s="307" t="s">
        <v>2333</v>
      </c>
    </row>
    <row r="609" spans="1:34" ht="17.25" customHeight="1">
      <c r="A609" s="293">
        <v>608</v>
      </c>
      <c r="B609" s="291" t="s">
        <v>596</v>
      </c>
      <c r="C609" s="291" t="s">
        <v>621</v>
      </c>
      <c r="D609" s="306" t="s">
        <v>2171</v>
      </c>
      <c r="E609" s="294" t="s">
        <v>40</v>
      </c>
      <c r="F609" s="369">
        <v>14250000</v>
      </c>
      <c r="G609" s="291" t="s">
        <v>2334</v>
      </c>
      <c r="H609" s="295">
        <v>1110550089</v>
      </c>
      <c r="I609" s="294" t="s">
        <v>42</v>
      </c>
      <c r="J609" s="296">
        <v>4</v>
      </c>
      <c r="K609" s="296">
        <v>1482</v>
      </c>
      <c r="L609" s="297">
        <v>45785</v>
      </c>
      <c r="M609" s="298">
        <f t="shared" ref="M609:M610" si="546">+F609</f>
        <v>14250000</v>
      </c>
      <c r="N609" s="297">
        <v>45792</v>
      </c>
      <c r="O609" s="294" t="s">
        <v>43</v>
      </c>
      <c r="P609" s="299">
        <v>45793</v>
      </c>
      <c r="Q609" s="294">
        <v>1422</v>
      </c>
      <c r="R609" s="291">
        <v>220601</v>
      </c>
      <c r="S609" s="300">
        <v>14250000</v>
      </c>
      <c r="T609" s="297">
        <v>45796</v>
      </c>
      <c r="U609" s="301">
        <v>100044219</v>
      </c>
      <c r="V609" s="297">
        <v>45798</v>
      </c>
      <c r="W609" s="302">
        <v>45889</v>
      </c>
      <c r="Z609" s="303">
        <f t="shared" ref="Z609:Z610" si="547">+S609/3</f>
        <v>4750000</v>
      </c>
      <c r="AF609" s="291" t="s">
        <v>2335</v>
      </c>
      <c r="AG609" s="291">
        <v>3206085806</v>
      </c>
      <c r="AH609" s="307" t="s">
        <v>2336</v>
      </c>
    </row>
    <row r="610" spans="1:34" ht="17.25" customHeight="1">
      <c r="A610" s="293">
        <v>609</v>
      </c>
      <c r="B610" s="291" t="s">
        <v>596</v>
      </c>
      <c r="C610" s="291" t="s">
        <v>621</v>
      </c>
      <c r="D610" s="306" t="s">
        <v>1387</v>
      </c>
      <c r="E610" s="294" t="s">
        <v>40</v>
      </c>
      <c r="F610" s="369">
        <v>14250000</v>
      </c>
      <c r="G610" s="291" t="s">
        <v>2337</v>
      </c>
      <c r="H610" s="295">
        <v>1106454197</v>
      </c>
      <c r="I610" s="294" t="s">
        <v>2338</v>
      </c>
      <c r="J610" s="296">
        <v>6</v>
      </c>
      <c r="K610" s="296">
        <v>1485</v>
      </c>
      <c r="L610" s="297">
        <v>45785</v>
      </c>
      <c r="M610" s="298">
        <f t="shared" si="546"/>
        <v>14250000</v>
      </c>
      <c r="N610" s="297">
        <v>45792</v>
      </c>
      <c r="O610" s="294" t="s">
        <v>43</v>
      </c>
      <c r="P610" s="299">
        <v>45792</v>
      </c>
      <c r="Q610" s="294">
        <v>1409</v>
      </c>
      <c r="R610" s="291">
        <v>220601</v>
      </c>
      <c r="S610" s="300">
        <v>14250000</v>
      </c>
      <c r="T610" s="297">
        <v>45792</v>
      </c>
      <c r="U610" s="301" t="s">
        <v>2339</v>
      </c>
      <c r="V610" s="297">
        <v>45797</v>
      </c>
      <c r="W610" s="302">
        <v>45888</v>
      </c>
      <c r="Z610" s="303">
        <f t="shared" si="547"/>
        <v>4750000</v>
      </c>
      <c r="AF610" s="291" t="s">
        <v>2340</v>
      </c>
      <c r="AG610" s="291">
        <v>3208510380</v>
      </c>
      <c r="AH610" s="307" t="s">
        <v>2341</v>
      </c>
    </row>
    <row r="611" spans="1:34" ht="17.25" customHeight="1">
      <c r="A611" s="293">
        <v>610</v>
      </c>
      <c r="B611" s="291" t="s">
        <v>596</v>
      </c>
      <c r="C611" s="291" t="s">
        <v>621</v>
      </c>
      <c r="D611" s="306" t="s">
        <v>2171</v>
      </c>
      <c r="E611" s="294" t="s">
        <v>40</v>
      </c>
      <c r="F611" s="369">
        <v>14250000</v>
      </c>
      <c r="G611" s="291" t="s">
        <v>2342</v>
      </c>
      <c r="H611" s="295">
        <v>1005852145</v>
      </c>
      <c r="I611" s="294" t="s">
        <v>849</v>
      </c>
      <c r="J611" s="296">
        <v>4</v>
      </c>
      <c r="K611" s="296">
        <v>1484</v>
      </c>
      <c r="L611" s="297">
        <v>45785</v>
      </c>
      <c r="M611" s="298">
        <f t="shared" ref="M611:M613" si="548">+F611</f>
        <v>14250000</v>
      </c>
      <c r="N611" s="297">
        <v>45792</v>
      </c>
      <c r="O611" s="294" t="s">
        <v>43</v>
      </c>
      <c r="P611" s="299">
        <v>45793</v>
      </c>
      <c r="Q611" s="294">
        <v>1423</v>
      </c>
      <c r="R611" s="291">
        <v>220601</v>
      </c>
      <c r="S611" s="300">
        <v>14250000</v>
      </c>
      <c r="T611" s="297">
        <v>45793</v>
      </c>
      <c r="U611" s="301" t="s">
        <v>2343</v>
      </c>
      <c r="V611" s="297">
        <v>45797</v>
      </c>
      <c r="W611" s="302">
        <v>45888</v>
      </c>
      <c r="Z611" s="303">
        <f t="shared" ref="Z611:Z612" si="549">+S611/3</f>
        <v>4750000</v>
      </c>
      <c r="AF611" s="291" t="s">
        <v>2344</v>
      </c>
      <c r="AG611" s="291">
        <v>3203910920</v>
      </c>
      <c r="AH611" s="307" t="s">
        <v>2345</v>
      </c>
    </row>
    <row r="612" spans="1:34" ht="17.25" customHeight="1">
      <c r="A612" s="293">
        <v>611</v>
      </c>
      <c r="B612" s="291" t="s">
        <v>596</v>
      </c>
      <c r="C612" s="291" t="s">
        <v>621</v>
      </c>
      <c r="D612" s="291" t="s">
        <v>796</v>
      </c>
      <c r="E612" s="294" t="s">
        <v>40</v>
      </c>
      <c r="F612" s="369">
        <v>7500000</v>
      </c>
      <c r="G612" s="306" t="s">
        <v>2346</v>
      </c>
      <c r="H612" s="295">
        <v>1099737024</v>
      </c>
      <c r="I612" s="294" t="s">
        <v>452</v>
      </c>
      <c r="J612" s="296">
        <v>1</v>
      </c>
      <c r="K612" s="296">
        <v>1499</v>
      </c>
      <c r="L612" s="297">
        <v>45786</v>
      </c>
      <c r="M612" s="298">
        <f t="shared" si="548"/>
        <v>7500000</v>
      </c>
      <c r="N612" s="297">
        <v>45792</v>
      </c>
      <c r="O612" s="294" t="s">
        <v>43</v>
      </c>
      <c r="P612" s="299">
        <v>45793</v>
      </c>
      <c r="Q612" s="294">
        <v>1424</v>
      </c>
      <c r="R612" s="291">
        <v>220602</v>
      </c>
      <c r="S612" s="300">
        <v>7500000</v>
      </c>
      <c r="T612" s="297">
        <v>45792</v>
      </c>
      <c r="U612" s="301" t="s">
        <v>2347</v>
      </c>
      <c r="V612" s="297">
        <v>45797</v>
      </c>
      <c r="W612" s="302">
        <v>45888</v>
      </c>
      <c r="Z612" s="303">
        <f t="shared" si="549"/>
        <v>2500000</v>
      </c>
      <c r="AF612" s="291" t="s">
        <v>2348</v>
      </c>
      <c r="AG612" s="291">
        <v>3204579859</v>
      </c>
      <c r="AH612" s="352" t="s">
        <v>2349</v>
      </c>
    </row>
    <row r="613" spans="1:34" ht="17.25" customHeight="1">
      <c r="A613" s="293">
        <v>612</v>
      </c>
      <c r="B613" s="291" t="s">
        <v>596</v>
      </c>
      <c r="C613" s="291" t="s">
        <v>621</v>
      </c>
      <c r="D613" s="291" t="s">
        <v>796</v>
      </c>
      <c r="E613" s="294" t="s">
        <v>40</v>
      </c>
      <c r="F613" s="369">
        <v>7500000</v>
      </c>
      <c r="G613" s="306" t="s">
        <v>2350</v>
      </c>
      <c r="H613" s="295">
        <v>1110448565</v>
      </c>
      <c r="I613" s="294" t="s">
        <v>42</v>
      </c>
      <c r="J613" s="296">
        <v>3</v>
      </c>
      <c r="K613" s="296">
        <v>1470</v>
      </c>
      <c r="L613" s="297">
        <v>45785</v>
      </c>
      <c r="M613" s="298">
        <f t="shared" si="548"/>
        <v>7500000</v>
      </c>
      <c r="N613" s="297">
        <v>45792</v>
      </c>
      <c r="O613" s="294" t="s">
        <v>43</v>
      </c>
      <c r="P613" s="299">
        <v>45804</v>
      </c>
      <c r="Q613" s="294">
        <v>1523</v>
      </c>
      <c r="R613" s="291">
        <v>220602</v>
      </c>
      <c r="S613" s="300">
        <v>7500000</v>
      </c>
      <c r="T613" s="297">
        <v>45803</v>
      </c>
      <c r="U613" s="301" t="s">
        <v>2351</v>
      </c>
      <c r="V613" s="297">
        <v>45806</v>
      </c>
      <c r="W613" s="302">
        <v>45897</v>
      </c>
      <c r="Z613" s="303">
        <f t="shared" ref="Z613" si="550">+S613/3</f>
        <v>2500000</v>
      </c>
      <c r="AF613" s="291" t="s">
        <v>2352</v>
      </c>
      <c r="AG613" s="291">
        <v>3138886194</v>
      </c>
      <c r="AH613" s="352" t="s">
        <v>2353</v>
      </c>
    </row>
    <row r="614" spans="1:34" ht="17.25" customHeight="1">
      <c r="A614" s="293">
        <v>613</v>
      </c>
      <c r="B614" s="291" t="s">
        <v>596</v>
      </c>
      <c r="C614" s="291" t="s">
        <v>621</v>
      </c>
      <c r="D614" s="291" t="s">
        <v>796</v>
      </c>
      <c r="E614" s="294" t="s">
        <v>40</v>
      </c>
      <c r="F614" s="369">
        <v>7500000</v>
      </c>
      <c r="G614" s="306" t="s">
        <v>2354</v>
      </c>
      <c r="H614" s="295">
        <v>14136814</v>
      </c>
      <c r="I614" s="294" t="s">
        <v>42</v>
      </c>
      <c r="J614" s="296">
        <v>4</v>
      </c>
      <c r="K614" s="296">
        <v>1472</v>
      </c>
      <c r="L614" s="297">
        <v>45785</v>
      </c>
      <c r="M614" s="298">
        <f t="shared" ref="M614:M616" si="551">+F614</f>
        <v>7500000</v>
      </c>
      <c r="N614" s="297">
        <v>45792</v>
      </c>
      <c r="O614" s="294" t="s">
        <v>43</v>
      </c>
      <c r="P614" s="299">
        <v>45793</v>
      </c>
      <c r="Q614" s="294">
        <v>1425</v>
      </c>
      <c r="R614" s="291">
        <v>220602</v>
      </c>
      <c r="S614" s="300">
        <v>7500000</v>
      </c>
      <c r="T614" s="297">
        <v>45792</v>
      </c>
      <c r="U614" s="301" t="s">
        <v>2355</v>
      </c>
      <c r="V614" s="297">
        <v>45797</v>
      </c>
      <c r="W614" s="302">
        <v>45888</v>
      </c>
      <c r="Z614" s="303">
        <f t="shared" ref="Z614:Z616" si="552">+S614/3</f>
        <v>2500000</v>
      </c>
      <c r="AF614" s="291" t="s">
        <v>2356</v>
      </c>
      <c r="AG614" s="291">
        <v>3227722180</v>
      </c>
      <c r="AH614" s="352" t="s">
        <v>2357</v>
      </c>
    </row>
    <row r="615" spans="1:34" ht="17.25" customHeight="1">
      <c r="A615" s="293">
        <v>614</v>
      </c>
      <c r="B615" s="291" t="s">
        <v>596</v>
      </c>
      <c r="C615" s="291" t="s">
        <v>621</v>
      </c>
      <c r="D615" s="291" t="s">
        <v>1521</v>
      </c>
      <c r="E615" s="294" t="s">
        <v>40</v>
      </c>
      <c r="F615" s="369">
        <v>4500000</v>
      </c>
      <c r="G615" s="291" t="s">
        <v>2358</v>
      </c>
      <c r="H615" s="295">
        <v>28559056</v>
      </c>
      <c r="I615" s="294" t="s">
        <v>42</v>
      </c>
      <c r="J615" s="296">
        <v>4</v>
      </c>
      <c r="K615" s="296">
        <v>1478</v>
      </c>
      <c r="L615" s="297">
        <v>45785</v>
      </c>
      <c r="M615" s="298">
        <f t="shared" ref="M615" si="553">+F615</f>
        <v>4500000</v>
      </c>
      <c r="N615" s="297">
        <v>45792</v>
      </c>
      <c r="O615" s="294" t="s">
        <v>43</v>
      </c>
      <c r="P615" s="299">
        <v>45793</v>
      </c>
      <c r="Q615" s="294">
        <v>1426</v>
      </c>
      <c r="R615" s="291">
        <v>220602</v>
      </c>
      <c r="S615" s="300">
        <f>+M615</f>
        <v>4500000</v>
      </c>
      <c r="T615" s="297">
        <v>45793</v>
      </c>
      <c r="U615" s="301" t="s">
        <v>2359</v>
      </c>
      <c r="V615" s="297">
        <v>45797</v>
      </c>
      <c r="W615" s="302">
        <v>45888</v>
      </c>
      <c r="Z615" s="303">
        <f t="shared" ref="Z615" si="554">+S615/3</f>
        <v>1500000</v>
      </c>
      <c r="AF615" s="291" t="s">
        <v>2360</v>
      </c>
      <c r="AG615" s="291">
        <v>3045950149</v>
      </c>
      <c r="AH615" s="307" t="s">
        <v>2361</v>
      </c>
    </row>
    <row r="616" spans="1:34" ht="17.25" customHeight="1">
      <c r="A616" s="293">
        <v>615</v>
      </c>
      <c r="B616" s="291" t="s">
        <v>596</v>
      </c>
      <c r="C616" s="291" t="s">
        <v>621</v>
      </c>
      <c r="D616" s="291" t="s">
        <v>1521</v>
      </c>
      <c r="E616" s="294" t="s">
        <v>40</v>
      </c>
      <c r="F616" s="369">
        <v>4500000</v>
      </c>
      <c r="G616" s="291" t="s">
        <v>2362</v>
      </c>
      <c r="H616" s="295">
        <v>93406700</v>
      </c>
      <c r="I616" s="294" t="s">
        <v>42</v>
      </c>
      <c r="J616" s="296">
        <v>1</v>
      </c>
      <c r="K616" s="296">
        <v>1479</v>
      </c>
      <c r="L616" s="297">
        <v>45785</v>
      </c>
      <c r="M616" s="298">
        <f t="shared" si="551"/>
        <v>4500000</v>
      </c>
      <c r="N616" s="297">
        <v>45792</v>
      </c>
      <c r="O616" s="294" t="s">
        <v>43</v>
      </c>
      <c r="P616" s="299">
        <v>45793</v>
      </c>
      <c r="Q616" s="294">
        <v>1427</v>
      </c>
      <c r="R616" s="291">
        <v>220602</v>
      </c>
      <c r="S616" s="300">
        <f>+M616</f>
        <v>4500000</v>
      </c>
      <c r="T616" s="297">
        <v>45792</v>
      </c>
      <c r="U616" s="301" t="s">
        <v>2363</v>
      </c>
      <c r="V616" s="297">
        <v>45798</v>
      </c>
      <c r="W616" s="302">
        <v>45889</v>
      </c>
      <c r="Z616" s="303">
        <f t="shared" si="552"/>
        <v>1500000</v>
      </c>
      <c r="AF616" s="291" t="s">
        <v>2364</v>
      </c>
      <c r="AG616" s="291">
        <v>3209871095</v>
      </c>
      <c r="AH616" s="307" t="s">
        <v>2365</v>
      </c>
    </row>
    <row r="617" spans="1:34" ht="17.25" customHeight="1">
      <c r="A617" s="293">
        <v>616</v>
      </c>
      <c r="B617" s="291" t="s">
        <v>596</v>
      </c>
      <c r="C617" s="291" t="s">
        <v>621</v>
      </c>
      <c r="D617" s="291" t="s">
        <v>796</v>
      </c>
      <c r="E617" s="294" t="s">
        <v>40</v>
      </c>
      <c r="F617" s="369">
        <v>7500000</v>
      </c>
      <c r="G617" s="306" t="s">
        <v>2366</v>
      </c>
      <c r="H617" s="295">
        <v>1110495774</v>
      </c>
      <c r="I617" s="294" t="s">
        <v>42</v>
      </c>
      <c r="J617" s="296">
        <v>6</v>
      </c>
      <c r="K617" s="296">
        <v>1498</v>
      </c>
      <c r="L617" s="297">
        <v>45786</v>
      </c>
      <c r="M617" s="298">
        <f t="shared" ref="M617" si="555">+F617</f>
        <v>7500000</v>
      </c>
      <c r="N617" s="297">
        <v>45792</v>
      </c>
      <c r="O617" s="294" t="s">
        <v>43</v>
      </c>
      <c r="P617" s="299">
        <v>45793</v>
      </c>
      <c r="Q617" s="294">
        <v>1428</v>
      </c>
      <c r="R617" s="291">
        <v>220602</v>
      </c>
      <c r="S617" s="300">
        <v>7500000</v>
      </c>
      <c r="T617" s="297">
        <v>45793</v>
      </c>
      <c r="U617" s="301" t="s">
        <v>2367</v>
      </c>
      <c r="V617" s="297">
        <v>45798</v>
      </c>
      <c r="W617" s="302">
        <v>45889</v>
      </c>
      <c r="Z617" s="303">
        <f t="shared" ref="Z617" si="556">+S617/3</f>
        <v>2500000</v>
      </c>
      <c r="AF617" s="291" t="s">
        <v>2368</v>
      </c>
      <c r="AG617" s="291">
        <v>3143056470</v>
      </c>
      <c r="AH617" s="352" t="s">
        <v>2369</v>
      </c>
    </row>
    <row r="618" spans="1:34" ht="17.25" customHeight="1">
      <c r="A618" s="293">
        <v>617</v>
      </c>
      <c r="B618" s="291" t="s">
        <v>596</v>
      </c>
      <c r="C618" s="291" t="s">
        <v>621</v>
      </c>
      <c r="D618" s="291" t="s">
        <v>796</v>
      </c>
      <c r="E618" s="294" t="s">
        <v>40</v>
      </c>
      <c r="F618" s="369">
        <v>7500000</v>
      </c>
      <c r="G618" s="306" t="s">
        <v>2370</v>
      </c>
      <c r="H618" s="295" t="s">
        <v>2371</v>
      </c>
      <c r="I618" s="294" t="s">
        <v>42</v>
      </c>
      <c r="J618" s="296">
        <v>6</v>
      </c>
      <c r="K618" s="296">
        <v>1471</v>
      </c>
      <c r="L618" s="297">
        <v>45785</v>
      </c>
      <c r="M618" s="298">
        <f t="shared" ref="M618" si="557">+F618</f>
        <v>7500000</v>
      </c>
      <c r="N618" s="297">
        <v>45792</v>
      </c>
      <c r="O618" s="294" t="s">
        <v>43</v>
      </c>
      <c r="P618" s="299">
        <v>45793</v>
      </c>
      <c r="Q618" s="294">
        <v>1429</v>
      </c>
      <c r="R618" s="291">
        <v>220602</v>
      </c>
      <c r="S618" s="300">
        <v>7500000</v>
      </c>
      <c r="T618" s="297">
        <v>45793</v>
      </c>
      <c r="U618" s="301" t="s">
        <v>2372</v>
      </c>
      <c r="V618" s="297">
        <v>45798</v>
      </c>
      <c r="W618" s="302">
        <v>45889</v>
      </c>
      <c r="Z618" s="303">
        <f t="shared" ref="Z618" si="558">+S618/3</f>
        <v>2500000</v>
      </c>
      <c r="AF618" s="291" t="s">
        <v>2373</v>
      </c>
      <c r="AG618" s="291">
        <v>3005913006</v>
      </c>
      <c r="AH618" s="352" t="s">
        <v>2374</v>
      </c>
    </row>
    <row r="619" spans="1:34" ht="17.25" customHeight="1">
      <c r="A619" s="293">
        <v>618</v>
      </c>
      <c r="B619" s="291" t="s">
        <v>596</v>
      </c>
      <c r="C619" s="291" t="s">
        <v>621</v>
      </c>
      <c r="D619" s="291" t="s">
        <v>796</v>
      </c>
      <c r="E619" s="294" t="s">
        <v>40</v>
      </c>
      <c r="F619" s="369">
        <v>7500000</v>
      </c>
      <c r="G619" s="306" t="s">
        <v>2375</v>
      </c>
      <c r="H619" s="295">
        <v>1108999058</v>
      </c>
      <c r="I619" s="294" t="s">
        <v>452</v>
      </c>
      <c r="J619" s="296">
        <v>7</v>
      </c>
      <c r="K619" s="296">
        <v>1473</v>
      </c>
      <c r="L619" s="297">
        <v>45785</v>
      </c>
      <c r="M619" s="298">
        <f t="shared" ref="M619" si="559">+F619</f>
        <v>7500000</v>
      </c>
      <c r="N619" s="297">
        <v>45792</v>
      </c>
      <c r="O619" s="294" t="s">
        <v>43</v>
      </c>
      <c r="P619" s="299">
        <v>45793</v>
      </c>
      <c r="Q619" s="294">
        <v>1430</v>
      </c>
      <c r="R619" s="291">
        <v>220602</v>
      </c>
      <c r="S619" s="300">
        <v>7500000</v>
      </c>
      <c r="T619" s="297">
        <v>45793</v>
      </c>
      <c r="U619" s="301" t="s">
        <v>2376</v>
      </c>
      <c r="V619" s="297">
        <v>45797</v>
      </c>
      <c r="W619" s="302">
        <v>45888</v>
      </c>
      <c r="Z619" s="303">
        <f t="shared" ref="Z619" si="560">+S619/3</f>
        <v>2500000</v>
      </c>
      <c r="AF619" s="291" t="s">
        <v>2377</v>
      </c>
      <c r="AG619" s="291">
        <v>3102296311</v>
      </c>
      <c r="AH619" s="352" t="s">
        <v>2378</v>
      </c>
    </row>
    <row r="620" spans="1:34" ht="17.25" customHeight="1">
      <c r="A620" s="293">
        <v>619</v>
      </c>
      <c r="B620" s="291" t="s">
        <v>596</v>
      </c>
      <c r="C620" s="291" t="s">
        <v>621</v>
      </c>
      <c r="D620" s="291" t="s">
        <v>796</v>
      </c>
      <c r="E620" s="294" t="s">
        <v>40</v>
      </c>
      <c r="F620" s="369">
        <v>7500000</v>
      </c>
      <c r="G620" s="306" t="s">
        <v>2379</v>
      </c>
      <c r="H620" s="295">
        <v>1110504340</v>
      </c>
      <c r="I620" s="294" t="s">
        <v>42</v>
      </c>
      <c r="J620" s="296">
        <v>3</v>
      </c>
      <c r="K620" s="296">
        <v>1496</v>
      </c>
      <c r="L620" s="297">
        <v>45786</v>
      </c>
      <c r="M620" s="298">
        <f t="shared" ref="M620" si="561">+F620</f>
        <v>7500000</v>
      </c>
      <c r="N620" s="297">
        <v>45792</v>
      </c>
      <c r="O620" s="294" t="s">
        <v>43</v>
      </c>
      <c r="R620" s="291">
        <v>220602</v>
      </c>
      <c r="S620" s="300">
        <v>7500000</v>
      </c>
      <c r="W620" s="294" t="s">
        <v>668</v>
      </c>
      <c r="Z620" s="303">
        <f t="shared" ref="Z620" si="562">+S620/3</f>
        <v>2500000</v>
      </c>
      <c r="AF620" s="291" t="s">
        <v>2380</v>
      </c>
      <c r="AG620" s="291">
        <v>3118686715</v>
      </c>
      <c r="AH620" s="352" t="s">
        <v>2381</v>
      </c>
    </row>
    <row r="621" spans="1:34" ht="17.25" customHeight="1">
      <c r="A621" s="293">
        <v>620</v>
      </c>
      <c r="B621" s="291" t="s">
        <v>596</v>
      </c>
      <c r="C621" s="291" t="s">
        <v>621</v>
      </c>
      <c r="D621" s="291" t="s">
        <v>796</v>
      </c>
      <c r="E621" s="294" t="s">
        <v>40</v>
      </c>
      <c r="F621" s="369">
        <v>7500000</v>
      </c>
      <c r="G621" s="306" t="s">
        <v>2382</v>
      </c>
      <c r="H621" s="295">
        <v>1003893279</v>
      </c>
      <c r="I621" s="294" t="s">
        <v>42</v>
      </c>
      <c r="J621" s="296">
        <v>0</v>
      </c>
      <c r="K621" s="296">
        <v>1495</v>
      </c>
      <c r="L621" s="297">
        <v>45786</v>
      </c>
      <c r="M621" s="298">
        <f t="shared" ref="M621" si="563">+F621</f>
        <v>7500000</v>
      </c>
      <c r="N621" s="297">
        <v>45792</v>
      </c>
      <c r="O621" s="294" t="s">
        <v>43</v>
      </c>
      <c r="P621" s="299">
        <v>45793</v>
      </c>
      <c r="Q621" s="294">
        <v>1431</v>
      </c>
      <c r="R621" s="291">
        <v>220602</v>
      </c>
      <c r="S621" s="300">
        <v>7500000</v>
      </c>
      <c r="T621" s="297">
        <v>45811</v>
      </c>
      <c r="U621" s="301" t="s">
        <v>2383</v>
      </c>
      <c r="V621" s="297">
        <v>45811</v>
      </c>
      <c r="W621" s="302">
        <v>45902</v>
      </c>
      <c r="Z621" s="303">
        <f t="shared" ref="Z621" si="564">+S621/3</f>
        <v>2500000</v>
      </c>
      <c r="AF621" s="291" t="s">
        <v>2384</v>
      </c>
      <c r="AG621" s="291">
        <v>3132335864</v>
      </c>
      <c r="AH621" s="352" t="s">
        <v>2385</v>
      </c>
    </row>
    <row r="622" spans="1:34" ht="17.25" customHeight="1">
      <c r="A622" s="293">
        <v>621</v>
      </c>
      <c r="B622" s="291" t="s">
        <v>596</v>
      </c>
      <c r="C622" s="291" t="s">
        <v>621</v>
      </c>
      <c r="D622" s="291" t="s">
        <v>796</v>
      </c>
      <c r="E622" s="294" t="s">
        <v>40</v>
      </c>
      <c r="F622" s="369">
        <v>7500000</v>
      </c>
      <c r="G622" s="306" t="s">
        <v>2386</v>
      </c>
      <c r="H622" s="295">
        <v>1021663322</v>
      </c>
      <c r="I622" s="294" t="s">
        <v>51</v>
      </c>
      <c r="J622" s="296">
        <v>9</v>
      </c>
      <c r="K622" s="296">
        <v>1500</v>
      </c>
      <c r="L622" s="297">
        <v>45786</v>
      </c>
      <c r="M622" s="298">
        <f t="shared" ref="M622:M623" si="565">+F622</f>
        <v>7500000</v>
      </c>
      <c r="N622" s="297">
        <v>45792</v>
      </c>
      <c r="O622" s="294" t="s">
        <v>43</v>
      </c>
      <c r="P622" s="299">
        <v>45793</v>
      </c>
      <c r="Q622" s="294">
        <v>1432</v>
      </c>
      <c r="R622" s="291">
        <v>220602</v>
      </c>
      <c r="S622" s="300">
        <v>7500000</v>
      </c>
      <c r="T622" s="297">
        <v>45793</v>
      </c>
      <c r="U622" s="301" t="s">
        <v>2387</v>
      </c>
      <c r="V622" s="297">
        <v>45806</v>
      </c>
      <c r="W622" s="302">
        <v>45897</v>
      </c>
      <c r="Z622" s="303">
        <f t="shared" ref="Z622:Z623" si="566">+S622/3</f>
        <v>2500000</v>
      </c>
      <c r="AF622" s="291" t="s">
        <v>2388</v>
      </c>
      <c r="AG622" s="291">
        <v>3024810095</v>
      </c>
      <c r="AH622" s="352" t="s">
        <v>2389</v>
      </c>
    </row>
    <row r="623" spans="1:34" ht="17.25" customHeight="1">
      <c r="A623" s="293">
        <v>622</v>
      </c>
      <c r="B623" s="291" t="s">
        <v>596</v>
      </c>
      <c r="C623" s="291" t="s">
        <v>621</v>
      </c>
      <c r="D623" s="291" t="s">
        <v>1521</v>
      </c>
      <c r="E623" s="294" t="s">
        <v>40</v>
      </c>
      <c r="F623" s="369">
        <v>4500000</v>
      </c>
      <c r="G623" s="291" t="s">
        <v>2390</v>
      </c>
      <c r="H623" s="295">
        <v>1110536608</v>
      </c>
      <c r="I623" s="294" t="s">
        <v>42</v>
      </c>
      <c r="J623" s="296">
        <v>9</v>
      </c>
      <c r="K623" s="296">
        <v>1475</v>
      </c>
      <c r="L623" s="297">
        <v>45785</v>
      </c>
      <c r="M623" s="298">
        <f t="shared" si="565"/>
        <v>4500000</v>
      </c>
      <c r="N623" s="297">
        <v>45792</v>
      </c>
      <c r="O623" s="294" t="s">
        <v>43</v>
      </c>
      <c r="P623" s="299">
        <v>45793</v>
      </c>
      <c r="Q623" s="294">
        <v>1433</v>
      </c>
      <c r="R623" s="291">
        <v>220602</v>
      </c>
      <c r="S623" s="300">
        <f>+M623</f>
        <v>4500000</v>
      </c>
      <c r="T623" s="297">
        <v>45793</v>
      </c>
      <c r="U623" s="301">
        <v>100044143</v>
      </c>
      <c r="V623" s="297">
        <v>45804</v>
      </c>
      <c r="W623" s="302">
        <v>45895</v>
      </c>
      <c r="Z623" s="303">
        <f t="shared" si="566"/>
        <v>1500000</v>
      </c>
      <c r="AF623" s="291" t="s">
        <v>2391</v>
      </c>
      <c r="AG623" s="291">
        <v>3212268336</v>
      </c>
      <c r="AH623" s="307" t="s">
        <v>2392</v>
      </c>
    </row>
    <row r="624" spans="1:34" ht="17.25" customHeight="1">
      <c r="A624" s="293">
        <v>623</v>
      </c>
      <c r="B624" s="291" t="s">
        <v>596</v>
      </c>
      <c r="C624" s="291" t="s">
        <v>621</v>
      </c>
      <c r="D624" s="291" t="s">
        <v>1521</v>
      </c>
      <c r="E624" s="294" t="s">
        <v>40</v>
      </c>
      <c r="F624" s="369">
        <v>4500000</v>
      </c>
      <c r="G624" s="291" t="s">
        <v>2393</v>
      </c>
      <c r="H624" s="295">
        <v>1005714582</v>
      </c>
      <c r="I624" s="294" t="s">
        <v>42</v>
      </c>
      <c r="J624" s="296">
        <v>9</v>
      </c>
      <c r="K624" s="296">
        <v>1476</v>
      </c>
      <c r="L624" s="297">
        <v>45785</v>
      </c>
      <c r="M624" s="298">
        <f t="shared" ref="M624:M627" si="567">+F624</f>
        <v>4500000</v>
      </c>
      <c r="N624" s="297">
        <v>45792</v>
      </c>
      <c r="O624" s="294" t="s">
        <v>43</v>
      </c>
      <c r="P624" s="299">
        <v>45793</v>
      </c>
      <c r="Q624" s="294">
        <v>1434</v>
      </c>
      <c r="R624" s="291">
        <v>220602</v>
      </c>
      <c r="S624" s="300">
        <f>+M624</f>
        <v>4500000</v>
      </c>
      <c r="T624" s="297">
        <v>45792</v>
      </c>
      <c r="U624" s="301" t="s">
        <v>2394</v>
      </c>
      <c r="V624" s="297">
        <v>45796</v>
      </c>
      <c r="W624" s="302">
        <v>45887</v>
      </c>
      <c r="Z624" s="303">
        <f t="shared" ref="Z624:Z626" si="568">+S624/3</f>
        <v>1500000</v>
      </c>
      <c r="AF624" s="291" t="s">
        <v>2395</v>
      </c>
      <c r="AG624" s="291">
        <v>3209652521</v>
      </c>
      <c r="AH624" s="307" t="s">
        <v>2396</v>
      </c>
    </row>
    <row r="625" spans="1:34" ht="17.25" customHeight="1">
      <c r="A625" s="293">
        <v>624</v>
      </c>
      <c r="B625" s="291" t="s">
        <v>596</v>
      </c>
      <c r="C625" s="291" t="s">
        <v>621</v>
      </c>
      <c r="D625" s="291" t="s">
        <v>796</v>
      </c>
      <c r="E625" s="294" t="s">
        <v>40</v>
      </c>
      <c r="F625" s="369">
        <v>7500000</v>
      </c>
      <c r="G625" s="306" t="s">
        <v>2397</v>
      </c>
      <c r="H625" s="295">
        <v>1110474177</v>
      </c>
      <c r="I625" s="294" t="s">
        <v>42</v>
      </c>
      <c r="J625" s="296">
        <v>9</v>
      </c>
      <c r="K625" s="296">
        <v>1487</v>
      </c>
      <c r="L625" s="297">
        <v>45785</v>
      </c>
      <c r="M625" s="298">
        <f t="shared" si="567"/>
        <v>7500000</v>
      </c>
      <c r="N625" s="297">
        <v>45792</v>
      </c>
      <c r="O625" s="294" t="s">
        <v>43</v>
      </c>
      <c r="P625" s="299">
        <v>45793</v>
      </c>
      <c r="Q625" s="294">
        <v>1435</v>
      </c>
      <c r="R625" s="291">
        <v>220602</v>
      </c>
      <c r="S625" s="300">
        <v>7500000</v>
      </c>
      <c r="T625" s="297">
        <v>45796</v>
      </c>
      <c r="U625" s="301">
        <v>100043278</v>
      </c>
      <c r="V625" s="297">
        <v>45799</v>
      </c>
      <c r="W625" s="302">
        <v>45890</v>
      </c>
      <c r="Z625" s="303">
        <f t="shared" si="568"/>
        <v>2500000</v>
      </c>
      <c r="AF625" s="291" t="s">
        <v>2398</v>
      </c>
      <c r="AG625" s="291">
        <v>318678999</v>
      </c>
      <c r="AH625" s="352" t="s">
        <v>2399</v>
      </c>
    </row>
    <row r="626" spans="1:34" ht="17.25" customHeight="1">
      <c r="A626" s="293">
        <v>625</v>
      </c>
      <c r="B626" s="291" t="s">
        <v>596</v>
      </c>
      <c r="C626" s="291" t="s">
        <v>621</v>
      </c>
      <c r="D626" s="306" t="s">
        <v>2171</v>
      </c>
      <c r="E626" s="294" t="s">
        <v>40</v>
      </c>
      <c r="F626" s="369">
        <v>14250000</v>
      </c>
      <c r="G626" s="291" t="s">
        <v>2400</v>
      </c>
      <c r="H626" s="295">
        <v>1096241864</v>
      </c>
      <c r="I626" s="294" t="s">
        <v>2401</v>
      </c>
      <c r="J626" s="296">
        <v>0</v>
      </c>
      <c r="K626" s="296">
        <v>1480</v>
      </c>
      <c r="L626" s="297">
        <v>45785</v>
      </c>
      <c r="M626" s="298">
        <f t="shared" si="567"/>
        <v>14250000</v>
      </c>
      <c r="N626" s="297">
        <v>45792</v>
      </c>
      <c r="O626" s="294" t="s">
        <v>43</v>
      </c>
      <c r="P626" s="299">
        <v>45793</v>
      </c>
      <c r="Q626" s="294">
        <v>1436</v>
      </c>
      <c r="R626" s="291">
        <v>220601</v>
      </c>
      <c r="S626" s="300">
        <v>14250000</v>
      </c>
      <c r="T626" s="297">
        <v>45792</v>
      </c>
      <c r="U626" s="301" t="s">
        <v>2402</v>
      </c>
      <c r="V626" s="297">
        <v>45796</v>
      </c>
      <c r="W626" s="302">
        <v>45887</v>
      </c>
      <c r="Z626" s="303">
        <f t="shared" si="568"/>
        <v>4750000</v>
      </c>
      <c r="AF626" s="291" t="s">
        <v>2403</v>
      </c>
      <c r="AG626" s="291">
        <v>3214395306</v>
      </c>
      <c r="AH626" s="307" t="s">
        <v>2404</v>
      </c>
    </row>
    <row r="627" spans="1:34" ht="17.25" customHeight="1">
      <c r="A627" s="293">
        <v>626</v>
      </c>
      <c r="B627" s="291" t="s">
        <v>2405</v>
      </c>
      <c r="C627" s="291" t="s">
        <v>621</v>
      </c>
      <c r="D627" s="291" t="s">
        <v>2406</v>
      </c>
      <c r="E627" s="294" t="s">
        <v>40</v>
      </c>
      <c r="F627" s="369">
        <v>69000000</v>
      </c>
      <c r="G627" s="291" t="s">
        <v>2407</v>
      </c>
      <c r="H627" s="295">
        <v>901790367</v>
      </c>
      <c r="I627" s="294" t="s">
        <v>51</v>
      </c>
      <c r="J627" s="296">
        <v>4</v>
      </c>
      <c r="K627" s="296">
        <v>1504</v>
      </c>
      <c r="L627" s="297">
        <v>45786</v>
      </c>
      <c r="M627" s="298">
        <f t="shared" si="567"/>
        <v>69000000</v>
      </c>
      <c r="N627" s="297">
        <v>45792</v>
      </c>
      <c r="O627" s="294" t="s">
        <v>43</v>
      </c>
      <c r="P627" s="299">
        <v>45793</v>
      </c>
      <c r="Q627" s="294">
        <v>1437</v>
      </c>
      <c r="R627" s="291">
        <v>220604</v>
      </c>
      <c r="S627" s="300">
        <v>14250000</v>
      </c>
      <c r="T627" s="297">
        <v>45793</v>
      </c>
      <c r="U627" s="301" t="s">
        <v>2408</v>
      </c>
      <c r="V627" s="297">
        <v>45798</v>
      </c>
      <c r="W627" s="302">
        <v>46022</v>
      </c>
      <c r="AF627" s="291" t="s">
        <v>2409</v>
      </c>
      <c r="AG627" s="291">
        <v>3166080728</v>
      </c>
      <c r="AH627" s="307" t="s">
        <v>1839</v>
      </c>
    </row>
    <row r="628" spans="1:34" ht="17.25" customHeight="1">
      <c r="A628" s="293">
        <v>627</v>
      </c>
      <c r="B628" s="291" t="s">
        <v>596</v>
      </c>
      <c r="C628" s="291" t="s">
        <v>621</v>
      </c>
      <c r="D628" s="306" t="s">
        <v>2171</v>
      </c>
      <c r="E628" s="294" t="s">
        <v>40</v>
      </c>
      <c r="F628" s="369">
        <v>14250000</v>
      </c>
      <c r="G628" s="291" t="s">
        <v>2410</v>
      </c>
      <c r="H628" s="295">
        <v>1105783749</v>
      </c>
      <c r="I628" s="294" t="s">
        <v>279</v>
      </c>
      <c r="J628" s="296">
        <v>9</v>
      </c>
      <c r="K628" s="296">
        <v>1519</v>
      </c>
      <c r="L628" s="297">
        <v>45789</v>
      </c>
      <c r="M628" s="298">
        <f t="shared" ref="M628:M629" si="569">+F628</f>
        <v>14250000</v>
      </c>
      <c r="N628" s="297">
        <v>45793</v>
      </c>
      <c r="O628" s="294" t="s">
        <v>43</v>
      </c>
      <c r="P628" s="299">
        <v>45796</v>
      </c>
      <c r="Q628" s="294">
        <v>1440</v>
      </c>
      <c r="R628" s="291">
        <v>220601</v>
      </c>
      <c r="S628" s="300">
        <v>14250000</v>
      </c>
      <c r="T628" s="297">
        <v>45798</v>
      </c>
      <c r="U628" s="301">
        <v>101202738</v>
      </c>
      <c r="V628" s="297">
        <v>45800</v>
      </c>
      <c r="W628" s="302">
        <v>45891</v>
      </c>
      <c r="Z628" s="303">
        <f t="shared" ref="Z628:Z629" si="570">+S628/3</f>
        <v>4750000</v>
      </c>
      <c r="AF628" s="291" t="s">
        <v>2411</v>
      </c>
      <c r="AG628" s="291">
        <v>3136768819</v>
      </c>
      <c r="AH628" s="307" t="s">
        <v>2412</v>
      </c>
    </row>
    <row r="629" spans="1:34" ht="17.25" customHeight="1">
      <c r="A629" s="293">
        <v>628</v>
      </c>
      <c r="B629" s="291" t="s">
        <v>596</v>
      </c>
      <c r="C629" s="291" t="s">
        <v>621</v>
      </c>
      <c r="D629" s="291" t="s">
        <v>796</v>
      </c>
      <c r="E629" s="294" t="s">
        <v>40</v>
      </c>
      <c r="F629" s="369">
        <v>7500000</v>
      </c>
      <c r="G629" s="306" t="s">
        <v>2413</v>
      </c>
      <c r="H629" s="295">
        <v>28637621</v>
      </c>
      <c r="I629" s="294" t="s">
        <v>1563</v>
      </c>
      <c r="J629" s="296">
        <v>0</v>
      </c>
      <c r="K629" s="296">
        <v>1497</v>
      </c>
      <c r="L629" s="297">
        <v>45786</v>
      </c>
      <c r="M629" s="298">
        <f t="shared" si="569"/>
        <v>7500000</v>
      </c>
      <c r="N629" s="297">
        <v>45793</v>
      </c>
      <c r="O629" s="294" t="s">
        <v>43</v>
      </c>
      <c r="P629" s="299">
        <v>45797</v>
      </c>
      <c r="Q629" s="294">
        <v>1453</v>
      </c>
      <c r="R629" s="291">
        <v>220602</v>
      </c>
      <c r="S629" s="300">
        <v>7500000</v>
      </c>
      <c r="T629" s="297">
        <v>45796</v>
      </c>
      <c r="U629" s="301">
        <v>100044199</v>
      </c>
      <c r="V629" s="297">
        <v>45800</v>
      </c>
      <c r="W629" s="302">
        <v>45891</v>
      </c>
      <c r="Z629" s="303">
        <f t="shared" si="570"/>
        <v>2500000</v>
      </c>
      <c r="AF629" s="291" t="s">
        <v>2414</v>
      </c>
      <c r="AG629" s="291">
        <v>3138957797</v>
      </c>
      <c r="AH629" s="352" t="s">
        <v>2415</v>
      </c>
    </row>
    <row r="630" spans="1:34" ht="17.25" customHeight="1">
      <c r="A630" s="293">
        <v>629</v>
      </c>
      <c r="B630" s="291" t="s">
        <v>596</v>
      </c>
      <c r="C630" s="291" t="s">
        <v>621</v>
      </c>
      <c r="D630" s="291" t="s">
        <v>796</v>
      </c>
      <c r="E630" s="294" t="s">
        <v>40</v>
      </c>
      <c r="F630" s="369">
        <v>7500000</v>
      </c>
      <c r="G630" s="306" t="s">
        <v>2416</v>
      </c>
      <c r="H630" s="295">
        <v>1110533692</v>
      </c>
      <c r="I630" s="294" t="s">
        <v>42</v>
      </c>
      <c r="J630" s="296">
        <v>4</v>
      </c>
      <c r="K630" s="296">
        <v>1513</v>
      </c>
      <c r="L630" s="297">
        <v>45789</v>
      </c>
      <c r="M630" s="298">
        <f t="shared" ref="M630" si="571">+F630</f>
        <v>7500000</v>
      </c>
      <c r="N630" s="297">
        <v>45793</v>
      </c>
      <c r="O630" s="294" t="s">
        <v>43</v>
      </c>
      <c r="P630" s="299">
        <v>45796</v>
      </c>
      <c r="Q630" s="294">
        <v>1441</v>
      </c>
      <c r="R630" s="291">
        <v>220602</v>
      </c>
      <c r="S630" s="300">
        <v>7500000</v>
      </c>
      <c r="T630" s="297">
        <v>45797</v>
      </c>
      <c r="U630" s="301" t="s">
        <v>2417</v>
      </c>
      <c r="V630" s="297">
        <v>45800</v>
      </c>
      <c r="W630" s="302">
        <v>45891</v>
      </c>
      <c r="Z630" s="303">
        <f t="shared" ref="Z630" si="572">+S630/3</f>
        <v>2500000</v>
      </c>
      <c r="AF630" s="291" t="s">
        <v>2418</v>
      </c>
      <c r="AG630" s="291">
        <v>3124103601</v>
      </c>
      <c r="AH630" s="352" t="s">
        <v>2419</v>
      </c>
    </row>
    <row r="631" spans="1:34" ht="17.25" customHeight="1">
      <c r="A631" s="293">
        <v>630</v>
      </c>
      <c r="B631" s="291" t="s">
        <v>596</v>
      </c>
      <c r="C631" s="291" t="s">
        <v>621</v>
      </c>
      <c r="D631" s="291" t="s">
        <v>796</v>
      </c>
      <c r="E631" s="294" t="s">
        <v>40</v>
      </c>
      <c r="F631" s="369">
        <v>7500000</v>
      </c>
      <c r="G631" s="306" t="s">
        <v>2420</v>
      </c>
      <c r="H631" s="295">
        <v>1110484433</v>
      </c>
      <c r="I631" s="294" t="s">
        <v>42</v>
      </c>
      <c r="J631" s="296">
        <v>2</v>
      </c>
      <c r="K631" s="296">
        <v>1510</v>
      </c>
      <c r="L631" s="297">
        <v>45789</v>
      </c>
      <c r="M631" s="298">
        <f t="shared" ref="M631" si="573">+F631</f>
        <v>7500000</v>
      </c>
      <c r="N631" s="297">
        <v>45793</v>
      </c>
      <c r="O631" s="294" t="s">
        <v>43</v>
      </c>
      <c r="P631" s="299">
        <v>45796</v>
      </c>
      <c r="Q631" s="294">
        <v>1442</v>
      </c>
      <c r="R631" s="291">
        <v>220602</v>
      </c>
      <c r="S631" s="300">
        <v>7500000</v>
      </c>
      <c r="T631" s="297">
        <v>45792</v>
      </c>
      <c r="U631" s="354" t="s">
        <v>2421</v>
      </c>
      <c r="V631" s="297">
        <v>45798</v>
      </c>
      <c r="W631" s="302">
        <v>45889</v>
      </c>
      <c r="Z631" s="303">
        <f t="shared" ref="Z631" si="574">+S631/3</f>
        <v>2500000</v>
      </c>
      <c r="AF631" s="291" t="s">
        <v>2422</v>
      </c>
      <c r="AG631" s="291">
        <v>3186081703</v>
      </c>
      <c r="AH631" s="352" t="s">
        <v>2423</v>
      </c>
    </row>
    <row r="632" spans="1:34" ht="17.25" customHeight="1">
      <c r="A632" s="293">
        <v>631</v>
      </c>
      <c r="B632" s="291" t="s">
        <v>596</v>
      </c>
      <c r="C632" s="291" t="s">
        <v>621</v>
      </c>
      <c r="D632" s="291" t="s">
        <v>796</v>
      </c>
      <c r="E632" s="294" t="s">
        <v>40</v>
      </c>
      <c r="F632" s="369">
        <v>7500000</v>
      </c>
      <c r="G632" s="306" t="s">
        <v>2424</v>
      </c>
      <c r="H632" s="295">
        <v>1110526573</v>
      </c>
      <c r="I632" s="294" t="s">
        <v>42</v>
      </c>
      <c r="J632" s="296">
        <v>7</v>
      </c>
      <c r="K632" s="296">
        <v>1512</v>
      </c>
      <c r="L632" s="297">
        <v>45789</v>
      </c>
      <c r="M632" s="298">
        <f t="shared" ref="M632" si="575">+F632</f>
        <v>7500000</v>
      </c>
      <c r="N632" s="297">
        <v>45793</v>
      </c>
      <c r="O632" s="294" t="s">
        <v>43</v>
      </c>
      <c r="P632" s="299">
        <v>45797</v>
      </c>
      <c r="Q632" s="294">
        <v>1454</v>
      </c>
      <c r="R632" s="291">
        <v>220602</v>
      </c>
      <c r="S632" s="300">
        <v>7500000</v>
      </c>
      <c r="T632" s="297">
        <v>45796</v>
      </c>
      <c r="U632" s="301" t="s">
        <v>2425</v>
      </c>
      <c r="V632" s="297">
        <v>45800</v>
      </c>
      <c r="W632" s="302">
        <v>45891</v>
      </c>
      <c r="Z632" s="303">
        <f t="shared" ref="Z632:Z633" si="576">+S632/3</f>
        <v>2500000</v>
      </c>
      <c r="AF632" s="291" t="s">
        <v>2426</v>
      </c>
      <c r="AG632" s="291">
        <v>3212630437</v>
      </c>
      <c r="AH632" s="352" t="s">
        <v>2427</v>
      </c>
    </row>
    <row r="633" spans="1:34" ht="17.25" customHeight="1">
      <c r="A633" s="293">
        <v>632</v>
      </c>
      <c r="B633" s="291" t="s">
        <v>596</v>
      </c>
      <c r="C633" s="291" t="s">
        <v>621</v>
      </c>
      <c r="D633" s="306" t="s">
        <v>2428</v>
      </c>
      <c r="E633" s="294" t="s">
        <v>40</v>
      </c>
      <c r="F633" s="369">
        <v>24000000</v>
      </c>
      <c r="G633" s="291" t="s">
        <v>2429</v>
      </c>
      <c r="H633" s="295">
        <v>1012362399</v>
      </c>
      <c r="I633" s="294" t="s">
        <v>261</v>
      </c>
      <c r="J633" s="296">
        <v>0</v>
      </c>
      <c r="K633" s="296">
        <v>1526</v>
      </c>
      <c r="L633" s="297">
        <v>45790</v>
      </c>
      <c r="M633" s="298">
        <f t="shared" ref="M633" si="577">F633</f>
        <v>24000000</v>
      </c>
      <c r="N633" s="297">
        <v>45793</v>
      </c>
      <c r="O633" s="294" t="s">
        <v>43</v>
      </c>
      <c r="R633" s="291">
        <v>220701</v>
      </c>
      <c r="S633" s="300">
        <f t="shared" ref="S633" si="578">M633</f>
        <v>24000000</v>
      </c>
      <c r="W633" s="294" t="s">
        <v>668</v>
      </c>
      <c r="Z633" s="303">
        <f t="shared" si="576"/>
        <v>8000000</v>
      </c>
      <c r="AF633" s="291" t="s">
        <v>2430</v>
      </c>
      <c r="AG633" s="291">
        <v>3165396255</v>
      </c>
      <c r="AH633" s="307" t="s">
        <v>2431</v>
      </c>
    </row>
    <row r="634" spans="1:34" ht="17.25" customHeight="1">
      <c r="A634" s="293">
        <v>633</v>
      </c>
      <c r="B634" s="291" t="s">
        <v>596</v>
      </c>
      <c r="C634" s="291" t="s">
        <v>621</v>
      </c>
      <c r="D634" s="306" t="s">
        <v>2428</v>
      </c>
      <c r="E634" s="294" t="s">
        <v>40</v>
      </c>
      <c r="F634" s="369">
        <v>24000000</v>
      </c>
      <c r="G634" s="291" t="s">
        <v>2432</v>
      </c>
      <c r="H634" s="295">
        <v>39760446</v>
      </c>
      <c r="I634" s="294" t="s">
        <v>261</v>
      </c>
      <c r="J634" s="296">
        <v>3</v>
      </c>
      <c r="K634" s="296">
        <v>1523</v>
      </c>
      <c r="L634" s="297">
        <v>45789</v>
      </c>
      <c r="M634" s="298">
        <f t="shared" ref="M634" si="579">F634</f>
        <v>24000000</v>
      </c>
      <c r="N634" s="297">
        <v>45793</v>
      </c>
      <c r="O634" s="294" t="s">
        <v>43</v>
      </c>
      <c r="P634" s="299">
        <v>45797</v>
      </c>
      <c r="Q634" s="294">
        <v>1455</v>
      </c>
      <c r="R634" s="291">
        <v>220701</v>
      </c>
      <c r="S634" s="300">
        <f t="shared" ref="S634" si="580">M634</f>
        <v>24000000</v>
      </c>
      <c r="T634" s="297">
        <v>45797</v>
      </c>
      <c r="U634" s="301" t="s">
        <v>2433</v>
      </c>
      <c r="V634" s="297">
        <v>45799</v>
      </c>
      <c r="W634" s="302">
        <v>45890</v>
      </c>
      <c r="Z634" s="303">
        <f t="shared" ref="Z634" si="581">+S634/3</f>
        <v>8000000</v>
      </c>
      <c r="AF634" s="291" t="s">
        <v>2434</v>
      </c>
      <c r="AG634" s="291">
        <v>3155714794</v>
      </c>
      <c r="AH634" s="307" t="s">
        <v>2435</v>
      </c>
    </row>
    <row r="635" spans="1:34" ht="17.25" customHeight="1">
      <c r="A635" s="293">
        <v>634</v>
      </c>
      <c r="B635" s="291" t="s">
        <v>596</v>
      </c>
      <c r="C635" s="291" t="s">
        <v>621</v>
      </c>
      <c r="D635" s="306" t="s">
        <v>2428</v>
      </c>
      <c r="E635" s="294" t="s">
        <v>40</v>
      </c>
      <c r="F635" s="369">
        <v>24000000</v>
      </c>
      <c r="G635" s="291" t="s">
        <v>2436</v>
      </c>
      <c r="H635" s="295">
        <v>28868644</v>
      </c>
      <c r="I635" s="294" t="s">
        <v>343</v>
      </c>
      <c r="J635" s="296">
        <v>0</v>
      </c>
      <c r="K635" s="296">
        <v>1524</v>
      </c>
      <c r="L635" s="297">
        <v>45789</v>
      </c>
      <c r="M635" s="298">
        <f t="shared" ref="M635" si="582">F635</f>
        <v>24000000</v>
      </c>
      <c r="N635" s="297">
        <v>45793</v>
      </c>
      <c r="O635" s="294" t="s">
        <v>43</v>
      </c>
      <c r="R635" s="291">
        <v>220701</v>
      </c>
      <c r="S635" s="300">
        <f t="shared" ref="S635" si="583">M635</f>
        <v>24000000</v>
      </c>
      <c r="U635" s="313" t="s">
        <v>1317</v>
      </c>
      <c r="W635" s="294" t="s">
        <v>668</v>
      </c>
      <c r="Z635" s="303">
        <f t="shared" ref="Z635:Z637" si="584">+S635/3</f>
        <v>8000000</v>
      </c>
      <c r="AF635" s="291" t="s">
        <v>2437</v>
      </c>
      <c r="AG635" s="291">
        <v>3102247276</v>
      </c>
      <c r="AH635" s="307" t="s">
        <v>2438</v>
      </c>
    </row>
    <row r="636" spans="1:34" ht="17.25" customHeight="1">
      <c r="A636" s="293">
        <v>635</v>
      </c>
      <c r="B636" s="291" t="s">
        <v>596</v>
      </c>
      <c r="C636" s="291" t="s">
        <v>621</v>
      </c>
      <c r="D636" s="306" t="s">
        <v>2171</v>
      </c>
      <c r="E636" s="294" t="s">
        <v>40</v>
      </c>
      <c r="F636" s="369">
        <v>14250000</v>
      </c>
      <c r="G636" s="291" t="s">
        <v>2439</v>
      </c>
      <c r="H636" s="295">
        <v>1106486098</v>
      </c>
      <c r="I636" s="294" t="s">
        <v>108</v>
      </c>
      <c r="J636" s="296">
        <v>2</v>
      </c>
      <c r="K636" s="296">
        <v>1517</v>
      </c>
      <c r="L636" s="297">
        <v>45789</v>
      </c>
      <c r="M636" s="298">
        <f t="shared" ref="M636:M637" si="585">+F636</f>
        <v>14250000</v>
      </c>
      <c r="N636" s="297">
        <v>45793</v>
      </c>
      <c r="O636" s="294" t="s">
        <v>43</v>
      </c>
      <c r="P636" s="299">
        <v>45797</v>
      </c>
      <c r="Q636" s="294">
        <v>1456</v>
      </c>
      <c r="R636" s="291">
        <v>220601</v>
      </c>
      <c r="S636" s="300">
        <v>14250000</v>
      </c>
      <c r="T636" s="297">
        <v>45796</v>
      </c>
      <c r="U636" s="301" t="s">
        <v>2440</v>
      </c>
      <c r="V636" s="297">
        <v>45798</v>
      </c>
      <c r="W636" s="302">
        <v>45889</v>
      </c>
      <c r="Z636" s="303">
        <f t="shared" si="584"/>
        <v>4750000</v>
      </c>
      <c r="AF636" s="291" t="s">
        <v>2441</v>
      </c>
      <c r="AG636" s="291">
        <v>3223375642</v>
      </c>
      <c r="AH636" s="307" t="s">
        <v>2442</v>
      </c>
    </row>
    <row r="637" spans="1:34" ht="17.25" customHeight="1">
      <c r="A637" s="293">
        <v>636</v>
      </c>
      <c r="B637" s="291" t="s">
        <v>596</v>
      </c>
      <c r="C637" s="291" t="s">
        <v>621</v>
      </c>
      <c r="D637" s="291" t="s">
        <v>796</v>
      </c>
      <c r="E637" s="294" t="s">
        <v>40</v>
      </c>
      <c r="F637" s="369">
        <v>7500000</v>
      </c>
      <c r="G637" s="306" t="s">
        <v>2443</v>
      </c>
      <c r="H637" s="295">
        <v>1006120419</v>
      </c>
      <c r="I637" s="294" t="s">
        <v>42</v>
      </c>
      <c r="J637" s="296">
        <v>1</v>
      </c>
      <c r="K637" s="296">
        <v>1514</v>
      </c>
      <c r="L637" s="297">
        <v>45789</v>
      </c>
      <c r="M637" s="298">
        <f t="shared" si="585"/>
        <v>7500000</v>
      </c>
      <c r="N637" s="297">
        <v>45796</v>
      </c>
      <c r="O637" s="294" t="s">
        <v>43</v>
      </c>
      <c r="R637" s="291">
        <v>220602</v>
      </c>
      <c r="S637" s="300">
        <v>7500000</v>
      </c>
      <c r="U637" s="313" t="s">
        <v>1317</v>
      </c>
      <c r="W637" s="294" t="s">
        <v>668</v>
      </c>
      <c r="Z637" s="303">
        <f t="shared" si="584"/>
        <v>2500000</v>
      </c>
      <c r="AF637" s="291" t="s">
        <v>2444</v>
      </c>
      <c r="AG637" s="291">
        <v>3157058311</v>
      </c>
      <c r="AH637" s="352" t="s">
        <v>2445</v>
      </c>
    </row>
    <row r="638" spans="1:34" ht="17.25" customHeight="1">
      <c r="A638" s="293">
        <v>637</v>
      </c>
      <c r="B638" s="291" t="s">
        <v>37</v>
      </c>
      <c r="C638" s="291" t="s">
        <v>661</v>
      </c>
      <c r="D638" s="306" t="s">
        <v>2446</v>
      </c>
      <c r="E638" s="294" t="s">
        <v>40</v>
      </c>
      <c r="F638" s="369">
        <v>29500000</v>
      </c>
      <c r="G638" s="291" t="s">
        <v>2447</v>
      </c>
      <c r="H638" s="295">
        <v>901940336</v>
      </c>
      <c r="I638" s="294" t="s">
        <v>42</v>
      </c>
      <c r="J638" s="296">
        <v>0</v>
      </c>
      <c r="K638" s="296">
        <v>1543</v>
      </c>
      <c r="L638" s="297">
        <v>45791</v>
      </c>
      <c r="M638" s="298">
        <v>29500000</v>
      </c>
      <c r="N638" s="297">
        <v>45796</v>
      </c>
      <c r="O638" s="294" t="s">
        <v>43</v>
      </c>
      <c r="P638" s="299">
        <v>45796</v>
      </c>
      <c r="Q638" s="294">
        <v>1443</v>
      </c>
      <c r="R638" s="291">
        <v>2101010301</v>
      </c>
      <c r="S638" s="300">
        <v>29500000</v>
      </c>
      <c r="W638" s="294" t="s">
        <v>668</v>
      </c>
      <c r="Z638" s="303">
        <f>+S638/3</f>
        <v>9833333.333333334</v>
      </c>
      <c r="AF638" s="291" t="s">
        <v>2448</v>
      </c>
      <c r="AG638" s="291">
        <v>3162442174</v>
      </c>
      <c r="AH638" s="291" t="s">
        <v>2449</v>
      </c>
    </row>
    <row r="639" spans="1:34" ht="17.25" customHeight="1">
      <c r="A639" s="293">
        <v>638</v>
      </c>
      <c r="B639" s="291" t="s">
        <v>596</v>
      </c>
      <c r="C639" s="291" t="s">
        <v>621</v>
      </c>
      <c r="D639" s="291" t="s">
        <v>1521</v>
      </c>
      <c r="E639" s="294" t="s">
        <v>40</v>
      </c>
      <c r="F639" s="369">
        <v>4500000</v>
      </c>
      <c r="G639" s="291" t="s">
        <v>2450</v>
      </c>
      <c r="H639" s="295">
        <v>1007684249</v>
      </c>
      <c r="I639" s="294" t="s">
        <v>1267</v>
      </c>
      <c r="J639" s="296">
        <v>8</v>
      </c>
      <c r="K639" s="296">
        <v>1477</v>
      </c>
      <c r="L639" s="297">
        <v>45785</v>
      </c>
      <c r="M639" s="298">
        <f t="shared" ref="M639" si="586">+F639</f>
        <v>4500000</v>
      </c>
      <c r="N639" s="297">
        <v>45797</v>
      </c>
      <c r="O639" s="294" t="s">
        <v>43</v>
      </c>
      <c r="P639" s="299">
        <v>45797</v>
      </c>
      <c r="Q639" s="294">
        <v>1457</v>
      </c>
      <c r="R639" s="291">
        <v>220602</v>
      </c>
      <c r="S639" s="300">
        <f>+M639</f>
        <v>4500000</v>
      </c>
      <c r="T639" s="297">
        <v>45797</v>
      </c>
      <c r="U639" s="301" t="s">
        <v>2451</v>
      </c>
      <c r="V639" s="297">
        <v>45805</v>
      </c>
      <c r="W639" s="302">
        <v>45896</v>
      </c>
      <c r="Z639" s="303">
        <f t="shared" ref="Z639" si="587">+S639/3</f>
        <v>1500000</v>
      </c>
      <c r="AF639" s="291" t="s">
        <v>2452</v>
      </c>
      <c r="AG639" s="291">
        <v>313648321</v>
      </c>
      <c r="AH639" s="307" t="s">
        <v>2453</v>
      </c>
    </row>
    <row r="640" spans="1:34" ht="17.25" customHeight="1">
      <c r="A640" s="293">
        <v>639</v>
      </c>
      <c r="B640" s="291" t="s">
        <v>596</v>
      </c>
      <c r="C640" s="291" t="s">
        <v>621</v>
      </c>
      <c r="D640" s="291" t="s">
        <v>1521</v>
      </c>
      <c r="E640" s="294" t="s">
        <v>40</v>
      </c>
      <c r="F640" s="369">
        <v>4500000</v>
      </c>
      <c r="G640" s="291" t="s">
        <v>2454</v>
      </c>
      <c r="H640" s="295">
        <v>28916446</v>
      </c>
      <c r="I640" s="294" t="s">
        <v>452</v>
      </c>
      <c r="J640" s="296">
        <v>5</v>
      </c>
      <c r="K640" s="296">
        <v>1538</v>
      </c>
      <c r="L640" s="297">
        <v>45790</v>
      </c>
      <c r="M640" s="298">
        <f t="shared" ref="M640" si="588">+F640</f>
        <v>4500000</v>
      </c>
      <c r="N640" s="297">
        <v>45797</v>
      </c>
      <c r="O640" s="294" t="s">
        <v>43</v>
      </c>
      <c r="P640" s="299">
        <v>45797</v>
      </c>
      <c r="Q640" s="294">
        <v>1458</v>
      </c>
      <c r="R640" s="291">
        <v>220602</v>
      </c>
      <c r="S640" s="300">
        <f>+M640</f>
        <v>4500000</v>
      </c>
      <c r="T640" s="297">
        <v>45798</v>
      </c>
      <c r="U640" s="301" t="s">
        <v>2455</v>
      </c>
      <c r="V640" s="297">
        <v>45800</v>
      </c>
      <c r="W640" s="302">
        <v>45891</v>
      </c>
      <c r="Z640" s="303">
        <f t="shared" ref="Z640" si="589">+S640/3</f>
        <v>1500000</v>
      </c>
      <c r="AF640" s="291" t="s">
        <v>2456</v>
      </c>
      <c r="AG640" s="291">
        <v>3144188622</v>
      </c>
      <c r="AH640" s="307" t="s">
        <v>2457</v>
      </c>
    </row>
    <row r="641" spans="1:34" ht="17.25" customHeight="1">
      <c r="A641" s="293">
        <v>640</v>
      </c>
      <c r="B641" s="291" t="s">
        <v>596</v>
      </c>
      <c r="C641" s="291" t="s">
        <v>621</v>
      </c>
      <c r="D641" s="291" t="s">
        <v>1521</v>
      </c>
      <c r="E641" s="294" t="s">
        <v>40</v>
      </c>
      <c r="F641" s="369">
        <v>4500000</v>
      </c>
      <c r="G641" s="291" t="s">
        <v>2458</v>
      </c>
      <c r="H641" s="295">
        <v>52516593</v>
      </c>
      <c r="I641" s="294" t="s">
        <v>51</v>
      </c>
      <c r="J641" s="296">
        <v>0</v>
      </c>
      <c r="K641" s="296">
        <v>1546</v>
      </c>
      <c r="L641" s="297">
        <v>45793</v>
      </c>
      <c r="M641" s="298">
        <f t="shared" ref="M641" si="590">+F641</f>
        <v>4500000</v>
      </c>
      <c r="N641" s="297">
        <v>45797</v>
      </c>
      <c r="O641" s="294" t="s">
        <v>43</v>
      </c>
      <c r="P641" s="299">
        <v>45797</v>
      </c>
      <c r="Q641" s="294">
        <v>1459</v>
      </c>
      <c r="R641" s="291">
        <v>220602</v>
      </c>
      <c r="S641" s="300">
        <f>+M641</f>
        <v>4500000</v>
      </c>
      <c r="T641" s="297">
        <v>45797</v>
      </c>
      <c r="U641" s="301" t="s">
        <v>2459</v>
      </c>
      <c r="V641" s="297">
        <v>45800</v>
      </c>
      <c r="W641" s="302">
        <v>45891</v>
      </c>
      <c r="Z641" s="303">
        <f t="shared" ref="Z641:Z642" si="591">+S641/3</f>
        <v>1500000</v>
      </c>
      <c r="AF641" s="291" t="s">
        <v>2460</v>
      </c>
      <c r="AG641" s="291">
        <v>3222873732</v>
      </c>
      <c r="AH641" s="307" t="s">
        <v>2461</v>
      </c>
    </row>
    <row r="642" spans="1:34" ht="17.25" customHeight="1">
      <c r="A642" s="293">
        <v>641</v>
      </c>
      <c r="B642" s="291" t="s">
        <v>596</v>
      </c>
      <c r="C642" s="291" t="s">
        <v>621</v>
      </c>
      <c r="D642" s="306" t="s">
        <v>890</v>
      </c>
      <c r="E642" s="294" t="s">
        <v>40</v>
      </c>
      <c r="F642" s="369">
        <v>9000000</v>
      </c>
      <c r="G642" s="291" t="s">
        <v>2462</v>
      </c>
      <c r="H642" s="331">
        <v>1105305595</v>
      </c>
      <c r="I642" s="294" t="s">
        <v>2463</v>
      </c>
      <c r="J642" s="296">
        <v>2</v>
      </c>
      <c r="K642" s="296">
        <v>1529</v>
      </c>
      <c r="L642" s="297">
        <v>45790</v>
      </c>
      <c r="M642" s="298">
        <f t="shared" ref="M642" si="592">F642</f>
        <v>9000000</v>
      </c>
      <c r="N642" s="297">
        <v>45797</v>
      </c>
      <c r="O642" s="294" t="s">
        <v>43</v>
      </c>
      <c r="P642" s="334">
        <v>45797</v>
      </c>
      <c r="Q642" s="335">
        <v>1460</v>
      </c>
      <c r="R642" s="291">
        <v>220702</v>
      </c>
      <c r="S642" s="300">
        <f t="shared" ref="S642" si="593">M642</f>
        <v>9000000</v>
      </c>
      <c r="T642" s="297">
        <v>45797</v>
      </c>
      <c r="U642" s="350" t="s">
        <v>2464</v>
      </c>
      <c r="V642" s="297">
        <v>45800</v>
      </c>
      <c r="W642" s="302">
        <v>45891</v>
      </c>
      <c r="Z642" s="303">
        <f t="shared" si="591"/>
        <v>3000000</v>
      </c>
      <c r="AF642" s="291" t="s">
        <v>2465</v>
      </c>
      <c r="AG642" s="291">
        <v>3157561870</v>
      </c>
      <c r="AH642" s="307" t="s">
        <v>2466</v>
      </c>
    </row>
    <row r="643" spans="1:34" ht="17.25" customHeight="1">
      <c r="A643" s="293">
        <v>642</v>
      </c>
      <c r="B643" s="291" t="s">
        <v>596</v>
      </c>
      <c r="C643" s="291" t="s">
        <v>621</v>
      </c>
      <c r="D643" s="306" t="s">
        <v>890</v>
      </c>
      <c r="E643" s="294" t="s">
        <v>40</v>
      </c>
      <c r="F643" s="369">
        <v>9000000</v>
      </c>
      <c r="G643" s="291" t="s">
        <v>2467</v>
      </c>
      <c r="H643" s="331">
        <v>1110571221</v>
      </c>
      <c r="I643" s="294" t="s">
        <v>42</v>
      </c>
      <c r="J643" s="296">
        <v>0</v>
      </c>
      <c r="K643" s="296">
        <v>1529</v>
      </c>
      <c r="L643" s="297">
        <v>45790</v>
      </c>
      <c r="M643" s="298">
        <f t="shared" ref="M643" si="594">F643</f>
        <v>9000000</v>
      </c>
      <c r="N643" s="297">
        <v>45797</v>
      </c>
      <c r="O643" s="294" t="s">
        <v>43</v>
      </c>
      <c r="P643" s="334">
        <v>45797</v>
      </c>
      <c r="Q643" s="335">
        <v>1461</v>
      </c>
      <c r="R643" s="291">
        <v>220702</v>
      </c>
      <c r="S643" s="300">
        <f t="shared" ref="S643" si="595">M643</f>
        <v>9000000</v>
      </c>
      <c r="T643" s="297">
        <v>45797</v>
      </c>
      <c r="U643" s="350" t="s">
        <v>2468</v>
      </c>
      <c r="V643" s="297">
        <v>45804</v>
      </c>
      <c r="W643" s="302">
        <v>45895</v>
      </c>
      <c r="Z643" s="303">
        <f t="shared" ref="Z643" si="596">+S643/3</f>
        <v>3000000</v>
      </c>
      <c r="AF643" s="291" t="s">
        <v>2469</v>
      </c>
      <c r="AG643" s="291">
        <v>3132582136</v>
      </c>
      <c r="AH643" s="307" t="s">
        <v>2470</v>
      </c>
    </row>
    <row r="644" spans="1:34" ht="17.25" customHeight="1">
      <c r="A644" s="293">
        <v>643</v>
      </c>
      <c r="B644" s="291" t="s">
        <v>596</v>
      </c>
      <c r="C644" s="291" t="s">
        <v>621</v>
      </c>
      <c r="D644" s="306" t="s">
        <v>890</v>
      </c>
      <c r="E644" s="294" t="s">
        <v>40</v>
      </c>
      <c r="F644" s="369">
        <v>9000000</v>
      </c>
      <c r="G644" s="291" t="s">
        <v>2471</v>
      </c>
      <c r="H644" s="331">
        <v>1110232817</v>
      </c>
      <c r="I644" s="294" t="s">
        <v>849</v>
      </c>
      <c r="J644" s="296">
        <v>6</v>
      </c>
      <c r="K644" s="296">
        <v>1531</v>
      </c>
      <c r="L644" s="297">
        <v>45790</v>
      </c>
      <c r="M644" s="298">
        <f t="shared" ref="M644" si="597">F644</f>
        <v>9000000</v>
      </c>
      <c r="N644" s="297">
        <v>45797</v>
      </c>
      <c r="O644" s="294" t="s">
        <v>43</v>
      </c>
      <c r="P644" s="334">
        <v>45797</v>
      </c>
      <c r="Q644" s="335">
        <v>1462</v>
      </c>
      <c r="R644" s="291">
        <v>220702</v>
      </c>
      <c r="S644" s="300">
        <f t="shared" ref="S644" si="598">M644</f>
        <v>9000000</v>
      </c>
      <c r="T644" s="297">
        <v>45797</v>
      </c>
      <c r="U644" s="350">
        <v>100044269</v>
      </c>
      <c r="V644" s="297">
        <v>45797</v>
      </c>
      <c r="W644" s="302">
        <v>45888</v>
      </c>
      <c r="Z644" s="303">
        <f t="shared" ref="Z644" si="599">+S644/3</f>
        <v>3000000</v>
      </c>
      <c r="AF644" s="291" t="s">
        <v>2472</v>
      </c>
      <c r="AG644" s="291">
        <v>3209976323</v>
      </c>
      <c r="AH644" s="307" t="s">
        <v>2473</v>
      </c>
    </row>
    <row r="645" spans="1:34" ht="17.25" customHeight="1">
      <c r="A645" s="293">
        <v>644</v>
      </c>
      <c r="B645" s="291" t="s">
        <v>596</v>
      </c>
      <c r="C645" s="291" t="s">
        <v>621</v>
      </c>
      <c r="D645" s="306" t="s">
        <v>890</v>
      </c>
      <c r="E645" s="294" t="s">
        <v>40</v>
      </c>
      <c r="F645" s="369">
        <v>9000000</v>
      </c>
      <c r="G645" s="291" t="s">
        <v>2474</v>
      </c>
      <c r="H645" s="331">
        <v>1022350554</v>
      </c>
      <c r="I645" s="294" t="s">
        <v>261</v>
      </c>
      <c r="J645" s="296">
        <v>0</v>
      </c>
      <c r="K645" s="296">
        <v>1530</v>
      </c>
      <c r="L645" s="297">
        <v>45790</v>
      </c>
      <c r="M645" s="298">
        <f t="shared" ref="M645" si="600">F645</f>
        <v>9000000</v>
      </c>
      <c r="N645" s="297">
        <v>45797</v>
      </c>
      <c r="O645" s="294" t="s">
        <v>43</v>
      </c>
      <c r="P645" s="334"/>
      <c r="Q645" s="335"/>
      <c r="R645" s="291">
        <v>220702</v>
      </c>
      <c r="S645" s="300">
        <f t="shared" ref="S645" si="601">M645</f>
        <v>9000000</v>
      </c>
      <c r="U645" s="350"/>
      <c r="W645" s="294" t="s">
        <v>668</v>
      </c>
      <c r="Z645" s="303">
        <f t="shared" ref="Z645" si="602">+S645/3</f>
        <v>3000000</v>
      </c>
      <c r="AF645" s="291" t="s">
        <v>2475</v>
      </c>
      <c r="AG645" s="291">
        <v>3175640200</v>
      </c>
      <c r="AH645" s="307" t="s">
        <v>2476</v>
      </c>
    </row>
    <row r="646" spans="1:34" ht="17.25" customHeight="1">
      <c r="A646" s="293">
        <v>645</v>
      </c>
      <c r="B646" s="291" t="s">
        <v>596</v>
      </c>
      <c r="C646" s="291" t="s">
        <v>621</v>
      </c>
      <c r="D646" s="306" t="s">
        <v>890</v>
      </c>
      <c r="E646" s="294" t="s">
        <v>40</v>
      </c>
      <c r="F646" s="369">
        <v>9000000</v>
      </c>
      <c r="G646" s="291" t="s">
        <v>2477</v>
      </c>
      <c r="H646" s="331">
        <v>1110571039</v>
      </c>
      <c r="I646" s="294" t="s">
        <v>42</v>
      </c>
      <c r="J646" s="296">
        <v>6</v>
      </c>
      <c r="K646" s="296">
        <v>1527</v>
      </c>
      <c r="L646" s="297">
        <v>45790</v>
      </c>
      <c r="M646" s="298">
        <f t="shared" ref="M646" si="603">F646</f>
        <v>9000000</v>
      </c>
      <c r="N646" s="297">
        <v>45797</v>
      </c>
      <c r="O646" s="294" t="s">
        <v>43</v>
      </c>
      <c r="P646" s="334">
        <v>45797</v>
      </c>
      <c r="Q646" s="335">
        <v>1463</v>
      </c>
      <c r="R646" s="291">
        <v>220702</v>
      </c>
      <c r="S646" s="300">
        <f t="shared" ref="S646" si="604">M646</f>
        <v>9000000</v>
      </c>
      <c r="T646" s="297">
        <v>45797</v>
      </c>
      <c r="U646" s="350" t="s">
        <v>2478</v>
      </c>
      <c r="V646" s="297">
        <v>45800</v>
      </c>
      <c r="W646" s="302">
        <v>45891</v>
      </c>
      <c r="Z646" s="303">
        <f t="shared" ref="Z646" si="605">+S646/3</f>
        <v>3000000</v>
      </c>
      <c r="AF646" s="291" t="s">
        <v>2479</v>
      </c>
      <c r="AG646" s="291">
        <v>3122471281</v>
      </c>
      <c r="AH646" s="307" t="s">
        <v>2480</v>
      </c>
    </row>
    <row r="647" spans="1:34" ht="17.25" customHeight="1">
      <c r="A647" s="293">
        <v>646</v>
      </c>
      <c r="B647" s="291" t="s">
        <v>596</v>
      </c>
      <c r="C647" s="291" t="s">
        <v>621</v>
      </c>
      <c r="D647" s="306" t="s">
        <v>890</v>
      </c>
      <c r="E647" s="294" t="s">
        <v>40</v>
      </c>
      <c r="F647" s="369">
        <v>9000000</v>
      </c>
      <c r="G647" s="291" t="s">
        <v>2481</v>
      </c>
      <c r="H647" s="331">
        <v>1105306782</v>
      </c>
      <c r="I647" s="294" t="s">
        <v>2463</v>
      </c>
      <c r="J647" s="296">
        <v>8</v>
      </c>
      <c r="K647" s="296">
        <v>1528</v>
      </c>
      <c r="L647" s="297">
        <v>45790</v>
      </c>
      <c r="M647" s="298">
        <f t="shared" ref="M647" si="606">F647</f>
        <v>9000000</v>
      </c>
      <c r="N647" s="297">
        <v>45797</v>
      </c>
      <c r="O647" s="294" t="s">
        <v>43</v>
      </c>
      <c r="P647" s="334">
        <v>45797</v>
      </c>
      <c r="Q647" s="335">
        <v>1464</v>
      </c>
      <c r="R647" s="291">
        <v>220702</v>
      </c>
      <c r="S647" s="300">
        <f t="shared" ref="S647" si="607">M647</f>
        <v>9000000</v>
      </c>
      <c r="T647" s="297">
        <v>45797</v>
      </c>
      <c r="U647" s="350" t="s">
        <v>2482</v>
      </c>
      <c r="V647" s="297">
        <v>45800</v>
      </c>
      <c r="W647" s="294" t="s">
        <v>2483</v>
      </c>
      <c r="Z647" s="303">
        <f t="shared" ref="Z647" si="608">+S647/3</f>
        <v>3000000</v>
      </c>
      <c r="AF647" s="291" t="s">
        <v>2484</v>
      </c>
      <c r="AG647" s="291">
        <v>3142037195</v>
      </c>
      <c r="AH647" s="307" t="s">
        <v>2485</v>
      </c>
    </row>
    <row r="648" spans="1:34" ht="17.25" customHeight="1">
      <c r="A648" s="293">
        <v>647</v>
      </c>
      <c r="B648" s="291" t="s">
        <v>596</v>
      </c>
      <c r="C648" s="291" t="s">
        <v>621</v>
      </c>
      <c r="D648" s="306" t="s">
        <v>890</v>
      </c>
      <c r="E648" s="294" t="s">
        <v>40</v>
      </c>
      <c r="F648" s="369">
        <v>9000000</v>
      </c>
      <c r="G648" s="291" t="s">
        <v>2486</v>
      </c>
      <c r="H648" s="331">
        <v>1110574014</v>
      </c>
      <c r="I648" s="294" t="s">
        <v>42</v>
      </c>
      <c r="J648" s="296">
        <v>6</v>
      </c>
      <c r="K648" s="296">
        <v>1533</v>
      </c>
      <c r="L648" s="297">
        <v>45790</v>
      </c>
      <c r="M648" s="298">
        <f t="shared" ref="M648" si="609">F648</f>
        <v>9000000</v>
      </c>
      <c r="N648" s="297">
        <v>45797</v>
      </c>
      <c r="O648" s="294" t="s">
        <v>43</v>
      </c>
      <c r="P648" s="334">
        <v>45798</v>
      </c>
      <c r="Q648" s="335">
        <v>1473</v>
      </c>
      <c r="R648" s="291">
        <v>220702</v>
      </c>
      <c r="S648" s="300">
        <f t="shared" ref="S648" si="610">M648</f>
        <v>9000000</v>
      </c>
      <c r="T648" s="297">
        <v>45800</v>
      </c>
      <c r="U648" s="350" t="s">
        <v>2487</v>
      </c>
      <c r="V648" s="297">
        <v>45800</v>
      </c>
      <c r="W648" s="302">
        <v>45891</v>
      </c>
      <c r="Z648" s="303">
        <f t="shared" ref="Z648:Z650" si="611">+S648/3</f>
        <v>3000000</v>
      </c>
      <c r="AF648" s="291" t="s">
        <v>2488</v>
      </c>
      <c r="AG648" s="291">
        <v>3177002394</v>
      </c>
      <c r="AH648" s="307" t="s">
        <v>2489</v>
      </c>
    </row>
    <row r="649" spans="1:34" ht="17.25" customHeight="1">
      <c r="A649" s="293">
        <v>648</v>
      </c>
      <c r="B649" s="291" t="s">
        <v>596</v>
      </c>
      <c r="C649" s="291" t="s">
        <v>621</v>
      </c>
      <c r="D649" s="306" t="s">
        <v>2490</v>
      </c>
      <c r="E649" s="294" t="s">
        <v>40</v>
      </c>
      <c r="F649" s="369">
        <v>18000000</v>
      </c>
      <c r="G649" s="291" t="s">
        <v>2491</v>
      </c>
      <c r="H649" s="295">
        <v>65816887</v>
      </c>
      <c r="I649" s="294" t="s">
        <v>245</v>
      </c>
      <c r="J649" s="296">
        <v>5</v>
      </c>
      <c r="K649" s="296">
        <v>1534</v>
      </c>
      <c r="L649" s="297">
        <v>45790</v>
      </c>
      <c r="M649" s="298">
        <f t="shared" ref="M649" si="612">+F649</f>
        <v>18000000</v>
      </c>
      <c r="N649" s="297">
        <v>45797</v>
      </c>
      <c r="O649" s="294" t="s">
        <v>43</v>
      </c>
      <c r="P649" s="299">
        <v>45798</v>
      </c>
      <c r="Q649" s="294">
        <v>1474</v>
      </c>
      <c r="R649" s="291">
        <v>220701</v>
      </c>
      <c r="S649" s="300">
        <v>18000000</v>
      </c>
      <c r="T649" s="297">
        <v>45798</v>
      </c>
      <c r="U649" s="301" t="s">
        <v>2492</v>
      </c>
      <c r="V649" s="297">
        <v>45803</v>
      </c>
      <c r="W649" s="302">
        <v>45894</v>
      </c>
      <c r="Z649" s="303">
        <f t="shared" si="611"/>
        <v>6000000</v>
      </c>
      <c r="AF649" s="291" t="s">
        <v>2493</v>
      </c>
      <c r="AG649" s="291">
        <v>3208951983</v>
      </c>
      <c r="AH649" s="307" t="s">
        <v>2494</v>
      </c>
    </row>
    <row r="650" spans="1:34" ht="17.25" customHeight="1">
      <c r="A650" s="293">
        <v>649</v>
      </c>
      <c r="B650" s="291" t="s">
        <v>596</v>
      </c>
      <c r="C650" s="291" t="s">
        <v>621</v>
      </c>
      <c r="D650" s="306" t="s">
        <v>2495</v>
      </c>
      <c r="E650" s="294" t="s">
        <v>40</v>
      </c>
      <c r="F650" s="369">
        <v>18000000</v>
      </c>
      <c r="G650" s="291" t="s">
        <v>2496</v>
      </c>
      <c r="H650" s="295">
        <v>1110554459</v>
      </c>
      <c r="I650" s="294" t="s">
        <v>42</v>
      </c>
      <c r="J650" s="296">
        <v>4</v>
      </c>
      <c r="K650" s="296">
        <v>1535</v>
      </c>
      <c r="L650" s="297">
        <v>45790</v>
      </c>
      <c r="M650" s="298">
        <f t="shared" ref="M650" si="613">F650</f>
        <v>18000000</v>
      </c>
      <c r="N650" s="297">
        <v>45797</v>
      </c>
      <c r="O650" s="294" t="s">
        <v>43</v>
      </c>
      <c r="P650" s="299">
        <v>45798</v>
      </c>
      <c r="Q650" s="294">
        <v>1475</v>
      </c>
      <c r="R650" s="291">
        <v>220701</v>
      </c>
      <c r="S650" s="300">
        <f t="shared" ref="S650" si="614">M650</f>
        <v>18000000</v>
      </c>
      <c r="T650" s="297">
        <v>45798</v>
      </c>
      <c r="U650" s="301" t="s">
        <v>2497</v>
      </c>
      <c r="V650" s="297">
        <v>45805</v>
      </c>
      <c r="W650" s="302">
        <v>45896</v>
      </c>
      <c r="Z650" s="303">
        <f t="shared" si="611"/>
        <v>6000000</v>
      </c>
      <c r="AF650" s="291" t="s">
        <v>2498</v>
      </c>
      <c r="AG650" s="291">
        <v>3164925466</v>
      </c>
      <c r="AH650" s="307" t="s">
        <v>2499</v>
      </c>
    </row>
    <row r="651" spans="1:34" ht="17.25" customHeight="1">
      <c r="A651" s="293">
        <v>650</v>
      </c>
      <c r="B651" s="291" t="s">
        <v>596</v>
      </c>
      <c r="C651" s="291" t="s">
        <v>621</v>
      </c>
      <c r="D651" s="306" t="s">
        <v>2495</v>
      </c>
      <c r="E651" s="294" t="s">
        <v>40</v>
      </c>
      <c r="F651" s="369">
        <v>18000000</v>
      </c>
      <c r="G651" s="291" t="s">
        <v>2500</v>
      </c>
      <c r="H651" s="295">
        <v>1110524704</v>
      </c>
      <c r="I651" s="294" t="s">
        <v>42</v>
      </c>
      <c r="J651" s="296">
        <v>6</v>
      </c>
      <c r="K651" s="296">
        <v>1536</v>
      </c>
      <c r="L651" s="297">
        <v>45790</v>
      </c>
      <c r="M651" s="298">
        <f t="shared" ref="M651:M653" si="615">F651</f>
        <v>18000000</v>
      </c>
      <c r="N651" s="297">
        <v>45797</v>
      </c>
      <c r="O651" s="294" t="s">
        <v>43</v>
      </c>
      <c r="P651" s="299">
        <v>45800</v>
      </c>
      <c r="Q651" s="294">
        <v>1501</v>
      </c>
      <c r="R651" s="291">
        <v>220701</v>
      </c>
      <c r="S651" s="300">
        <f t="shared" ref="S651:S653" si="616">M651</f>
        <v>18000000</v>
      </c>
      <c r="T651" s="272" t="s">
        <v>987</v>
      </c>
      <c r="U651" s="301" t="s">
        <v>2501</v>
      </c>
      <c r="V651" s="272" t="s">
        <v>2502</v>
      </c>
      <c r="W651" s="294" t="s">
        <v>668</v>
      </c>
      <c r="Z651" s="303">
        <f t="shared" ref="Z651:Z654" si="617">+S651/3</f>
        <v>6000000</v>
      </c>
      <c r="AF651" s="291" t="s">
        <v>2503</v>
      </c>
      <c r="AG651" s="291">
        <v>3106085863</v>
      </c>
      <c r="AH651" s="307" t="s">
        <v>2504</v>
      </c>
    </row>
    <row r="652" spans="1:34" ht="17.25" customHeight="1">
      <c r="A652" s="293">
        <v>651</v>
      </c>
      <c r="B652" s="291" t="s">
        <v>596</v>
      </c>
      <c r="C652" s="291" t="s">
        <v>621</v>
      </c>
      <c r="D652" s="306" t="s">
        <v>900</v>
      </c>
      <c r="E652" s="294" t="s">
        <v>40</v>
      </c>
      <c r="F652" s="369">
        <v>22500000</v>
      </c>
      <c r="G652" s="291" t="s">
        <v>2505</v>
      </c>
      <c r="H652" s="295">
        <v>1130661001</v>
      </c>
      <c r="I652" s="294" t="s">
        <v>2506</v>
      </c>
      <c r="J652" s="296">
        <v>6</v>
      </c>
      <c r="K652" s="296">
        <v>1520</v>
      </c>
      <c r="L652" s="297">
        <v>45789</v>
      </c>
      <c r="M652" s="298">
        <f t="shared" si="615"/>
        <v>22500000</v>
      </c>
      <c r="N652" s="297">
        <v>45797</v>
      </c>
      <c r="O652" s="294" t="s">
        <v>43</v>
      </c>
      <c r="R652" s="291">
        <v>220601</v>
      </c>
      <c r="S652" s="300">
        <f t="shared" si="616"/>
        <v>22500000</v>
      </c>
      <c r="W652" s="294" t="s">
        <v>668</v>
      </c>
      <c r="Z652" s="303">
        <f t="shared" si="617"/>
        <v>7500000</v>
      </c>
      <c r="AF652" s="291" t="s">
        <v>2507</v>
      </c>
      <c r="AG652" s="291">
        <v>3102496112</v>
      </c>
      <c r="AH652" s="307" t="s">
        <v>2508</v>
      </c>
    </row>
    <row r="653" spans="1:34" ht="17.25" customHeight="1">
      <c r="A653" s="293">
        <v>652</v>
      </c>
      <c r="B653" s="291" t="s">
        <v>596</v>
      </c>
      <c r="C653" s="291" t="s">
        <v>621</v>
      </c>
      <c r="D653" s="314" t="s">
        <v>1355</v>
      </c>
      <c r="E653" s="294" t="s">
        <v>40</v>
      </c>
      <c r="F653" s="369">
        <v>11250000</v>
      </c>
      <c r="G653" s="291" t="s">
        <v>2509</v>
      </c>
      <c r="H653" s="295">
        <v>1106772314</v>
      </c>
      <c r="I653" s="294" t="s">
        <v>849</v>
      </c>
      <c r="J653" s="296">
        <v>5</v>
      </c>
      <c r="K653" s="296">
        <v>1521</v>
      </c>
      <c r="L653" s="297">
        <v>45789</v>
      </c>
      <c r="M653" s="298">
        <f t="shared" si="615"/>
        <v>11250000</v>
      </c>
      <c r="N653" s="297">
        <v>45797</v>
      </c>
      <c r="O653" s="294" t="s">
        <v>43</v>
      </c>
      <c r="P653" s="334">
        <v>45804</v>
      </c>
      <c r="Q653" s="335">
        <v>1524</v>
      </c>
      <c r="R653" s="291">
        <v>220601</v>
      </c>
      <c r="S653" s="300">
        <f t="shared" si="616"/>
        <v>11250000</v>
      </c>
      <c r="U653" s="365" t="s">
        <v>2109</v>
      </c>
      <c r="V653" s="272">
        <v>45783</v>
      </c>
      <c r="W653" s="294" t="s">
        <v>668</v>
      </c>
      <c r="Z653" s="303">
        <f t="shared" si="617"/>
        <v>3750000</v>
      </c>
      <c r="AF653" s="291" t="s">
        <v>2510</v>
      </c>
      <c r="AG653" s="291">
        <v>3118438046</v>
      </c>
      <c r="AH653" s="307" t="s">
        <v>2511</v>
      </c>
    </row>
    <row r="654" spans="1:34" ht="17.25" customHeight="1">
      <c r="A654" s="293">
        <v>653</v>
      </c>
      <c r="B654" s="291" t="s">
        <v>596</v>
      </c>
      <c r="C654" s="291" t="s">
        <v>621</v>
      </c>
      <c r="D654" s="291" t="s">
        <v>796</v>
      </c>
      <c r="E654" s="294" t="s">
        <v>40</v>
      </c>
      <c r="F654" s="369">
        <v>7500000</v>
      </c>
      <c r="G654" s="306" t="s">
        <v>2512</v>
      </c>
      <c r="H654" s="295">
        <v>1110508323</v>
      </c>
      <c r="I654" s="294" t="s">
        <v>42</v>
      </c>
      <c r="J654" s="296">
        <v>6</v>
      </c>
      <c r="K654" s="296">
        <v>1511</v>
      </c>
      <c r="L654" s="297">
        <v>45789</v>
      </c>
      <c r="M654" s="298">
        <f t="shared" ref="M654" si="618">+F654</f>
        <v>7500000</v>
      </c>
      <c r="N654" s="297">
        <v>45797</v>
      </c>
      <c r="O654" s="294" t="s">
        <v>43</v>
      </c>
      <c r="P654" s="299">
        <v>45806</v>
      </c>
      <c r="Q654" s="294">
        <v>1546</v>
      </c>
      <c r="R654" s="291">
        <v>220602</v>
      </c>
      <c r="S654" s="300">
        <v>7500000</v>
      </c>
      <c r="T654" s="297">
        <v>45811</v>
      </c>
      <c r="U654" s="301" t="s">
        <v>2513</v>
      </c>
      <c r="V654" s="297">
        <v>45811</v>
      </c>
      <c r="W654" s="302">
        <v>45902</v>
      </c>
      <c r="Z654" s="303">
        <f t="shared" si="617"/>
        <v>2500000</v>
      </c>
      <c r="AF654" s="291" t="s">
        <v>2514</v>
      </c>
      <c r="AG654" s="291">
        <v>3163553081</v>
      </c>
      <c r="AH654" s="352" t="s">
        <v>2515</v>
      </c>
    </row>
    <row r="655" spans="1:34" ht="17.25" customHeight="1">
      <c r="A655" s="293">
        <v>654</v>
      </c>
      <c r="B655" s="291" t="s">
        <v>596</v>
      </c>
      <c r="C655" s="291" t="s">
        <v>621</v>
      </c>
      <c r="D655" s="291" t="s">
        <v>796</v>
      </c>
      <c r="E655" s="294" t="s">
        <v>40</v>
      </c>
      <c r="F655" s="369">
        <v>7500000</v>
      </c>
      <c r="G655" s="306" t="s">
        <v>2516</v>
      </c>
      <c r="H655" s="295">
        <v>29118257</v>
      </c>
      <c r="I655" s="294" t="s">
        <v>2517</v>
      </c>
      <c r="J655" s="296">
        <v>1</v>
      </c>
      <c r="K655" s="296">
        <v>1509</v>
      </c>
      <c r="L655" s="297">
        <v>45789</v>
      </c>
      <c r="M655" s="298">
        <f t="shared" ref="M655:M656" si="619">+F655</f>
        <v>7500000</v>
      </c>
      <c r="N655" s="297">
        <v>45797</v>
      </c>
      <c r="O655" s="294" t="s">
        <v>43</v>
      </c>
      <c r="P655" s="299">
        <v>45798</v>
      </c>
      <c r="Q655" s="294">
        <v>1476</v>
      </c>
      <c r="R655" s="291">
        <v>220602</v>
      </c>
      <c r="S655" s="300">
        <v>7500000</v>
      </c>
      <c r="T655" s="297">
        <v>45798</v>
      </c>
      <c r="U655" s="301" t="s">
        <v>2518</v>
      </c>
      <c r="V655" s="297">
        <v>45799</v>
      </c>
      <c r="W655" s="302">
        <v>45890</v>
      </c>
      <c r="Z655" s="303">
        <f t="shared" ref="Z655:Z656" si="620">+S655/3</f>
        <v>2500000</v>
      </c>
      <c r="AF655" s="291" t="s">
        <v>2519</v>
      </c>
      <c r="AG655" s="291">
        <v>3142987627</v>
      </c>
      <c r="AH655" s="352" t="s">
        <v>2520</v>
      </c>
    </row>
    <row r="656" spans="1:34" ht="17.25" customHeight="1">
      <c r="A656" s="293">
        <v>655</v>
      </c>
      <c r="B656" s="291" t="s">
        <v>596</v>
      </c>
      <c r="C656" s="291" t="s">
        <v>621</v>
      </c>
      <c r="D656" s="306" t="s">
        <v>2171</v>
      </c>
      <c r="E656" s="294" t="s">
        <v>40</v>
      </c>
      <c r="F656" s="369">
        <v>14250000</v>
      </c>
      <c r="G656" s="291" t="s">
        <v>2521</v>
      </c>
      <c r="H656" s="295">
        <v>1104710256</v>
      </c>
      <c r="I656" s="294" t="s">
        <v>42</v>
      </c>
      <c r="J656" s="296">
        <v>3</v>
      </c>
      <c r="K656" s="296">
        <v>1518</v>
      </c>
      <c r="L656" s="297">
        <v>45789</v>
      </c>
      <c r="M656" s="298">
        <f t="shared" si="619"/>
        <v>14250000</v>
      </c>
      <c r="N656" s="297">
        <v>45797</v>
      </c>
      <c r="O656" s="294" t="s">
        <v>43</v>
      </c>
      <c r="P656" s="299">
        <v>45798</v>
      </c>
      <c r="Q656" s="294">
        <v>1477</v>
      </c>
      <c r="R656" s="291">
        <v>220601</v>
      </c>
      <c r="S656" s="300">
        <v>14250000</v>
      </c>
      <c r="T656" s="297">
        <v>45798</v>
      </c>
      <c r="U656" s="301" t="s">
        <v>2522</v>
      </c>
      <c r="V656" s="297">
        <v>45803</v>
      </c>
      <c r="W656" s="302">
        <v>45894</v>
      </c>
      <c r="Z656" s="303">
        <f t="shared" si="620"/>
        <v>4750000</v>
      </c>
      <c r="AF656" s="291" t="s">
        <v>2523</v>
      </c>
      <c r="AG656" s="291">
        <v>6082774036</v>
      </c>
      <c r="AH656" s="307" t="s">
        <v>2524</v>
      </c>
    </row>
    <row r="657" spans="1:34" ht="17.25" customHeight="1">
      <c r="A657" s="293">
        <v>656</v>
      </c>
      <c r="B657" s="291" t="s">
        <v>596</v>
      </c>
      <c r="C657" s="291" t="s">
        <v>621</v>
      </c>
      <c r="D657" s="306" t="s">
        <v>2171</v>
      </c>
      <c r="E657" s="294" t="s">
        <v>40</v>
      </c>
      <c r="F657" s="369">
        <v>14250000</v>
      </c>
      <c r="G657" s="291" t="s">
        <v>2525</v>
      </c>
      <c r="H657" s="295">
        <v>1121909652</v>
      </c>
      <c r="I657" s="294" t="s">
        <v>367</v>
      </c>
      <c r="J657" s="296">
        <v>5</v>
      </c>
      <c r="K657" s="296">
        <v>1516</v>
      </c>
      <c r="L657" s="297">
        <v>45789</v>
      </c>
      <c r="M657" s="298">
        <f t="shared" ref="M657:M658" si="621">+F657</f>
        <v>14250000</v>
      </c>
      <c r="N657" s="297">
        <v>45797</v>
      </c>
      <c r="O657" s="294" t="s">
        <v>43</v>
      </c>
      <c r="P657" s="299">
        <v>45798</v>
      </c>
      <c r="Q657" s="294">
        <v>1479</v>
      </c>
      <c r="R657" s="291">
        <v>220601</v>
      </c>
      <c r="S657" s="300">
        <v>14250000</v>
      </c>
      <c r="T657" s="297">
        <v>45798</v>
      </c>
      <c r="U657" s="301" t="s">
        <v>2526</v>
      </c>
      <c r="V657" s="297">
        <v>45800</v>
      </c>
      <c r="W657" s="302">
        <v>45891</v>
      </c>
      <c r="Z657" s="303">
        <f t="shared" ref="Z657:Z658" si="622">+S657/3</f>
        <v>4750000</v>
      </c>
      <c r="AF657" s="291" t="s">
        <v>2527</v>
      </c>
      <c r="AG657" s="291">
        <v>3113585303</v>
      </c>
      <c r="AH657" s="307" t="s">
        <v>2528</v>
      </c>
    </row>
    <row r="658" spans="1:34" ht="17.25" customHeight="1">
      <c r="A658" s="293">
        <v>657</v>
      </c>
      <c r="B658" s="291" t="s">
        <v>596</v>
      </c>
      <c r="C658" s="291" t="s">
        <v>621</v>
      </c>
      <c r="D658" s="291" t="s">
        <v>796</v>
      </c>
      <c r="E658" s="294" t="s">
        <v>40</v>
      </c>
      <c r="F658" s="369">
        <v>7500000</v>
      </c>
      <c r="G658" s="306" t="s">
        <v>2529</v>
      </c>
      <c r="H658" s="295">
        <v>38211453</v>
      </c>
      <c r="I658" s="294" t="s">
        <v>42</v>
      </c>
      <c r="J658" s="296">
        <v>7</v>
      </c>
      <c r="K658" s="296">
        <v>1439</v>
      </c>
      <c r="L658" s="297">
        <v>45783</v>
      </c>
      <c r="M658" s="298">
        <f t="shared" si="621"/>
        <v>7500000</v>
      </c>
      <c r="N658" s="297">
        <v>45797</v>
      </c>
      <c r="O658" s="294" t="s">
        <v>43</v>
      </c>
      <c r="R658" s="291">
        <v>220602</v>
      </c>
      <c r="S658" s="300">
        <v>7500000</v>
      </c>
      <c r="W658" s="294" t="s">
        <v>668</v>
      </c>
      <c r="Z658" s="303">
        <f t="shared" si="622"/>
        <v>2500000</v>
      </c>
      <c r="AF658" s="291" t="s">
        <v>2530</v>
      </c>
      <c r="AG658" s="291">
        <v>3103870005</v>
      </c>
      <c r="AH658" s="352" t="s">
        <v>2531</v>
      </c>
    </row>
    <row r="659" spans="1:34" ht="17.25" customHeight="1">
      <c r="A659" s="293">
        <v>658</v>
      </c>
      <c r="B659" s="291" t="s">
        <v>596</v>
      </c>
      <c r="C659" s="291" t="s">
        <v>621</v>
      </c>
      <c r="D659" s="291" t="s">
        <v>796</v>
      </c>
      <c r="E659" s="294" t="s">
        <v>40</v>
      </c>
      <c r="F659" s="369">
        <v>7500000</v>
      </c>
      <c r="G659" s="306" t="s">
        <v>2532</v>
      </c>
      <c r="H659" s="295">
        <v>93368473</v>
      </c>
      <c r="I659" s="294" t="s">
        <v>42</v>
      </c>
      <c r="J659" s="296">
        <v>9</v>
      </c>
      <c r="K659" s="296">
        <v>1474</v>
      </c>
      <c r="L659" s="297">
        <v>45785</v>
      </c>
      <c r="M659" s="298">
        <f t="shared" ref="M659" si="623">+F659</f>
        <v>7500000</v>
      </c>
      <c r="N659" s="297">
        <v>45797</v>
      </c>
      <c r="O659" s="294" t="s">
        <v>43</v>
      </c>
      <c r="P659" s="299">
        <v>45798</v>
      </c>
      <c r="Q659" s="294">
        <v>1478</v>
      </c>
      <c r="R659" s="291">
        <v>220602</v>
      </c>
      <c r="S659" s="300">
        <v>7500000</v>
      </c>
      <c r="T659" s="297">
        <v>45798</v>
      </c>
      <c r="U659" s="301" t="s">
        <v>2533</v>
      </c>
      <c r="V659" s="297">
        <v>45799</v>
      </c>
      <c r="W659" s="302">
        <v>45890</v>
      </c>
      <c r="Z659" s="303">
        <f t="shared" ref="Z659" si="624">+S659/3</f>
        <v>2500000</v>
      </c>
      <c r="AF659" s="291" t="s">
        <v>2534</v>
      </c>
      <c r="AG659" s="291">
        <v>3103401299</v>
      </c>
      <c r="AH659" s="352" t="s">
        <v>2535</v>
      </c>
    </row>
    <row r="660" spans="1:34" ht="17.25" customHeight="1">
      <c r="A660" s="293">
        <v>659</v>
      </c>
      <c r="B660" s="291" t="s">
        <v>596</v>
      </c>
      <c r="C660" s="291" t="s">
        <v>621</v>
      </c>
      <c r="D660" s="291" t="s">
        <v>796</v>
      </c>
      <c r="E660" s="294" t="s">
        <v>40</v>
      </c>
      <c r="F660" s="369">
        <v>7500000</v>
      </c>
      <c r="G660" s="306" t="s">
        <v>2536</v>
      </c>
      <c r="H660" s="295">
        <v>51961134</v>
      </c>
      <c r="I660" s="294" t="s">
        <v>261</v>
      </c>
      <c r="J660" s="296">
        <v>7</v>
      </c>
      <c r="K660" s="296">
        <v>1468</v>
      </c>
      <c r="L660" s="297">
        <v>45785</v>
      </c>
      <c r="M660" s="298">
        <f t="shared" ref="M660:M661" si="625">+F660</f>
        <v>7500000</v>
      </c>
      <c r="N660" s="297">
        <v>45797</v>
      </c>
      <c r="O660" s="294" t="s">
        <v>43</v>
      </c>
      <c r="P660" s="299">
        <v>45800</v>
      </c>
      <c r="Q660" s="294">
        <v>1502</v>
      </c>
      <c r="R660" s="291">
        <v>220602</v>
      </c>
      <c r="S660" s="300">
        <v>7500000</v>
      </c>
      <c r="T660" s="297">
        <v>45803</v>
      </c>
      <c r="U660" s="301" t="s">
        <v>2537</v>
      </c>
      <c r="V660" s="297">
        <v>45805</v>
      </c>
      <c r="W660" s="302">
        <v>45896</v>
      </c>
      <c r="Z660" s="303">
        <f t="shared" ref="Z660:Z661" si="626">+S660/3</f>
        <v>2500000</v>
      </c>
      <c r="AF660" s="291" t="s">
        <v>2538</v>
      </c>
      <c r="AG660" s="291">
        <v>3208934984</v>
      </c>
      <c r="AH660" s="352" t="s">
        <v>2539</v>
      </c>
    </row>
    <row r="661" spans="1:34" ht="17.25" customHeight="1">
      <c r="A661" s="293">
        <v>660</v>
      </c>
      <c r="B661" s="291" t="s">
        <v>596</v>
      </c>
      <c r="C661" s="291" t="s">
        <v>621</v>
      </c>
      <c r="D661" s="306" t="s">
        <v>2171</v>
      </c>
      <c r="E661" s="294" t="s">
        <v>40</v>
      </c>
      <c r="F661" s="369">
        <v>14250000</v>
      </c>
      <c r="G661" s="291" t="s">
        <v>2540</v>
      </c>
      <c r="H661" s="295">
        <v>1234645803</v>
      </c>
      <c r="I661" s="294" t="s">
        <v>42</v>
      </c>
      <c r="J661" s="296">
        <v>6</v>
      </c>
      <c r="K661" s="296">
        <v>1547</v>
      </c>
      <c r="L661" s="297">
        <v>45793</v>
      </c>
      <c r="M661" s="298">
        <f t="shared" si="625"/>
        <v>14250000</v>
      </c>
      <c r="N661" s="297">
        <v>45797</v>
      </c>
      <c r="O661" s="294" t="s">
        <v>43</v>
      </c>
      <c r="P661" s="299">
        <v>45798</v>
      </c>
      <c r="Q661" s="294">
        <v>1480</v>
      </c>
      <c r="R661" s="291">
        <v>220601</v>
      </c>
      <c r="S661" s="300">
        <v>14250000</v>
      </c>
      <c r="T661" s="297">
        <v>45800</v>
      </c>
      <c r="U661" s="301" t="s">
        <v>2541</v>
      </c>
      <c r="V661" s="297">
        <v>45800</v>
      </c>
      <c r="W661" s="302">
        <v>45891</v>
      </c>
      <c r="Z661" s="303">
        <f t="shared" si="626"/>
        <v>4750000</v>
      </c>
      <c r="AF661" s="291" t="s">
        <v>2542</v>
      </c>
      <c r="AG661" s="291">
        <v>3170201315</v>
      </c>
      <c r="AH661" s="307" t="s">
        <v>2543</v>
      </c>
    </row>
    <row r="662" spans="1:34" ht="17.25" customHeight="1">
      <c r="A662" s="293">
        <v>661</v>
      </c>
      <c r="B662" s="291" t="s">
        <v>596</v>
      </c>
      <c r="C662" s="291" t="s">
        <v>621</v>
      </c>
      <c r="D662" s="306" t="s">
        <v>2171</v>
      </c>
      <c r="E662" s="294" t="s">
        <v>40</v>
      </c>
      <c r="F662" s="369">
        <v>14250000</v>
      </c>
      <c r="G662" s="291" t="s">
        <v>2544</v>
      </c>
      <c r="H662" s="295">
        <v>1110062460</v>
      </c>
      <c r="I662" s="294" t="s">
        <v>428</v>
      </c>
      <c r="J662" s="296">
        <v>8</v>
      </c>
      <c r="K662" s="296">
        <v>1549</v>
      </c>
      <c r="L662" s="297">
        <v>45793</v>
      </c>
      <c r="M662" s="298">
        <f t="shared" ref="M662" si="627">+F662</f>
        <v>14250000</v>
      </c>
      <c r="N662" s="297">
        <v>45797</v>
      </c>
      <c r="O662" s="294" t="s">
        <v>43</v>
      </c>
      <c r="R662" s="291">
        <v>220601</v>
      </c>
      <c r="S662" s="300">
        <v>14250000</v>
      </c>
      <c r="W662" s="294" t="s">
        <v>668</v>
      </c>
      <c r="Z662" s="303">
        <f t="shared" ref="Z662" si="628">+S662/3</f>
        <v>4750000</v>
      </c>
      <c r="AF662" s="291" t="s">
        <v>2545</v>
      </c>
      <c r="AG662" s="291">
        <v>3108664714</v>
      </c>
      <c r="AH662" s="307" t="s">
        <v>2546</v>
      </c>
    </row>
    <row r="663" spans="1:34" ht="17.25" customHeight="1">
      <c r="A663" s="293">
        <v>662</v>
      </c>
      <c r="B663" s="291" t="s">
        <v>596</v>
      </c>
      <c r="C663" s="291" t="s">
        <v>621</v>
      </c>
      <c r="D663" s="306" t="s">
        <v>2171</v>
      </c>
      <c r="E663" s="294" t="s">
        <v>40</v>
      </c>
      <c r="F663" s="369">
        <v>14250000</v>
      </c>
      <c r="G663" s="291" t="s">
        <v>2547</v>
      </c>
      <c r="H663" s="295">
        <v>1110063048</v>
      </c>
      <c r="I663" s="294" t="s">
        <v>428</v>
      </c>
      <c r="J663" s="296">
        <v>3</v>
      </c>
      <c r="K663" s="296">
        <v>1548</v>
      </c>
      <c r="L663" s="297">
        <v>45793</v>
      </c>
      <c r="M663" s="298">
        <f t="shared" ref="M663" si="629">+F663</f>
        <v>14250000</v>
      </c>
      <c r="N663" s="297">
        <v>45797</v>
      </c>
      <c r="O663" s="294" t="s">
        <v>43</v>
      </c>
      <c r="P663" s="299">
        <v>45800</v>
      </c>
      <c r="Q663" s="294">
        <v>1503</v>
      </c>
      <c r="R663" s="291">
        <v>220601</v>
      </c>
      <c r="S663" s="300">
        <v>14250000</v>
      </c>
      <c r="T663" s="297">
        <v>45799</v>
      </c>
      <c r="U663" s="301" t="s">
        <v>2548</v>
      </c>
      <c r="V663" s="297">
        <v>45805</v>
      </c>
      <c r="W663" s="294" t="s">
        <v>2549</v>
      </c>
      <c r="Z663" s="303">
        <f t="shared" ref="Z663" si="630">+S663/3</f>
        <v>4750000</v>
      </c>
      <c r="AF663" s="291" t="s">
        <v>2550</v>
      </c>
      <c r="AG663" s="291">
        <v>3103716086</v>
      </c>
      <c r="AH663" s="307" t="s">
        <v>2551</v>
      </c>
    </row>
    <row r="664" spans="1:34" ht="17.25" customHeight="1">
      <c r="A664" s="293">
        <v>663</v>
      </c>
      <c r="B664" s="291" t="s">
        <v>596</v>
      </c>
      <c r="C664" s="291" t="s">
        <v>621</v>
      </c>
      <c r="D664" s="306" t="s">
        <v>2171</v>
      </c>
      <c r="E664" s="294" t="s">
        <v>40</v>
      </c>
      <c r="F664" s="369">
        <v>14250000</v>
      </c>
      <c r="G664" s="291" t="s">
        <v>2552</v>
      </c>
      <c r="H664" s="295">
        <v>1110527420</v>
      </c>
      <c r="I664" s="294" t="s">
        <v>42</v>
      </c>
      <c r="J664" s="296">
        <v>3</v>
      </c>
      <c r="K664" s="296">
        <v>1501</v>
      </c>
      <c r="L664" s="297">
        <v>45786</v>
      </c>
      <c r="M664" s="298">
        <f t="shared" ref="M664" si="631">+F664</f>
        <v>14250000</v>
      </c>
      <c r="N664" s="297">
        <v>45797</v>
      </c>
      <c r="O664" s="294" t="s">
        <v>43</v>
      </c>
      <c r="P664" s="299">
        <v>45798</v>
      </c>
      <c r="Q664" s="294">
        <v>1481</v>
      </c>
      <c r="R664" s="291">
        <v>220601</v>
      </c>
      <c r="S664" s="300">
        <v>14250000</v>
      </c>
      <c r="T664" s="297">
        <v>45798</v>
      </c>
      <c r="U664" s="301" t="s">
        <v>2553</v>
      </c>
      <c r="V664" s="297">
        <v>45801</v>
      </c>
      <c r="W664" s="302">
        <v>45892</v>
      </c>
      <c r="Z664" s="303">
        <f t="shared" ref="Z664" si="632">+S664/3</f>
        <v>4750000</v>
      </c>
      <c r="AF664" s="291" t="s">
        <v>2554</v>
      </c>
      <c r="AG664" s="291">
        <v>3175128439</v>
      </c>
      <c r="AH664" s="307" t="s">
        <v>2555</v>
      </c>
    </row>
    <row r="665" spans="1:34" ht="17.25" customHeight="1">
      <c r="A665" s="293">
        <v>664</v>
      </c>
      <c r="B665" s="291" t="s">
        <v>596</v>
      </c>
      <c r="C665" s="291" t="s">
        <v>621</v>
      </c>
      <c r="D665" s="306" t="s">
        <v>2171</v>
      </c>
      <c r="E665" s="294" t="s">
        <v>40</v>
      </c>
      <c r="F665" s="369">
        <v>14250000</v>
      </c>
      <c r="G665" s="291" t="s">
        <v>2556</v>
      </c>
      <c r="H665" s="295">
        <v>1110562793</v>
      </c>
      <c r="I665" s="294" t="s">
        <v>42</v>
      </c>
      <c r="J665" s="296">
        <v>3</v>
      </c>
      <c r="K665" s="296">
        <v>1542</v>
      </c>
      <c r="L665" s="297">
        <v>45791</v>
      </c>
      <c r="M665" s="298">
        <f t="shared" ref="M665" si="633">+F665</f>
        <v>14250000</v>
      </c>
      <c r="N665" s="297">
        <v>45798</v>
      </c>
      <c r="O665" s="294" t="s">
        <v>43</v>
      </c>
      <c r="P665" s="299">
        <v>45798</v>
      </c>
      <c r="Q665" s="294">
        <v>1482</v>
      </c>
      <c r="R665" s="291">
        <v>220601</v>
      </c>
      <c r="S665" s="300">
        <v>14250000</v>
      </c>
      <c r="T665" s="297">
        <v>45798</v>
      </c>
      <c r="U665" s="301" t="s">
        <v>2557</v>
      </c>
      <c r="V665" s="297">
        <v>45806</v>
      </c>
      <c r="W665" s="302">
        <v>45897</v>
      </c>
      <c r="Z665" s="303">
        <f t="shared" ref="Z665" si="634">+S665/3</f>
        <v>4750000</v>
      </c>
      <c r="AF665" s="291" t="s">
        <v>2558</v>
      </c>
      <c r="AG665" s="291">
        <v>3223117516</v>
      </c>
      <c r="AH665" s="307" t="s">
        <v>2559</v>
      </c>
    </row>
    <row r="666" spans="1:34" ht="17.25" customHeight="1">
      <c r="A666" s="293">
        <v>665</v>
      </c>
      <c r="B666" s="291" t="s">
        <v>596</v>
      </c>
      <c r="C666" s="291" t="s">
        <v>621</v>
      </c>
      <c r="D666" s="306" t="s">
        <v>2171</v>
      </c>
      <c r="E666" s="294" t="s">
        <v>40</v>
      </c>
      <c r="F666" s="369">
        <v>14250000</v>
      </c>
      <c r="G666" s="291" t="s">
        <v>2560</v>
      </c>
      <c r="H666" s="295">
        <v>1110565916</v>
      </c>
      <c r="I666" s="294" t="s">
        <v>42</v>
      </c>
      <c r="J666" s="296">
        <v>6</v>
      </c>
      <c r="K666" s="296">
        <v>1550</v>
      </c>
      <c r="L666" s="297">
        <v>45793</v>
      </c>
      <c r="M666" s="298">
        <f t="shared" ref="M666" si="635">+F666</f>
        <v>14250000</v>
      </c>
      <c r="N666" s="297">
        <v>45798</v>
      </c>
      <c r="O666" s="294" t="s">
        <v>43</v>
      </c>
      <c r="P666" s="299">
        <v>45800</v>
      </c>
      <c r="Q666" s="294">
        <v>1504</v>
      </c>
      <c r="R666" s="291">
        <v>220601</v>
      </c>
      <c r="S666" s="300">
        <v>14250000</v>
      </c>
      <c r="T666" s="297">
        <v>45799</v>
      </c>
      <c r="U666" s="301" t="s">
        <v>2561</v>
      </c>
      <c r="V666" s="297">
        <v>45804</v>
      </c>
      <c r="W666" s="302">
        <v>45895</v>
      </c>
      <c r="Z666" s="303">
        <f t="shared" ref="Z666:Z667" si="636">+S666/3</f>
        <v>4750000</v>
      </c>
      <c r="AF666" s="291" t="s">
        <v>2562</v>
      </c>
      <c r="AG666" s="291">
        <v>3168210464</v>
      </c>
      <c r="AH666" s="307" t="s">
        <v>2563</v>
      </c>
    </row>
    <row r="667" spans="1:34" ht="17.25" customHeight="1">
      <c r="A667" s="293">
        <v>666</v>
      </c>
      <c r="B667" s="291" t="s">
        <v>596</v>
      </c>
      <c r="C667" s="291" t="s">
        <v>621</v>
      </c>
      <c r="D667" s="306" t="s">
        <v>2428</v>
      </c>
      <c r="E667" s="294" t="s">
        <v>40</v>
      </c>
      <c r="F667" s="369">
        <v>24000000</v>
      </c>
      <c r="G667" s="291" t="s">
        <v>2564</v>
      </c>
      <c r="H667" s="295">
        <v>65747040</v>
      </c>
      <c r="I667" s="294" t="s">
        <v>42</v>
      </c>
      <c r="J667" s="296">
        <v>8</v>
      </c>
      <c r="K667" s="296">
        <v>1525</v>
      </c>
      <c r="L667" s="297">
        <v>45790</v>
      </c>
      <c r="M667" s="298">
        <f t="shared" ref="M667" si="637">F667</f>
        <v>24000000</v>
      </c>
      <c r="N667" s="297">
        <v>45798</v>
      </c>
      <c r="O667" s="294" t="s">
        <v>43</v>
      </c>
      <c r="P667" s="299">
        <v>45798</v>
      </c>
      <c r="Q667" s="294">
        <v>1483</v>
      </c>
      <c r="R667" s="291">
        <v>220701</v>
      </c>
      <c r="S667" s="300">
        <f t="shared" ref="S667" si="638">M667</f>
        <v>24000000</v>
      </c>
      <c r="T667" s="297">
        <v>45798</v>
      </c>
      <c r="U667" s="301" t="s">
        <v>2565</v>
      </c>
      <c r="V667" s="297">
        <v>45800</v>
      </c>
      <c r="W667" s="302">
        <v>45891</v>
      </c>
      <c r="Z667" s="303">
        <f t="shared" si="636"/>
        <v>8000000</v>
      </c>
      <c r="AF667" s="291" t="s">
        <v>2566</v>
      </c>
      <c r="AG667" s="291">
        <v>3213273541</v>
      </c>
      <c r="AH667" s="307" t="s">
        <v>2567</v>
      </c>
    </row>
    <row r="668" spans="1:34" ht="17.25" customHeight="1">
      <c r="A668" s="293">
        <v>667</v>
      </c>
      <c r="B668" s="291" t="s">
        <v>596</v>
      </c>
      <c r="C668" s="291" t="s">
        <v>621</v>
      </c>
      <c r="D668" s="317" t="s">
        <v>2568</v>
      </c>
      <c r="E668" s="294" t="s">
        <v>40</v>
      </c>
      <c r="F668" s="369">
        <v>33000000</v>
      </c>
      <c r="G668" s="291" t="s">
        <v>2569</v>
      </c>
      <c r="H668" s="295">
        <v>42165182</v>
      </c>
      <c r="I668" s="294" t="s">
        <v>405</v>
      </c>
      <c r="J668" s="296">
        <v>3</v>
      </c>
      <c r="K668" s="296">
        <v>1537</v>
      </c>
      <c r="L668" s="297">
        <v>45790</v>
      </c>
      <c r="M668" s="298">
        <f>+F668</f>
        <v>33000000</v>
      </c>
      <c r="N668" s="297">
        <v>45798</v>
      </c>
      <c r="O668" s="294" t="s">
        <v>43</v>
      </c>
      <c r="P668" s="299">
        <v>45804</v>
      </c>
      <c r="Q668" s="294">
        <v>1525</v>
      </c>
      <c r="R668" s="291">
        <v>220701</v>
      </c>
      <c r="S668" s="300">
        <f>+M668</f>
        <v>33000000</v>
      </c>
      <c r="T668" s="297">
        <v>45803</v>
      </c>
      <c r="U668" s="301" t="s">
        <v>2570</v>
      </c>
      <c r="V668" s="297">
        <v>45805</v>
      </c>
      <c r="W668" s="302">
        <v>45896</v>
      </c>
      <c r="Z668" s="303">
        <f>+S668/3</f>
        <v>11000000</v>
      </c>
      <c r="AF668" s="291" t="s">
        <v>2571</v>
      </c>
      <c r="AG668" s="291">
        <v>3166212139</v>
      </c>
      <c r="AH668" s="307" t="s">
        <v>2572</v>
      </c>
    </row>
    <row r="669" spans="1:34" ht="17.25" customHeight="1">
      <c r="A669" s="293">
        <v>668</v>
      </c>
      <c r="B669" s="291" t="s">
        <v>596</v>
      </c>
      <c r="C669" s="291" t="s">
        <v>621</v>
      </c>
      <c r="D669" s="306" t="s">
        <v>2495</v>
      </c>
      <c r="E669" s="294" t="s">
        <v>40</v>
      </c>
      <c r="F669" s="369">
        <v>18000000</v>
      </c>
      <c r="G669" s="291" t="s">
        <v>2573</v>
      </c>
      <c r="H669" s="295">
        <v>1106392563</v>
      </c>
      <c r="I669" s="294" t="s">
        <v>635</v>
      </c>
      <c r="J669" s="296">
        <v>1</v>
      </c>
      <c r="K669" s="296">
        <v>1551</v>
      </c>
      <c r="L669" s="297">
        <v>45793</v>
      </c>
      <c r="M669" s="298">
        <f t="shared" ref="M669" si="639">F669</f>
        <v>18000000</v>
      </c>
      <c r="N669" s="297">
        <v>45798</v>
      </c>
      <c r="O669" s="294" t="s">
        <v>43</v>
      </c>
      <c r="P669" s="299">
        <v>45818</v>
      </c>
      <c r="Q669" s="294">
        <v>1610</v>
      </c>
      <c r="R669" s="291">
        <v>220701</v>
      </c>
      <c r="S669" s="300">
        <f t="shared" ref="S669" si="640">M669</f>
        <v>18000000</v>
      </c>
      <c r="T669" s="297">
        <v>45817</v>
      </c>
      <c r="U669" s="301" t="s">
        <v>2574</v>
      </c>
      <c r="V669" s="297">
        <v>45819</v>
      </c>
      <c r="W669" s="302">
        <v>45910</v>
      </c>
      <c r="Z669" s="303">
        <f t="shared" ref="Z669" si="641">+S669/3</f>
        <v>6000000</v>
      </c>
      <c r="AF669" s="291" t="s">
        <v>2575</v>
      </c>
      <c r="AG669" s="291">
        <v>3154654899</v>
      </c>
      <c r="AH669" s="307" t="s">
        <v>2576</v>
      </c>
    </row>
    <row r="670" spans="1:34" ht="17.25" customHeight="1">
      <c r="A670" s="293">
        <v>669</v>
      </c>
      <c r="B670" s="291" t="s">
        <v>2405</v>
      </c>
      <c r="C670" s="291" t="s">
        <v>621</v>
      </c>
      <c r="D670" s="291" t="s">
        <v>2577</v>
      </c>
      <c r="E670" s="294" t="s">
        <v>40</v>
      </c>
      <c r="F670" s="369">
        <v>22500000</v>
      </c>
      <c r="G670" s="291" t="s">
        <v>2407</v>
      </c>
      <c r="H670" s="295">
        <v>901790367</v>
      </c>
      <c r="I670" s="294" t="s">
        <v>51</v>
      </c>
      <c r="J670" s="296">
        <v>4</v>
      </c>
      <c r="K670" s="296">
        <v>1544</v>
      </c>
      <c r="L670" s="297">
        <v>45791</v>
      </c>
      <c r="M670" s="298">
        <f t="shared" ref="M670:M672" si="642">+F670</f>
        <v>22500000</v>
      </c>
      <c r="N670" s="297">
        <v>45799</v>
      </c>
      <c r="O670" s="294" t="s">
        <v>43</v>
      </c>
      <c r="P670" s="299">
        <v>45800</v>
      </c>
      <c r="Q670" s="294">
        <v>1505</v>
      </c>
      <c r="R670" s="291">
        <v>2102020209</v>
      </c>
      <c r="S670" s="300">
        <f>+M670</f>
        <v>22500000</v>
      </c>
      <c r="T670" s="297">
        <v>45800</v>
      </c>
      <c r="U670" s="301" t="s">
        <v>2578</v>
      </c>
      <c r="V670" s="297">
        <v>45803</v>
      </c>
      <c r="W670" s="302">
        <v>45925</v>
      </c>
      <c r="Z670" s="303">
        <f>+S670/4</f>
        <v>5625000</v>
      </c>
      <c r="AF670" s="291" t="s">
        <v>2579</v>
      </c>
      <c r="AG670" s="291">
        <v>3166080728</v>
      </c>
      <c r="AH670" s="307" t="s">
        <v>1839</v>
      </c>
    </row>
    <row r="671" spans="1:34" ht="17.25" customHeight="1">
      <c r="A671" s="293">
        <v>670</v>
      </c>
      <c r="B671" s="291" t="s">
        <v>596</v>
      </c>
      <c r="C671" s="291" t="s">
        <v>621</v>
      </c>
      <c r="D671" s="291" t="s">
        <v>1521</v>
      </c>
      <c r="E671" s="294" t="s">
        <v>40</v>
      </c>
      <c r="F671" s="369">
        <v>4500000</v>
      </c>
      <c r="G671" s="291" t="s">
        <v>2580</v>
      </c>
      <c r="H671" s="295">
        <v>28554986</v>
      </c>
      <c r="I671" s="294" t="s">
        <v>42</v>
      </c>
      <c r="J671" s="296">
        <v>6</v>
      </c>
      <c r="K671" s="296">
        <v>1554</v>
      </c>
      <c r="L671" s="297">
        <v>45793</v>
      </c>
      <c r="M671" s="298">
        <f t="shared" si="642"/>
        <v>4500000</v>
      </c>
      <c r="N671" s="297">
        <v>45799</v>
      </c>
      <c r="O671" s="294" t="s">
        <v>43</v>
      </c>
      <c r="P671" s="299">
        <v>45800</v>
      </c>
      <c r="Q671" s="294">
        <v>1506</v>
      </c>
      <c r="R671" s="291">
        <v>220602</v>
      </c>
      <c r="S671" s="300">
        <f>+M671</f>
        <v>4500000</v>
      </c>
      <c r="T671" s="297">
        <v>45803</v>
      </c>
      <c r="U671" s="301" t="s">
        <v>2581</v>
      </c>
      <c r="V671" s="297">
        <v>45805</v>
      </c>
      <c r="W671" s="302">
        <v>45896</v>
      </c>
      <c r="Z671" s="303">
        <f t="shared" ref="Z671:Z672" si="643">+S671/3</f>
        <v>1500000</v>
      </c>
      <c r="AF671" s="291" t="s">
        <v>2582</v>
      </c>
      <c r="AG671" s="291">
        <v>3028495999</v>
      </c>
      <c r="AH671" s="307" t="s">
        <v>2583</v>
      </c>
    </row>
    <row r="672" spans="1:34" ht="17.25" customHeight="1">
      <c r="A672" s="293">
        <v>671</v>
      </c>
      <c r="B672" s="291" t="s">
        <v>596</v>
      </c>
      <c r="C672" s="291" t="s">
        <v>621</v>
      </c>
      <c r="D672" s="306" t="s">
        <v>2171</v>
      </c>
      <c r="E672" s="294" t="s">
        <v>40</v>
      </c>
      <c r="F672" s="369">
        <v>14250000</v>
      </c>
      <c r="G672" s="291" t="s">
        <v>2584</v>
      </c>
      <c r="H672" s="295">
        <v>65714127</v>
      </c>
      <c r="I672" s="294" t="s">
        <v>63</v>
      </c>
      <c r="J672" s="296">
        <v>8</v>
      </c>
      <c r="K672" s="296">
        <v>1573</v>
      </c>
      <c r="L672" s="297">
        <v>45796</v>
      </c>
      <c r="M672" s="298">
        <f t="shared" si="642"/>
        <v>14250000</v>
      </c>
      <c r="N672" s="297">
        <v>45799</v>
      </c>
      <c r="O672" s="294" t="s">
        <v>43</v>
      </c>
      <c r="P672" s="299">
        <v>45804</v>
      </c>
      <c r="Q672" s="294">
        <v>1526</v>
      </c>
      <c r="R672" s="291">
        <v>220601</v>
      </c>
      <c r="S672" s="300">
        <v>14250000</v>
      </c>
      <c r="T672" s="272" t="s">
        <v>2585</v>
      </c>
      <c r="U672" s="313" t="s">
        <v>2586</v>
      </c>
      <c r="W672" s="294" t="s">
        <v>668</v>
      </c>
      <c r="Z672" s="303">
        <f t="shared" si="643"/>
        <v>4750000</v>
      </c>
      <c r="AF672" s="291" t="s">
        <v>2587</v>
      </c>
      <c r="AG672" s="291">
        <v>3112157403</v>
      </c>
      <c r="AH672" s="307" t="s">
        <v>2588</v>
      </c>
    </row>
    <row r="673" spans="1:34" ht="17.25" customHeight="1">
      <c r="A673" s="293">
        <v>672</v>
      </c>
      <c r="B673" s="291" t="s">
        <v>596</v>
      </c>
      <c r="C673" s="291" t="s">
        <v>621</v>
      </c>
      <c r="D673" s="291" t="s">
        <v>1521</v>
      </c>
      <c r="E673" s="294" t="s">
        <v>40</v>
      </c>
      <c r="F673" s="369">
        <v>4500000</v>
      </c>
      <c r="G673" s="291" t="s">
        <v>2589</v>
      </c>
      <c r="H673" s="295">
        <v>1075208508</v>
      </c>
      <c r="I673" s="294" t="s">
        <v>560</v>
      </c>
      <c r="J673" s="296">
        <v>8</v>
      </c>
      <c r="K673" s="296">
        <v>1574</v>
      </c>
      <c r="L673" s="297">
        <v>45796</v>
      </c>
      <c r="M673" s="298">
        <f t="shared" ref="M673:M674" si="644">+F673</f>
        <v>4500000</v>
      </c>
      <c r="N673" s="297">
        <v>45799</v>
      </c>
      <c r="O673" s="294" t="s">
        <v>43</v>
      </c>
      <c r="P673" s="299">
        <v>45800</v>
      </c>
      <c r="Q673" s="294">
        <v>1507</v>
      </c>
      <c r="R673" s="291">
        <v>220602</v>
      </c>
      <c r="S673" s="300">
        <f>+M673</f>
        <v>4500000</v>
      </c>
      <c r="T673" s="297">
        <v>45799</v>
      </c>
      <c r="U673" s="301" t="s">
        <v>2590</v>
      </c>
      <c r="V673" s="297">
        <v>45804</v>
      </c>
      <c r="W673" s="302">
        <v>45895</v>
      </c>
      <c r="Z673" s="303">
        <f t="shared" ref="Z673:Z674" si="645">+S673/3</f>
        <v>1500000</v>
      </c>
      <c r="AF673" s="291" t="s">
        <v>2591</v>
      </c>
      <c r="AG673" s="291">
        <v>3153104972</v>
      </c>
      <c r="AH673" s="307" t="s">
        <v>2592</v>
      </c>
    </row>
    <row r="674" spans="1:34" ht="17.25" customHeight="1">
      <c r="A674" s="293">
        <v>673</v>
      </c>
      <c r="B674" s="291" t="s">
        <v>596</v>
      </c>
      <c r="C674" s="291" t="s">
        <v>621</v>
      </c>
      <c r="D674" s="306" t="s">
        <v>2305</v>
      </c>
      <c r="E674" s="294" t="s">
        <v>40</v>
      </c>
      <c r="F674" s="369">
        <v>14250000</v>
      </c>
      <c r="G674" s="291" t="s">
        <v>2593</v>
      </c>
      <c r="H674" s="295">
        <v>1110522855</v>
      </c>
      <c r="I674" s="294" t="s">
        <v>42</v>
      </c>
      <c r="J674" s="296">
        <v>0</v>
      </c>
      <c r="K674" s="296">
        <v>1556</v>
      </c>
      <c r="L674" s="297">
        <v>45793</v>
      </c>
      <c r="M674" s="298">
        <f t="shared" si="644"/>
        <v>14250000</v>
      </c>
      <c r="N674" s="297">
        <v>45799</v>
      </c>
      <c r="O674" s="294" t="s">
        <v>43</v>
      </c>
      <c r="P674" s="299">
        <v>45800</v>
      </c>
      <c r="Q674" s="294">
        <v>1508</v>
      </c>
      <c r="R674" s="291">
        <v>220601</v>
      </c>
      <c r="S674" s="300">
        <v>14250000</v>
      </c>
      <c r="T674" s="297" t="s">
        <v>2594</v>
      </c>
      <c r="U674" s="301" t="s">
        <v>2595</v>
      </c>
      <c r="V674" s="297">
        <v>45804</v>
      </c>
      <c r="W674" s="302">
        <v>45895</v>
      </c>
      <c r="Z674" s="303">
        <f t="shared" si="645"/>
        <v>4750000</v>
      </c>
      <c r="AF674" s="291" t="s">
        <v>2596</v>
      </c>
      <c r="AG674" s="291">
        <v>3173674415</v>
      </c>
      <c r="AH674" s="307" t="s">
        <v>2597</v>
      </c>
    </row>
    <row r="675" spans="1:34" ht="17.25" customHeight="1">
      <c r="A675" s="293">
        <v>674</v>
      </c>
      <c r="B675" s="291" t="s">
        <v>596</v>
      </c>
      <c r="C675" s="291" t="s">
        <v>621</v>
      </c>
      <c r="D675" s="306" t="s">
        <v>2305</v>
      </c>
      <c r="E675" s="294" t="s">
        <v>40</v>
      </c>
      <c r="F675" s="369">
        <v>14250000</v>
      </c>
      <c r="G675" s="291" t="s">
        <v>2598</v>
      </c>
      <c r="H675" s="295">
        <v>65756967</v>
      </c>
      <c r="I675" s="294" t="s">
        <v>42</v>
      </c>
      <c r="J675" s="296">
        <v>8</v>
      </c>
      <c r="K675" s="296">
        <v>1570</v>
      </c>
      <c r="L675" s="297">
        <v>45796</v>
      </c>
      <c r="M675" s="298">
        <f t="shared" ref="M675:M677" si="646">+F675</f>
        <v>14250000</v>
      </c>
      <c r="N675" s="297">
        <v>45799</v>
      </c>
      <c r="O675" s="294" t="s">
        <v>43</v>
      </c>
      <c r="P675" s="299">
        <v>45800</v>
      </c>
      <c r="Q675" s="294">
        <v>1509</v>
      </c>
      <c r="R675" s="291">
        <v>220601</v>
      </c>
      <c r="S675" s="300">
        <v>14250000</v>
      </c>
      <c r="T675" s="297">
        <v>45799</v>
      </c>
      <c r="U675" s="301" t="s">
        <v>2599</v>
      </c>
      <c r="V675" s="297">
        <v>45806</v>
      </c>
      <c r="W675" s="302">
        <v>45897</v>
      </c>
      <c r="Z675" s="303">
        <f t="shared" ref="Z675:Z677" si="647">+S675/3</f>
        <v>4750000</v>
      </c>
      <c r="AF675" s="291" t="s">
        <v>2600</v>
      </c>
      <c r="AG675" s="291">
        <v>3103300533</v>
      </c>
      <c r="AH675" s="307" t="s">
        <v>2601</v>
      </c>
    </row>
    <row r="676" spans="1:34" ht="17.25" customHeight="1">
      <c r="A676" s="293">
        <v>675</v>
      </c>
      <c r="B676" s="291" t="s">
        <v>596</v>
      </c>
      <c r="C676" s="291" t="s">
        <v>621</v>
      </c>
      <c r="D676" s="291" t="s">
        <v>796</v>
      </c>
      <c r="E676" s="294" t="s">
        <v>40</v>
      </c>
      <c r="F676" s="369">
        <v>7500000</v>
      </c>
      <c r="G676" s="306" t="s">
        <v>2602</v>
      </c>
      <c r="H676" s="295">
        <v>1110484036</v>
      </c>
      <c r="I676" s="294" t="s">
        <v>42</v>
      </c>
      <c r="J676" s="296">
        <v>1</v>
      </c>
      <c r="K676" s="296">
        <v>1553</v>
      </c>
      <c r="L676" s="297">
        <v>45793</v>
      </c>
      <c r="M676" s="298">
        <f t="shared" si="646"/>
        <v>7500000</v>
      </c>
      <c r="N676" s="297">
        <v>45799</v>
      </c>
      <c r="O676" s="294" t="s">
        <v>43</v>
      </c>
      <c r="P676" s="299">
        <v>45804</v>
      </c>
      <c r="Q676" s="294">
        <v>1527</v>
      </c>
      <c r="R676" s="291">
        <v>220602</v>
      </c>
      <c r="S676" s="300">
        <v>7500000</v>
      </c>
      <c r="U676" s="313" t="s">
        <v>1317</v>
      </c>
      <c r="W676" s="294" t="s">
        <v>668</v>
      </c>
      <c r="Z676" s="303">
        <f t="shared" si="647"/>
        <v>2500000</v>
      </c>
      <c r="AF676" s="291" t="s">
        <v>2603</v>
      </c>
      <c r="AG676" s="291">
        <v>3207615824</v>
      </c>
      <c r="AH676" s="352" t="s">
        <v>2604</v>
      </c>
    </row>
    <row r="677" spans="1:34" ht="17.25" customHeight="1">
      <c r="A677" s="293">
        <v>676</v>
      </c>
      <c r="B677" s="291" t="s">
        <v>596</v>
      </c>
      <c r="C677" s="291" t="s">
        <v>621</v>
      </c>
      <c r="D677" s="291" t="s">
        <v>1521</v>
      </c>
      <c r="E677" s="294" t="s">
        <v>40</v>
      </c>
      <c r="F677" s="369">
        <v>4500000</v>
      </c>
      <c r="G677" s="291" t="s">
        <v>2605</v>
      </c>
      <c r="H677" s="295">
        <v>11330799</v>
      </c>
      <c r="I677" s="294" t="s">
        <v>2606</v>
      </c>
      <c r="J677" s="296">
        <v>1</v>
      </c>
      <c r="K677" s="296">
        <v>1555</v>
      </c>
      <c r="L677" s="297">
        <v>45793</v>
      </c>
      <c r="M677" s="298">
        <f t="shared" si="646"/>
        <v>4500000</v>
      </c>
      <c r="N677" s="297">
        <v>45799</v>
      </c>
      <c r="O677" s="294" t="s">
        <v>43</v>
      </c>
      <c r="P677" s="299">
        <v>45800</v>
      </c>
      <c r="Q677" s="294">
        <v>1510</v>
      </c>
      <c r="R677" s="291">
        <v>220602</v>
      </c>
      <c r="S677" s="300">
        <f>+M677</f>
        <v>4500000</v>
      </c>
      <c r="T677" s="297">
        <v>45800</v>
      </c>
      <c r="U677" s="301" t="s">
        <v>2607</v>
      </c>
      <c r="V677" s="297">
        <v>45805</v>
      </c>
      <c r="W677" s="302">
        <v>45896</v>
      </c>
      <c r="Z677" s="303">
        <f t="shared" si="647"/>
        <v>1500000</v>
      </c>
      <c r="AF677" s="291" t="s">
        <v>2608</v>
      </c>
      <c r="AG677" s="291">
        <v>3168327285</v>
      </c>
      <c r="AH677" s="307" t="s">
        <v>2609</v>
      </c>
    </row>
    <row r="678" spans="1:34" ht="17.25" customHeight="1">
      <c r="A678" s="293">
        <v>677</v>
      </c>
      <c r="B678" s="291" t="s">
        <v>596</v>
      </c>
      <c r="C678" s="291" t="s">
        <v>621</v>
      </c>
      <c r="D678" s="291" t="s">
        <v>796</v>
      </c>
      <c r="E678" s="294" t="s">
        <v>40</v>
      </c>
      <c r="F678" s="369">
        <v>7500000</v>
      </c>
      <c r="G678" s="306" t="s">
        <v>2610</v>
      </c>
      <c r="H678" s="295">
        <v>38140054</v>
      </c>
      <c r="I678" s="294" t="s">
        <v>42</v>
      </c>
      <c r="J678" s="296">
        <v>6</v>
      </c>
      <c r="K678" s="296">
        <v>1561</v>
      </c>
      <c r="L678" s="297">
        <v>45793</v>
      </c>
      <c r="M678" s="298">
        <f t="shared" ref="M678" si="648">+F678</f>
        <v>7500000</v>
      </c>
      <c r="N678" s="297">
        <v>45799</v>
      </c>
      <c r="O678" s="294" t="s">
        <v>43</v>
      </c>
      <c r="P678" s="299">
        <v>45800</v>
      </c>
      <c r="Q678" s="294">
        <v>1511</v>
      </c>
      <c r="R678" s="291">
        <v>220602</v>
      </c>
      <c r="S678" s="300">
        <v>7500000</v>
      </c>
      <c r="T678" s="297">
        <v>45811</v>
      </c>
      <c r="U678" s="301" t="s">
        <v>2611</v>
      </c>
      <c r="W678" s="294" t="s">
        <v>668</v>
      </c>
      <c r="Z678" s="303">
        <f t="shared" ref="Z678" si="649">+S678/3</f>
        <v>2500000</v>
      </c>
      <c r="AF678" s="291" t="s">
        <v>2612</v>
      </c>
      <c r="AG678" s="291">
        <v>3155710884</v>
      </c>
      <c r="AH678" s="352" t="s">
        <v>2613</v>
      </c>
    </row>
    <row r="679" spans="1:34" ht="17.25" customHeight="1">
      <c r="A679" s="293">
        <v>678</v>
      </c>
      <c r="B679" s="291" t="s">
        <v>596</v>
      </c>
      <c r="C679" s="291" t="s">
        <v>621</v>
      </c>
      <c r="D679" s="291" t="s">
        <v>796</v>
      </c>
      <c r="E679" s="294" t="s">
        <v>40</v>
      </c>
      <c r="F679" s="369">
        <v>7500000</v>
      </c>
      <c r="G679" s="306" t="s">
        <v>2614</v>
      </c>
      <c r="H679" s="295">
        <v>5916288</v>
      </c>
      <c r="I679" s="294" t="s">
        <v>245</v>
      </c>
      <c r="J679" s="296">
        <v>4</v>
      </c>
      <c r="K679" s="296">
        <v>1469</v>
      </c>
      <c r="L679" s="297">
        <v>45785</v>
      </c>
      <c r="M679" s="298">
        <f t="shared" ref="M679" si="650">+F679</f>
        <v>7500000</v>
      </c>
      <c r="N679" s="297">
        <v>45799</v>
      </c>
      <c r="O679" s="294" t="s">
        <v>43</v>
      </c>
      <c r="P679" s="299">
        <v>45800</v>
      </c>
      <c r="Q679" s="294">
        <v>1512</v>
      </c>
      <c r="R679" s="291">
        <v>220602</v>
      </c>
      <c r="S679" s="300">
        <v>7500000</v>
      </c>
      <c r="T679" s="297">
        <v>45799</v>
      </c>
      <c r="U679" s="301">
        <v>100043378</v>
      </c>
      <c r="V679" s="297">
        <v>45806</v>
      </c>
      <c r="W679" s="302">
        <v>45897</v>
      </c>
      <c r="Z679" s="303">
        <f t="shared" ref="Z679" si="651">+S679/3</f>
        <v>2500000</v>
      </c>
      <c r="AF679" s="291" t="s">
        <v>2615</v>
      </c>
      <c r="AG679" s="291">
        <v>3125205113</v>
      </c>
      <c r="AH679" s="352" t="s">
        <v>2616</v>
      </c>
    </row>
    <row r="680" spans="1:34" ht="17.25" customHeight="1">
      <c r="A680" s="293">
        <v>679</v>
      </c>
      <c r="B680" s="291" t="s">
        <v>596</v>
      </c>
      <c r="C680" s="291" t="s">
        <v>621</v>
      </c>
      <c r="D680" s="291" t="s">
        <v>796</v>
      </c>
      <c r="E680" s="294" t="s">
        <v>40</v>
      </c>
      <c r="F680" s="369">
        <v>7500000</v>
      </c>
      <c r="G680" s="306" t="s">
        <v>2617</v>
      </c>
      <c r="H680" s="295">
        <v>1110450751</v>
      </c>
      <c r="I680" s="294" t="s">
        <v>42</v>
      </c>
      <c r="J680" s="296">
        <v>3</v>
      </c>
      <c r="K680" s="296">
        <v>1560</v>
      </c>
      <c r="L680" s="297">
        <v>45793</v>
      </c>
      <c r="M680" s="298">
        <f t="shared" ref="M680:M681" si="652">+F680</f>
        <v>7500000</v>
      </c>
      <c r="N680" s="297">
        <v>45799</v>
      </c>
      <c r="O680" s="294" t="s">
        <v>43</v>
      </c>
      <c r="P680" s="299">
        <v>45800</v>
      </c>
      <c r="Q680" s="294">
        <v>1513</v>
      </c>
      <c r="R680" s="291">
        <v>220602</v>
      </c>
      <c r="S680" s="300">
        <v>7500000</v>
      </c>
      <c r="U680" s="313" t="s">
        <v>1317</v>
      </c>
      <c r="W680" s="294" t="s">
        <v>668</v>
      </c>
      <c r="Z680" s="303">
        <f t="shared" ref="Z680:Z682" si="653">+S680/3</f>
        <v>2500000</v>
      </c>
      <c r="AF680" s="291" t="s">
        <v>2618</v>
      </c>
      <c r="AG680" s="291">
        <v>3046553272</v>
      </c>
      <c r="AH680" s="352" t="s">
        <v>2619</v>
      </c>
    </row>
    <row r="681" spans="1:34" ht="17.25" customHeight="1">
      <c r="A681" s="293">
        <v>680</v>
      </c>
      <c r="B681" s="291" t="s">
        <v>596</v>
      </c>
      <c r="C681" s="291" t="s">
        <v>621</v>
      </c>
      <c r="D681" s="306" t="s">
        <v>2305</v>
      </c>
      <c r="E681" s="294" t="s">
        <v>40</v>
      </c>
      <c r="F681" s="369">
        <v>14250000</v>
      </c>
      <c r="G681" s="291" t="s">
        <v>2620</v>
      </c>
      <c r="H681" s="295">
        <v>1110470899</v>
      </c>
      <c r="I681" s="294" t="s">
        <v>42</v>
      </c>
      <c r="J681" s="296">
        <v>1</v>
      </c>
      <c r="K681" s="296">
        <v>1571</v>
      </c>
      <c r="L681" s="297">
        <v>45796</v>
      </c>
      <c r="M681" s="298">
        <f t="shared" si="652"/>
        <v>14250000</v>
      </c>
      <c r="N681" s="297">
        <v>45799</v>
      </c>
      <c r="O681" s="294" t="s">
        <v>43</v>
      </c>
      <c r="P681" s="299">
        <v>45800</v>
      </c>
      <c r="Q681" s="294">
        <v>1514</v>
      </c>
      <c r="R681" s="291">
        <v>220601</v>
      </c>
      <c r="S681" s="300">
        <v>14250000</v>
      </c>
      <c r="T681" s="297">
        <v>45800</v>
      </c>
      <c r="U681" s="301" t="s">
        <v>2621</v>
      </c>
      <c r="V681" s="297">
        <v>45813</v>
      </c>
      <c r="W681" s="302">
        <v>45904</v>
      </c>
      <c r="Z681" s="303">
        <f t="shared" si="653"/>
        <v>4750000</v>
      </c>
      <c r="AF681" s="291" t="s">
        <v>2622</v>
      </c>
      <c r="AG681" s="291">
        <v>3009054969</v>
      </c>
      <c r="AH681" s="307" t="s">
        <v>2623</v>
      </c>
    </row>
    <row r="682" spans="1:34" ht="17.25" customHeight="1">
      <c r="A682" s="293">
        <v>681</v>
      </c>
      <c r="B682" s="291" t="s">
        <v>596</v>
      </c>
      <c r="C682" s="291" t="s">
        <v>621</v>
      </c>
      <c r="D682" s="306" t="s">
        <v>2624</v>
      </c>
      <c r="E682" s="294" t="s">
        <v>40</v>
      </c>
      <c r="F682" s="369">
        <v>24000000</v>
      </c>
      <c r="G682" s="291" t="s">
        <v>2625</v>
      </c>
      <c r="H682" s="295">
        <v>93239487</v>
      </c>
      <c r="I682" s="294" t="s">
        <v>42</v>
      </c>
      <c r="J682" s="296">
        <v>9</v>
      </c>
      <c r="K682" s="296">
        <v>1575</v>
      </c>
      <c r="L682" s="297">
        <v>45796</v>
      </c>
      <c r="M682" s="298">
        <f t="shared" ref="M682" si="654">F682</f>
        <v>24000000</v>
      </c>
      <c r="N682" s="297">
        <v>45799</v>
      </c>
      <c r="O682" s="294" t="s">
        <v>43</v>
      </c>
      <c r="P682" s="299">
        <v>45800</v>
      </c>
      <c r="Q682" s="294">
        <v>1515</v>
      </c>
      <c r="R682" s="291">
        <v>220701</v>
      </c>
      <c r="S682" s="300">
        <f t="shared" ref="S682" si="655">M682</f>
        <v>24000000</v>
      </c>
      <c r="T682" s="297">
        <v>45800</v>
      </c>
      <c r="U682" s="301" t="s">
        <v>2626</v>
      </c>
      <c r="V682" s="297">
        <v>45804</v>
      </c>
      <c r="W682" s="302">
        <v>45897</v>
      </c>
      <c r="Z682" s="303">
        <f t="shared" si="653"/>
        <v>8000000</v>
      </c>
      <c r="AF682" s="291" t="s">
        <v>2627</v>
      </c>
      <c r="AG682" s="291">
        <v>3153063488</v>
      </c>
      <c r="AH682" s="307" t="s">
        <v>2628</v>
      </c>
    </row>
    <row r="683" spans="1:34" ht="17.25" customHeight="1">
      <c r="A683" s="293">
        <v>682</v>
      </c>
      <c r="B683" s="291" t="s">
        <v>596</v>
      </c>
      <c r="C683" s="291" t="s">
        <v>621</v>
      </c>
      <c r="D683" s="306" t="s">
        <v>2624</v>
      </c>
      <c r="E683" s="294" t="s">
        <v>40</v>
      </c>
      <c r="F683" s="369">
        <v>24000000</v>
      </c>
      <c r="G683" s="291" t="s">
        <v>2629</v>
      </c>
      <c r="H683" s="295">
        <v>1109385441</v>
      </c>
      <c r="I683" s="294" t="s">
        <v>42</v>
      </c>
      <c r="J683" s="296">
        <v>3</v>
      </c>
      <c r="K683" s="296">
        <v>1576</v>
      </c>
      <c r="L683" s="297">
        <v>45796</v>
      </c>
      <c r="M683" s="298">
        <f t="shared" ref="M683" si="656">F683</f>
        <v>24000000</v>
      </c>
      <c r="N683" s="297">
        <v>45799</v>
      </c>
      <c r="O683" s="294" t="s">
        <v>43</v>
      </c>
      <c r="R683" s="291">
        <v>220701</v>
      </c>
      <c r="S683" s="300">
        <f t="shared" ref="S683" si="657">M683</f>
        <v>24000000</v>
      </c>
      <c r="W683" s="294" t="s">
        <v>668</v>
      </c>
      <c r="Z683" s="303">
        <f t="shared" ref="Z683:Z685" si="658">+S683/3</f>
        <v>8000000</v>
      </c>
      <c r="AF683" s="291" t="s">
        <v>2630</v>
      </c>
      <c r="AG683" s="291">
        <v>3003225051</v>
      </c>
      <c r="AH683" s="307" t="s">
        <v>2631</v>
      </c>
    </row>
    <row r="684" spans="1:34" ht="17.25" customHeight="1">
      <c r="A684" s="293">
        <v>683</v>
      </c>
      <c r="B684" s="291" t="s">
        <v>596</v>
      </c>
      <c r="C684" s="291" t="s">
        <v>621</v>
      </c>
      <c r="D684" s="306" t="s">
        <v>2171</v>
      </c>
      <c r="E684" s="294" t="s">
        <v>40</v>
      </c>
      <c r="F684" s="369">
        <v>14250000</v>
      </c>
      <c r="G684" s="291" t="s">
        <v>2632</v>
      </c>
      <c r="H684" s="295">
        <v>1110178991</v>
      </c>
      <c r="I684" s="294" t="s">
        <v>343</v>
      </c>
      <c r="J684" s="296">
        <v>9</v>
      </c>
      <c r="K684" s="296">
        <v>1572</v>
      </c>
      <c r="L684" s="297">
        <v>45796</v>
      </c>
      <c r="M684" s="298">
        <f t="shared" ref="M684:M685" si="659">+F684</f>
        <v>14250000</v>
      </c>
      <c r="N684" s="297">
        <v>45800</v>
      </c>
      <c r="O684" s="294" t="s">
        <v>43</v>
      </c>
      <c r="R684" s="291">
        <v>220601</v>
      </c>
      <c r="S684" s="300">
        <v>14250000</v>
      </c>
      <c r="W684" s="294" t="s">
        <v>668</v>
      </c>
      <c r="Z684" s="303">
        <f t="shared" si="658"/>
        <v>4750000</v>
      </c>
      <c r="AF684" s="291" t="s">
        <v>2633</v>
      </c>
      <c r="AG684" s="291">
        <v>3180318553</v>
      </c>
      <c r="AH684" s="307" t="s">
        <v>2634</v>
      </c>
    </row>
    <row r="685" spans="1:34" ht="17.25" customHeight="1">
      <c r="A685" s="293">
        <v>684</v>
      </c>
      <c r="B685" s="291" t="s">
        <v>596</v>
      </c>
      <c r="C685" s="291" t="s">
        <v>621</v>
      </c>
      <c r="D685" s="306" t="s">
        <v>2635</v>
      </c>
      <c r="E685" s="294" t="s">
        <v>40</v>
      </c>
      <c r="F685" s="369">
        <v>18000000</v>
      </c>
      <c r="G685" s="291" t="s">
        <v>2636</v>
      </c>
      <c r="H685" s="295">
        <v>1143224047</v>
      </c>
      <c r="I685" s="294" t="s">
        <v>219</v>
      </c>
      <c r="J685" s="296">
        <v>8</v>
      </c>
      <c r="K685" s="296">
        <v>1577</v>
      </c>
      <c r="L685" s="297">
        <v>45796</v>
      </c>
      <c r="M685" s="298">
        <f t="shared" si="659"/>
        <v>18000000</v>
      </c>
      <c r="N685" s="297">
        <v>45800</v>
      </c>
      <c r="O685" s="294" t="s">
        <v>43</v>
      </c>
      <c r="P685" s="299">
        <v>45804</v>
      </c>
      <c r="Q685" s="294">
        <v>1528</v>
      </c>
      <c r="R685" s="291">
        <v>220701</v>
      </c>
      <c r="S685" s="300">
        <v>18000000</v>
      </c>
      <c r="T685" s="297">
        <v>45803</v>
      </c>
      <c r="U685" s="301" t="s">
        <v>2637</v>
      </c>
      <c r="V685" s="297">
        <v>45812</v>
      </c>
      <c r="W685" s="302">
        <v>45903</v>
      </c>
      <c r="Z685" s="303">
        <f t="shared" si="658"/>
        <v>6000000</v>
      </c>
      <c r="AF685" s="291" t="s">
        <v>2638</v>
      </c>
      <c r="AG685" s="291">
        <v>3112329187</v>
      </c>
      <c r="AH685" s="307" t="s">
        <v>2639</v>
      </c>
    </row>
    <row r="686" spans="1:34" ht="17.25" customHeight="1">
      <c r="A686" s="293">
        <v>685</v>
      </c>
      <c r="B686" s="291" t="s">
        <v>596</v>
      </c>
      <c r="C686" s="291" t="s">
        <v>621</v>
      </c>
      <c r="D686" s="306" t="s">
        <v>2640</v>
      </c>
      <c r="E686" s="294" t="s">
        <v>40</v>
      </c>
      <c r="F686" s="369">
        <v>18000000</v>
      </c>
      <c r="G686" s="291" t="s">
        <v>2641</v>
      </c>
      <c r="H686" s="295">
        <v>1018435035</v>
      </c>
      <c r="I686" s="294" t="s">
        <v>51</v>
      </c>
      <c r="J686" s="296">
        <v>1</v>
      </c>
      <c r="K686" s="296">
        <v>1563</v>
      </c>
      <c r="L686" s="297">
        <v>45793</v>
      </c>
      <c r="M686" s="298">
        <f t="shared" ref="M686" si="660">+F686</f>
        <v>18000000</v>
      </c>
      <c r="N686" s="297">
        <v>45800</v>
      </c>
      <c r="O686" s="294" t="s">
        <v>43</v>
      </c>
      <c r="P686" s="299">
        <v>45806</v>
      </c>
      <c r="Q686" s="294">
        <v>1547</v>
      </c>
      <c r="R686" s="291">
        <v>220601</v>
      </c>
      <c r="S686" s="300">
        <v>18000000</v>
      </c>
      <c r="T686" s="297">
        <v>45800</v>
      </c>
      <c r="U686" s="301">
        <v>100044384</v>
      </c>
      <c r="V686" s="297">
        <v>45800</v>
      </c>
      <c r="W686" s="302">
        <v>45891</v>
      </c>
      <c r="Z686" s="303">
        <f t="shared" ref="Z686" si="661">+S686/3</f>
        <v>6000000</v>
      </c>
      <c r="AF686" s="291" t="s">
        <v>2642</v>
      </c>
      <c r="AG686" s="291">
        <v>3102131469</v>
      </c>
      <c r="AH686" s="307" t="s">
        <v>2643</v>
      </c>
    </row>
    <row r="687" spans="1:34" ht="17.25" customHeight="1">
      <c r="A687" s="293">
        <v>686</v>
      </c>
      <c r="B687" s="291" t="s">
        <v>596</v>
      </c>
      <c r="C687" s="291" t="s">
        <v>621</v>
      </c>
      <c r="D687" s="306" t="s">
        <v>2644</v>
      </c>
      <c r="E687" s="294" t="s">
        <v>40</v>
      </c>
      <c r="F687" s="369">
        <v>18000000</v>
      </c>
      <c r="G687" s="291" t="s">
        <v>2645</v>
      </c>
      <c r="H687" s="295">
        <v>1110469844</v>
      </c>
      <c r="I687" s="294" t="s">
        <v>42</v>
      </c>
      <c r="J687" s="296">
        <v>3</v>
      </c>
      <c r="K687" s="296">
        <v>1564</v>
      </c>
      <c r="L687" s="297">
        <v>45793</v>
      </c>
      <c r="M687" s="298">
        <f t="shared" ref="M687" si="662">+F687</f>
        <v>18000000</v>
      </c>
      <c r="N687" s="297">
        <v>45800</v>
      </c>
      <c r="O687" s="294" t="s">
        <v>43</v>
      </c>
      <c r="P687" s="299">
        <v>45806</v>
      </c>
      <c r="Q687" s="294">
        <v>1548</v>
      </c>
      <c r="R687" s="291">
        <v>220701</v>
      </c>
      <c r="S687" s="300">
        <v>18000000</v>
      </c>
      <c r="T687" s="297">
        <v>45800</v>
      </c>
      <c r="U687" s="301" t="s">
        <v>2646</v>
      </c>
      <c r="V687" s="297">
        <v>45804</v>
      </c>
      <c r="W687" s="302">
        <v>45895</v>
      </c>
      <c r="Z687" s="303">
        <f t="shared" ref="Z687" si="663">+S687/3</f>
        <v>6000000</v>
      </c>
      <c r="AF687" s="291" t="s">
        <v>2647</v>
      </c>
      <c r="AG687" s="291">
        <v>3102894720</v>
      </c>
      <c r="AH687" s="307" t="s">
        <v>2648</v>
      </c>
    </row>
    <row r="688" spans="1:34" ht="17.25" customHeight="1">
      <c r="A688" s="293">
        <v>687</v>
      </c>
      <c r="B688" s="291" t="s">
        <v>37</v>
      </c>
      <c r="C688" s="291" t="s">
        <v>146</v>
      </c>
      <c r="D688" s="291" t="s">
        <v>2649</v>
      </c>
      <c r="E688" s="294" t="s">
        <v>40</v>
      </c>
      <c r="F688" s="369">
        <v>19429344</v>
      </c>
      <c r="G688" s="291" t="s">
        <v>475</v>
      </c>
      <c r="H688" s="295">
        <v>809006780</v>
      </c>
      <c r="I688" s="294" t="s">
        <v>42</v>
      </c>
      <c r="J688" s="296">
        <v>9</v>
      </c>
      <c r="K688" s="296">
        <v>1587</v>
      </c>
      <c r="L688" s="297">
        <v>45797</v>
      </c>
      <c r="M688" s="298">
        <f t="shared" ref="M688" si="664">F688</f>
        <v>19429344</v>
      </c>
      <c r="N688" s="297">
        <v>45803</v>
      </c>
      <c r="O688" s="294" t="s">
        <v>43</v>
      </c>
      <c r="P688" s="299">
        <v>45803</v>
      </c>
      <c r="Q688" s="294">
        <v>1516</v>
      </c>
      <c r="R688" s="291">
        <v>21030202</v>
      </c>
      <c r="S688" s="300">
        <f t="shared" ref="S688" si="665">M688</f>
        <v>19429344</v>
      </c>
      <c r="T688" s="297">
        <v>45797</v>
      </c>
      <c r="U688" s="301" t="s">
        <v>2650</v>
      </c>
      <c r="V688" s="297">
        <v>45797</v>
      </c>
      <c r="W688" s="302">
        <v>45888</v>
      </c>
      <c r="Z688" s="303">
        <f>+F688/3</f>
        <v>6476448</v>
      </c>
      <c r="AF688" s="291" t="s">
        <v>477</v>
      </c>
      <c r="AG688" s="291">
        <v>3158362042</v>
      </c>
      <c r="AH688" s="305" t="s">
        <v>478</v>
      </c>
    </row>
    <row r="689" spans="1:34" ht="17.25" customHeight="1">
      <c r="A689" s="293">
        <v>688</v>
      </c>
      <c r="B689" s="291" t="s">
        <v>596</v>
      </c>
      <c r="C689" s="291" t="s">
        <v>621</v>
      </c>
      <c r="D689" s="306" t="s">
        <v>2624</v>
      </c>
      <c r="E689" s="294" t="s">
        <v>40</v>
      </c>
      <c r="F689" s="369">
        <v>24000000</v>
      </c>
      <c r="G689" s="291" t="s">
        <v>2651</v>
      </c>
      <c r="H689" s="295">
        <v>30412726</v>
      </c>
      <c r="I689" s="294" t="s">
        <v>2652</v>
      </c>
      <c r="J689" s="296">
        <v>6</v>
      </c>
      <c r="K689" s="296">
        <v>1562</v>
      </c>
      <c r="L689" s="297">
        <v>45793</v>
      </c>
      <c r="M689" s="298">
        <f>F689</f>
        <v>24000000</v>
      </c>
      <c r="N689" s="297">
        <v>45803</v>
      </c>
      <c r="O689" s="294" t="s">
        <v>43</v>
      </c>
      <c r="P689" s="299">
        <v>45804</v>
      </c>
      <c r="Q689" s="294">
        <v>1529</v>
      </c>
      <c r="R689" s="291">
        <v>220701</v>
      </c>
      <c r="S689" s="300">
        <f>M689</f>
        <v>24000000</v>
      </c>
      <c r="T689" s="297">
        <v>45811</v>
      </c>
      <c r="U689" s="301" t="s">
        <v>2653</v>
      </c>
      <c r="V689" s="297">
        <v>45811</v>
      </c>
      <c r="W689" s="302">
        <v>45902</v>
      </c>
      <c r="Z689" s="303">
        <f>+S689/3</f>
        <v>8000000</v>
      </c>
      <c r="AF689" s="291" t="s">
        <v>2654</v>
      </c>
      <c r="AG689" s="291">
        <v>3113707718</v>
      </c>
      <c r="AH689" s="355" t="s">
        <v>2655</v>
      </c>
    </row>
    <row r="690" spans="1:34" ht="17.25" customHeight="1">
      <c r="A690" s="293">
        <v>689</v>
      </c>
      <c r="B690" s="291" t="s">
        <v>1187</v>
      </c>
      <c r="C690" s="291" t="s">
        <v>2656</v>
      </c>
      <c r="D690" s="306" t="s">
        <v>2657</v>
      </c>
      <c r="E690" s="294" t="s">
        <v>40</v>
      </c>
      <c r="F690" s="369">
        <v>23000000</v>
      </c>
      <c r="G690" s="291" t="s">
        <v>2658</v>
      </c>
      <c r="H690" s="295">
        <v>30324648</v>
      </c>
      <c r="I690" s="294" t="s">
        <v>69</v>
      </c>
      <c r="J690" s="296">
        <v>2</v>
      </c>
      <c r="K690" s="296">
        <v>1622</v>
      </c>
      <c r="L690" s="297">
        <v>45798</v>
      </c>
      <c r="M690" s="298">
        <f t="shared" ref="M690" si="666">F690</f>
        <v>23000000</v>
      </c>
      <c r="N690" s="297">
        <v>45804</v>
      </c>
      <c r="O690" s="294" t="s">
        <v>43</v>
      </c>
      <c r="P690" s="299">
        <v>45804</v>
      </c>
      <c r="Q690" s="294">
        <v>1530</v>
      </c>
      <c r="R690" s="291">
        <v>220401</v>
      </c>
      <c r="S690" s="300">
        <f t="shared" ref="S690" si="667">M690</f>
        <v>23000000</v>
      </c>
      <c r="T690" s="297">
        <v>45805</v>
      </c>
      <c r="U690" s="301" t="s">
        <v>2659</v>
      </c>
      <c r="V690" s="297">
        <v>45822</v>
      </c>
      <c r="W690" s="302">
        <v>45882</v>
      </c>
      <c r="Z690" s="303">
        <f>+S690/2</f>
        <v>11500000</v>
      </c>
      <c r="AF690" s="291" t="s">
        <v>2660</v>
      </c>
      <c r="AG690" s="291">
        <v>3156148972</v>
      </c>
      <c r="AH690" s="307" t="s">
        <v>2661</v>
      </c>
    </row>
    <row r="691" spans="1:34" ht="17.25" customHeight="1">
      <c r="A691" s="293">
        <v>690</v>
      </c>
      <c r="B691" s="291" t="s">
        <v>596</v>
      </c>
      <c r="C691" s="291" t="s">
        <v>621</v>
      </c>
      <c r="D691" s="291" t="s">
        <v>1521</v>
      </c>
      <c r="E691" s="294" t="s">
        <v>40</v>
      </c>
      <c r="F691" s="369">
        <v>4500000</v>
      </c>
      <c r="G691" s="291" t="s">
        <v>2662</v>
      </c>
      <c r="H691" s="295">
        <v>93402635</v>
      </c>
      <c r="I691" s="294" t="s">
        <v>42</v>
      </c>
      <c r="J691" s="296">
        <v>0</v>
      </c>
      <c r="K691" s="296">
        <v>1582</v>
      </c>
      <c r="L691" s="297">
        <v>45797</v>
      </c>
      <c r="M691" s="298">
        <f t="shared" ref="M691" si="668">+F691</f>
        <v>4500000</v>
      </c>
      <c r="N691" s="297">
        <v>45804</v>
      </c>
      <c r="O691" s="294" t="s">
        <v>43</v>
      </c>
      <c r="P691" s="299">
        <v>45804</v>
      </c>
      <c r="Q691" s="294">
        <v>1531</v>
      </c>
      <c r="R691" s="291">
        <v>220602</v>
      </c>
      <c r="S691" s="300">
        <f>+M691</f>
        <v>4500000</v>
      </c>
      <c r="T691" s="297">
        <v>45804</v>
      </c>
      <c r="U691" s="301" t="s">
        <v>2663</v>
      </c>
      <c r="V691" s="297">
        <v>45805</v>
      </c>
      <c r="W691" s="302">
        <v>45896</v>
      </c>
      <c r="Z691" s="303">
        <f t="shared" ref="Z691" si="669">+S691/3</f>
        <v>1500000</v>
      </c>
      <c r="AF691" s="291" t="s">
        <v>2664</v>
      </c>
      <c r="AG691" s="291">
        <v>3212201929</v>
      </c>
      <c r="AH691" s="307" t="s">
        <v>2665</v>
      </c>
    </row>
    <row r="692" spans="1:34" ht="17.25" customHeight="1">
      <c r="A692" s="293">
        <v>691</v>
      </c>
      <c r="B692" s="291" t="s">
        <v>596</v>
      </c>
      <c r="C692" s="291" t="s">
        <v>621</v>
      </c>
      <c r="D692" s="291" t="s">
        <v>1521</v>
      </c>
      <c r="E692" s="294" t="s">
        <v>40</v>
      </c>
      <c r="F692" s="369">
        <v>4500000</v>
      </c>
      <c r="G692" s="291" t="s">
        <v>2666</v>
      </c>
      <c r="H692" s="295">
        <v>65765733</v>
      </c>
      <c r="I692" s="294" t="s">
        <v>42</v>
      </c>
      <c r="J692" s="296">
        <v>1</v>
      </c>
      <c r="K692" s="296">
        <v>1581</v>
      </c>
      <c r="L692" s="297">
        <v>45797</v>
      </c>
      <c r="M692" s="298">
        <f t="shared" ref="M692" si="670">+F692</f>
        <v>4500000</v>
      </c>
      <c r="N692" s="297">
        <v>45804</v>
      </c>
      <c r="O692" s="294" t="s">
        <v>43</v>
      </c>
      <c r="P692" s="299">
        <v>45804</v>
      </c>
      <c r="Q692" s="294">
        <v>1532</v>
      </c>
      <c r="R692" s="291">
        <v>220602</v>
      </c>
      <c r="S692" s="300">
        <f>+M692</f>
        <v>4500000</v>
      </c>
      <c r="T692" s="297">
        <v>45811</v>
      </c>
      <c r="U692" s="301" t="s">
        <v>2667</v>
      </c>
      <c r="V692" s="297">
        <v>45812</v>
      </c>
      <c r="W692" s="302">
        <v>45903</v>
      </c>
      <c r="Z692" s="303">
        <f t="shared" ref="Z692" si="671">+S692/3</f>
        <v>1500000</v>
      </c>
      <c r="AF692" s="291" t="s">
        <v>2668</v>
      </c>
      <c r="AG692" s="291">
        <v>3173622329</v>
      </c>
      <c r="AH692" s="307" t="s">
        <v>2669</v>
      </c>
    </row>
    <row r="693" spans="1:34" ht="17.25" customHeight="1">
      <c r="A693" s="293">
        <v>692</v>
      </c>
      <c r="B693" s="291" t="s">
        <v>596</v>
      </c>
      <c r="C693" s="291" t="s">
        <v>621</v>
      </c>
      <c r="D693" s="291" t="s">
        <v>1521</v>
      </c>
      <c r="E693" s="294" t="s">
        <v>40</v>
      </c>
      <c r="F693" s="369">
        <v>4500000</v>
      </c>
      <c r="G693" s="291" t="s">
        <v>2670</v>
      </c>
      <c r="H693" s="295">
        <v>38364343</v>
      </c>
      <c r="I693" s="294" t="s">
        <v>42</v>
      </c>
      <c r="J693" s="296">
        <v>1</v>
      </c>
      <c r="K693" s="296">
        <v>1605</v>
      </c>
      <c r="L693" s="297">
        <v>45798</v>
      </c>
      <c r="M693" s="298">
        <f t="shared" ref="M693" si="672">+F693</f>
        <v>4500000</v>
      </c>
      <c r="N693" s="297">
        <v>45804</v>
      </c>
      <c r="O693" s="294" t="s">
        <v>43</v>
      </c>
      <c r="P693" s="299">
        <v>45804</v>
      </c>
      <c r="Q693" s="294">
        <v>1533</v>
      </c>
      <c r="R693" s="291">
        <v>220602</v>
      </c>
      <c r="S693" s="300">
        <f>+M693</f>
        <v>4500000</v>
      </c>
      <c r="T693" s="297">
        <v>45804</v>
      </c>
      <c r="U693" s="301" t="s">
        <v>2671</v>
      </c>
      <c r="V693" s="297">
        <v>45821</v>
      </c>
      <c r="W693" s="302">
        <v>45912</v>
      </c>
      <c r="Z693" s="303">
        <f t="shared" ref="Z693" si="673">+S693/3</f>
        <v>1500000</v>
      </c>
      <c r="AF693" s="291" t="s">
        <v>2672</v>
      </c>
      <c r="AG693" s="291">
        <v>3197152437</v>
      </c>
      <c r="AH693" s="307" t="s">
        <v>2673</v>
      </c>
    </row>
    <row r="694" spans="1:34" ht="17.25" customHeight="1">
      <c r="A694" s="293">
        <v>693</v>
      </c>
      <c r="B694" s="291" t="s">
        <v>596</v>
      </c>
      <c r="C694" s="291" t="s">
        <v>621</v>
      </c>
      <c r="D694" s="291" t="s">
        <v>1521</v>
      </c>
      <c r="E694" s="294" t="s">
        <v>40</v>
      </c>
      <c r="F694" s="369">
        <v>4500000</v>
      </c>
      <c r="G694" s="291" t="s">
        <v>2674</v>
      </c>
      <c r="H694" s="295">
        <v>93377670</v>
      </c>
      <c r="I694" s="294" t="s">
        <v>42</v>
      </c>
      <c r="J694" s="296">
        <v>1</v>
      </c>
      <c r="K694" s="296">
        <v>1627</v>
      </c>
      <c r="L694" s="297">
        <v>45799</v>
      </c>
      <c r="M694" s="298">
        <f t="shared" ref="M694" si="674">+F694</f>
        <v>4500000</v>
      </c>
      <c r="N694" s="297">
        <v>45804</v>
      </c>
      <c r="O694" s="294" t="s">
        <v>43</v>
      </c>
      <c r="P694" s="299">
        <v>45814</v>
      </c>
      <c r="Q694" s="294">
        <v>1593</v>
      </c>
      <c r="R694" s="291">
        <v>220602</v>
      </c>
      <c r="S694" s="300">
        <f>+M694</f>
        <v>4500000</v>
      </c>
      <c r="T694" s="297">
        <v>45812</v>
      </c>
      <c r="U694" s="301" t="s">
        <v>2675</v>
      </c>
      <c r="V694" s="297">
        <v>45820</v>
      </c>
      <c r="W694" s="302">
        <v>45911</v>
      </c>
      <c r="Z694" s="303">
        <f t="shared" ref="Z694" si="675">+S694/3</f>
        <v>1500000</v>
      </c>
      <c r="AF694" s="291" t="s">
        <v>2676</v>
      </c>
      <c r="AG694" s="291">
        <v>3102774995</v>
      </c>
      <c r="AH694" s="307" t="s">
        <v>2677</v>
      </c>
    </row>
    <row r="695" spans="1:34" ht="17.25" customHeight="1">
      <c r="A695" s="293">
        <v>694</v>
      </c>
      <c r="B695" s="291" t="s">
        <v>596</v>
      </c>
      <c r="C695" s="291" t="s">
        <v>621</v>
      </c>
      <c r="D695" s="291" t="s">
        <v>1521</v>
      </c>
      <c r="E695" s="294" t="s">
        <v>40</v>
      </c>
      <c r="F695" s="369">
        <v>4500000</v>
      </c>
      <c r="G695" s="291" t="s">
        <v>2678</v>
      </c>
      <c r="H695" s="295">
        <v>1110585094</v>
      </c>
      <c r="I695" s="294" t="s">
        <v>42</v>
      </c>
      <c r="J695" s="296">
        <v>2</v>
      </c>
      <c r="K695" s="296">
        <v>1626</v>
      </c>
      <c r="L695" s="297">
        <v>45799</v>
      </c>
      <c r="M695" s="298">
        <f t="shared" ref="M695" si="676">+F695</f>
        <v>4500000</v>
      </c>
      <c r="N695" s="297">
        <v>45804</v>
      </c>
      <c r="O695" s="294" t="s">
        <v>43</v>
      </c>
      <c r="P695" s="299">
        <v>45804</v>
      </c>
      <c r="Q695" s="294">
        <v>1534</v>
      </c>
      <c r="R695" s="291">
        <v>220602</v>
      </c>
      <c r="S695" s="300">
        <f>+M695</f>
        <v>4500000</v>
      </c>
      <c r="T695" s="297">
        <v>45804</v>
      </c>
      <c r="U695" s="301" t="s">
        <v>2679</v>
      </c>
      <c r="V695" s="297">
        <v>45807</v>
      </c>
      <c r="W695" s="302">
        <v>45898</v>
      </c>
      <c r="Z695" s="303">
        <f t="shared" ref="Z695:Z696" si="677">+S695/3</f>
        <v>1500000</v>
      </c>
      <c r="AF695" s="291" t="s">
        <v>2680</v>
      </c>
      <c r="AG695" s="291">
        <v>3142768674</v>
      </c>
      <c r="AH695" s="307" t="s">
        <v>2681</v>
      </c>
    </row>
    <row r="696" spans="1:34" ht="17.25" customHeight="1">
      <c r="A696" s="293">
        <v>695</v>
      </c>
      <c r="B696" s="291" t="s">
        <v>596</v>
      </c>
      <c r="C696" s="291" t="s">
        <v>621</v>
      </c>
      <c r="D696" s="306" t="s">
        <v>890</v>
      </c>
      <c r="E696" s="294" t="s">
        <v>40</v>
      </c>
      <c r="F696" s="369">
        <v>9000000</v>
      </c>
      <c r="G696" s="291" t="s">
        <v>2682</v>
      </c>
      <c r="H696" s="331">
        <v>1110543832</v>
      </c>
      <c r="I696" s="294" t="s">
        <v>42</v>
      </c>
      <c r="J696" s="296">
        <v>1</v>
      </c>
      <c r="K696" s="296">
        <v>1598</v>
      </c>
      <c r="L696" s="297">
        <v>45798</v>
      </c>
      <c r="M696" s="298">
        <f t="shared" ref="M696" si="678">F696</f>
        <v>9000000</v>
      </c>
      <c r="N696" s="297">
        <v>45804</v>
      </c>
      <c r="O696" s="294" t="s">
        <v>43</v>
      </c>
      <c r="P696" s="334">
        <v>45804</v>
      </c>
      <c r="Q696" s="335">
        <v>1535</v>
      </c>
      <c r="R696" s="291">
        <v>220702</v>
      </c>
      <c r="S696" s="300">
        <f t="shared" ref="S696" si="679">M696</f>
        <v>9000000</v>
      </c>
      <c r="T696" s="297">
        <v>45811</v>
      </c>
      <c r="U696" s="350" t="s">
        <v>2683</v>
      </c>
      <c r="V696" s="297">
        <v>45812</v>
      </c>
      <c r="W696" s="302">
        <v>45903</v>
      </c>
      <c r="Z696" s="303">
        <f t="shared" si="677"/>
        <v>3000000</v>
      </c>
      <c r="AF696" s="291" t="s">
        <v>2684</v>
      </c>
      <c r="AG696" s="291">
        <v>3133756685</v>
      </c>
      <c r="AH696" s="307" t="s">
        <v>2685</v>
      </c>
    </row>
    <row r="697" spans="1:34" ht="17.25" customHeight="1">
      <c r="A697" s="293">
        <v>696</v>
      </c>
      <c r="B697" s="291" t="s">
        <v>596</v>
      </c>
      <c r="C697" s="291" t="s">
        <v>621</v>
      </c>
      <c r="D697" s="306" t="s">
        <v>890</v>
      </c>
      <c r="E697" s="294" t="s">
        <v>40</v>
      </c>
      <c r="F697" s="369">
        <v>9000000</v>
      </c>
      <c r="G697" s="291" t="s">
        <v>2686</v>
      </c>
      <c r="H697" s="331">
        <v>28577114</v>
      </c>
      <c r="I697" s="294" t="s">
        <v>2687</v>
      </c>
      <c r="J697" s="296">
        <v>1</v>
      </c>
      <c r="K697" s="296">
        <v>1599</v>
      </c>
      <c r="L697" s="297">
        <v>45798</v>
      </c>
      <c r="M697" s="298">
        <f t="shared" ref="M697" si="680">F697</f>
        <v>9000000</v>
      </c>
      <c r="N697" s="297">
        <v>45804</v>
      </c>
      <c r="O697" s="294" t="s">
        <v>43</v>
      </c>
      <c r="P697" s="334">
        <v>45804</v>
      </c>
      <c r="Q697" s="335">
        <v>1536</v>
      </c>
      <c r="R697" s="291">
        <v>220702</v>
      </c>
      <c r="S697" s="300">
        <f t="shared" ref="S697" si="681">M697</f>
        <v>9000000</v>
      </c>
      <c r="T697" s="297">
        <v>45804</v>
      </c>
      <c r="U697" s="350" t="s">
        <v>2679</v>
      </c>
      <c r="V697" s="297">
        <v>45806</v>
      </c>
      <c r="W697" s="302">
        <v>45897</v>
      </c>
      <c r="Z697" s="303">
        <f t="shared" ref="Z697" si="682">+S697/3</f>
        <v>3000000</v>
      </c>
      <c r="AF697" s="291" t="s">
        <v>2688</v>
      </c>
      <c r="AG697" s="291">
        <v>3176539014</v>
      </c>
      <c r="AH697" s="307" t="s">
        <v>2689</v>
      </c>
    </row>
    <row r="698" spans="1:34" ht="17.25" customHeight="1">
      <c r="A698" s="293">
        <v>697</v>
      </c>
      <c r="B698" s="291" t="s">
        <v>596</v>
      </c>
      <c r="C698" s="291" t="s">
        <v>621</v>
      </c>
      <c r="D698" s="306" t="s">
        <v>890</v>
      </c>
      <c r="E698" s="294" t="s">
        <v>40</v>
      </c>
      <c r="F698" s="369">
        <v>9000000</v>
      </c>
      <c r="G698" s="291" t="s">
        <v>2690</v>
      </c>
      <c r="H698" s="331">
        <v>1110235986</v>
      </c>
      <c r="I698" s="294" t="s">
        <v>1368</v>
      </c>
      <c r="J698" s="296">
        <v>6</v>
      </c>
      <c r="K698" s="296">
        <v>1600</v>
      </c>
      <c r="L698" s="297">
        <v>45798</v>
      </c>
      <c r="M698" s="298">
        <f t="shared" ref="M698" si="683">F698</f>
        <v>9000000</v>
      </c>
      <c r="N698" s="297">
        <v>45804</v>
      </c>
      <c r="O698" s="294" t="s">
        <v>43</v>
      </c>
      <c r="P698" s="334">
        <v>45804</v>
      </c>
      <c r="Q698" s="335">
        <v>1537</v>
      </c>
      <c r="R698" s="291">
        <v>220702</v>
      </c>
      <c r="S698" s="300">
        <f t="shared" ref="S698" si="684">M698</f>
        <v>9000000</v>
      </c>
      <c r="U698" s="313" t="s">
        <v>1317</v>
      </c>
      <c r="W698" s="294" t="s">
        <v>668</v>
      </c>
      <c r="Z698" s="303">
        <f t="shared" ref="Z698" si="685">+S698/3</f>
        <v>3000000</v>
      </c>
      <c r="AF698" s="291" t="s">
        <v>2691</v>
      </c>
      <c r="AG698" s="291">
        <v>3116233096</v>
      </c>
      <c r="AH698" s="307" t="s">
        <v>2692</v>
      </c>
    </row>
    <row r="699" spans="1:34" ht="17.25" customHeight="1">
      <c r="A699" s="293">
        <v>698</v>
      </c>
      <c r="B699" s="291" t="s">
        <v>596</v>
      </c>
      <c r="C699" s="291" t="s">
        <v>621</v>
      </c>
      <c r="D699" s="306" t="s">
        <v>2624</v>
      </c>
      <c r="E699" s="294" t="s">
        <v>40</v>
      </c>
      <c r="F699" s="369">
        <v>24000000</v>
      </c>
      <c r="G699" s="291" t="s">
        <v>2693</v>
      </c>
      <c r="H699" s="295">
        <v>65630918</v>
      </c>
      <c r="I699" s="294" t="s">
        <v>42</v>
      </c>
      <c r="J699" s="296">
        <v>5</v>
      </c>
      <c r="K699" s="296">
        <v>1602</v>
      </c>
      <c r="L699" s="297">
        <v>45798</v>
      </c>
      <c r="M699" s="298">
        <f>F699</f>
        <v>24000000</v>
      </c>
      <c r="N699" s="297">
        <v>45804</v>
      </c>
      <c r="O699" s="294" t="s">
        <v>43</v>
      </c>
      <c r="P699" s="299">
        <v>45811</v>
      </c>
      <c r="Q699" s="294">
        <v>1568</v>
      </c>
      <c r="R699" s="291">
        <v>220701</v>
      </c>
      <c r="S699" s="300">
        <f>M699</f>
        <v>24000000</v>
      </c>
      <c r="T699" s="297">
        <v>45811</v>
      </c>
      <c r="U699" s="301" t="s">
        <v>2694</v>
      </c>
      <c r="V699" s="297">
        <v>45814</v>
      </c>
      <c r="W699" s="302">
        <v>45905</v>
      </c>
      <c r="Z699" s="303">
        <f>+S699/3</f>
        <v>8000000</v>
      </c>
      <c r="AF699" s="291" t="s">
        <v>2695</v>
      </c>
      <c r="AG699" s="291">
        <v>3223635590</v>
      </c>
      <c r="AH699" s="307" t="s">
        <v>2696</v>
      </c>
    </row>
    <row r="700" spans="1:34" ht="17.25" customHeight="1">
      <c r="A700" s="293">
        <v>699</v>
      </c>
      <c r="B700" s="291" t="s">
        <v>596</v>
      </c>
      <c r="C700" s="291" t="s">
        <v>621</v>
      </c>
      <c r="D700" s="306" t="s">
        <v>2624</v>
      </c>
      <c r="E700" s="294" t="s">
        <v>40</v>
      </c>
      <c r="F700" s="369">
        <v>24000000</v>
      </c>
      <c r="G700" s="291" t="s">
        <v>2697</v>
      </c>
      <c r="H700" s="295">
        <v>1110532878</v>
      </c>
      <c r="I700" s="294" t="s">
        <v>42</v>
      </c>
      <c r="J700" s="296">
        <v>2</v>
      </c>
      <c r="K700" s="296">
        <v>1601</v>
      </c>
      <c r="L700" s="297">
        <v>45798</v>
      </c>
      <c r="M700" s="298">
        <f>F700</f>
        <v>24000000</v>
      </c>
      <c r="N700" s="297">
        <v>45804</v>
      </c>
      <c r="O700" s="294" t="s">
        <v>43</v>
      </c>
      <c r="P700" s="299">
        <v>45806</v>
      </c>
      <c r="Q700" s="294">
        <v>1549</v>
      </c>
      <c r="R700" s="291">
        <v>220701</v>
      </c>
      <c r="S700" s="300">
        <f>M700</f>
        <v>24000000</v>
      </c>
      <c r="T700" s="297">
        <v>45837</v>
      </c>
      <c r="U700" s="301" t="s">
        <v>2698</v>
      </c>
      <c r="V700" s="297">
        <v>45814</v>
      </c>
      <c r="W700" s="302">
        <v>45905</v>
      </c>
      <c r="Z700" s="303">
        <f>+S700/3</f>
        <v>8000000</v>
      </c>
      <c r="AF700" s="291" t="s">
        <v>2699</v>
      </c>
      <c r="AG700" s="291">
        <v>3151959545</v>
      </c>
      <c r="AH700" s="307" t="s">
        <v>2700</v>
      </c>
    </row>
    <row r="701" spans="1:34" ht="17.25" customHeight="1">
      <c r="A701" s="293">
        <v>700</v>
      </c>
      <c r="B701" s="291" t="s">
        <v>596</v>
      </c>
      <c r="C701" s="291" t="s">
        <v>621</v>
      </c>
      <c r="D701" s="317" t="s">
        <v>2701</v>
      </c>
      <c r="E701" s="294" t="s">
        <v>40</v>
      </c>
      <c r="F701" s="369">
        <v>33000000</v>
      </c>
      <c r="G701" s="291" t="s">
        <v>2702</v>
      </c>
      <c r="H701" s="295">
        <v>1105689615</v>
      </c>
      <c r="I701" s="294" t="s">
        <v>741</v>
      </c>
      <c r="J701" s="296">
        <v>9</v>
      </c>
      <c r="K701" s="296">
        <v>1585</v>
      </c>
      <c r="L701" s="297">
        <v>45797</v>
      </c>
      <c r="M701" s="298">
        <f>+F701</f>
        <v>33000000</v>
      </c>
      <c r="N701" s="297">
        <v>45804</v>
      </c>
      <c r="O701" s="294" t="s">
        <v>43</v>
      </c>
      <c r="P701" s="299">
        <v>45811</v>
      </c>
      <c r="Q701" s="294">
        <v>1569</v>
      </c>
      <c r="R701" s="291">
        <v>220701</v>
      </c>
      <c r="S701" s="300">
        <f>+M701</f>
        <v>33000000</v>
      </c>
      <c r="T701" s="297">
        <v>45854</v>
      </c>
      <c r="U701" s="301" t="s">
        <v>2703</v>
      </c>
      <c r="V701" s="297">
        <v>45854</v>
      </c>
      <c r="W701" s="302">
        <v>45945</v>
      </c>
      <c r="Z701" s="303">
        <f>+S701/3</f>
        <v>11000000</v>
      </c>
      <c r="AF701" s="291" t="s">
        <v>2704</v>
      </c>
      <c r="AG701" s="291">
        <v>3155445748</v>
      </c>
      <c r="AH701" s="307" t="s">
        <v>2705</v>
      </c>
    </row>
    <row r="702" spans="1:34" ht="17.25" customHeight="1">
      <c r="A702" s="293">
        <v>701</v>
      </c>
      <c r="B702" s="291" t="s">
        <v>596</v>
      </c>
      <c r="C702" s="291" t="s">
        <v>621</v>
      </c>
      <c r="D702" s="306" t="s">
        <v>2706</v>
      </c>
      <c r="E702" s="294" t="s">
        <v>40</v>
      </c>
      <c r="F702" s="369">
        <v>22500000</v>
      </c>
      <c r="G702" s="291" t="s">
        <v>2707</v>
      </c>
      <c r="H702" s="295">
        <v>11428147</v>
      </c>
      <c r="I702" s="294" t="s">
        <v>2708</v>
      </c>
      <c r="J702" s="296">
        <v>2</v>
      </c>
      <c r="K702" s="296">
        <v>1603</v>
      </c>
      <c r="L702" s="297">
        <v>45798</v>
      </c>
      <c r="M702" s="298">
        <f t="shared" ref="M702" si="686">F702</f>
        <v>22500000</v>
      </c>
      <c r="N702" s="297">
        <v>45804</v>
      </c>
      <c r="O702" s="294" t="s">
        <v>43</v>
      </c>
      <c r="P702" s="299">
        <v>45804</v>
      </c>
      <c r="Q702" s="294">
        <v>1538</v>
      </c>
      <c r="R702" s="291">
        <v>220601</v>
      </c>
      <c r="S702" s="300">
        <f t="shared" ref="S702" si="687">M702</f>
        <v>22500000</v>
      </c>
      <c r="T702" s="297">
        <v>45804</v>
      </c>
      <c r="U702" s="301" t="s">
        <v>2709</v>
      </c>
      <c r="V702" s="297">
        <v>45806</v>
      </c>
      <c r="W702" s="302">
        <v>45897</v>
      </c>
      <c r="Z702" s="303">
        <f t="shared" ref="Z702:Z704" si="688">+S702/3</f>
        <v>7500000</v>
      </c>
      <c r="AF702" s="291" t="s">
        <v>2710</v>
      </c>
      <c r="AG702" s="291">
        <v>3176671728</v>
      </c>
      <c r="AH702" s="307" t="s">
        <v>2711</v>
      </c>
    </row>
    <row r="703" spans="1:34" ht="17.25" customHeight="1">
      <c r="A703" s="293">
        <v>702</v>
      </c>
      <c r="B703" s="291" t="s">
        <v>596</v>
      </c>
      <c r="C703" s="291" t="s">
        <v>621</v>
      </c>
      <c r="D703" s="306" t="s">
        <v>2712</v>
      </c>
      <c r="E703" s="294" t="s">
        <v>40</v>
      </c>
      <c r="F703" s="369">
        <v>14250000</v>
      </c>
      <c r="G703" s="291" t="s">
        <v>2713</v>
      </c>
      <c r="H703" s="295">
        <v>52429941</v>
      </c>
      <c r="I703" s="294" t="s">
        <v>51</v>
      </c>
      <c r="J703" s="296">
        <v>8</v>
      </c>
      <c r="K703" s="296">
        <v>1597</v>
      </c>
      <c r="L703" s="297">
        <v>45797</v>
      </c>
      <c r="M703" s="298">
        <f t="shared" ref="M703:M704" si="689">+F703</f>
        <v>14250000</v>
      </c>
      <c r="N703" s="297">
        <v>45804</v>
      </c>
      <c r="O703" s="294" t="s">
        <v>43</v>
      </c>
      <c r="P703" s="299">
        <v>45818</v>
      </c>
      <c r="Q703" s="294">
        <v>1611</v>
      </c>
      <c r="R703" s="291">
        <v>220601</v>
      </c>
      <c r="S703" s="300">
        <v>14250000</v>
      </c>
      <c r="T703" s="297">
        <v>45814</v>
      </c>
      <c r="U703" s="301" t="s">
        <v>2714</v>
      </c>
      <c r="V703" s="297">
        <v>45817</v>
      </c>
      <c r="W703" s="302">
        <v>45908</v>
      </c>
      <c r="Z703" s="303">
        <f t="shared" si="688"/>
        <v>4750000</v>
      </c>
      <c r="AF703" s="291" t="s">
        <v>2715</v>
      </c>
      <c r="AG703" s="291">
        <v>3212945133</v>
      </c>
      <c r="AH703" s="307" t="s">
        <v>2716</v>
      </c>
    </row>
    <row r="704" spans="1:34" ht="17.25" customHeight="1">
      <c r="A704" s="293">
        <v>703</v>
      </c>
      <c r="B704" s="291" t="s">
        <v>596</v>
      </c>
      <c r="C704" s="291" t="s">
        <v>621</v>
      </c>
      <c r="D704" s="306" t="s">
        <v>2305</v>
      </c>
      <c r="E704" s="294" t="s">
        <v>40</v>
      </c>
      <c r="F704" s="369">
        <v>14250000</v>
      </c>
      <c r="G704" s="291" t="s">
        <v>2717</v>
      </c>
      <c r="H704" s="295">
        <v>1110544187</v>
      </c>
      <c r="I704" s="294" t="s">
        <v>42</v>
      </c>
      <c r="J704" s="296">
        <v>3</v>
      </c>
      <c r="K704" s="296">
        <v>1606</v>
      </c>
      <c r="L704" s="297">
        <v>45798</v>
      </c>
      <c r="M704" s="298">
        <f t="shared" si="689"/>
        <v>14250000</v>
      </c>
      <c r="N704" s="297">
        <v>45804</v>
      </c>
      <c r="O704" s="294" t="s">
        <v>43</v>
      </c>
      <c r="P704" s="299">
        <v>45834</v>
      </c>
      <c r="Q704" s="294">
        <v>1704</v>
      </c>
      <c r="R704" s="291">
        <v>220601</v>
      </c>
      <c r="S704" s="300">
        <v>14250000</v>
      </c>
      <c r="U704" s="301" t="s">
        <v>2718</v>
      </c>
      <c r="V704" s="297">
        <v>45842</v>
      </c>
      <c r="W704" s="302">
        <v>45933</v>
      </c>
      <c r="Z704" s="303">
        <f t="shared" si="688"/>
        <v>4750000</v>
      </c>
      <c r="AF704" s="291" t="s">
        <v>2719</v>
      </c>
      <c r="AG704" s="291">
        <v>31578000118</v>
      </c>
      <c r="AH704" s="307" t="s">
        <v>2720</v>
      </c>
    </row>
    <row r="705" spans="1:34" ht="17.25" customHeight="1">
      <c r="A705" s="293">
        <v>704</v>
      </c>
      <c r="B705" s="291" t="s">
        <v>37</v>
      </c>
      <c r="C705" s="291" t="s">
        <v>73</v>
      </c>
      <c r="D705" s="306" t="s">
        <v>2721</v>
      </c>
      <c r="E705" s="294" t="s">
        <v>40</v>
      </c>
      <c r="F705" s="369">
        <v>4300000</v>
      </c>
      <c r="G705" s="291" t="s">
        <v>75</v>
      </c>
      <c r="H705" s="295">
        <v>1094284231</v>
      </c>
      <c r="I705" s="294" t="s">
        <v>76</v>
      </c>
      <c r="J705" s="296">
        <v>6</v>
      </c>
      <c r="K705" s="296">
        <v>1621</v>
      </c>
      <c r="L705" s="297">
        <v>45798</v>
      </c>
      <c r="M705" s="298">
        <f t="shared" ref="M705" si="690">F705</f>
        <v>4300000</v>
      </c>
      <c r="N705" s="297">
        <v>45805</v>
      </c>
      <c r="O705" s="294" t="s">
        <v>43</v>
      </c>
      <c r="P705" s="299">
        <v>45805</v>
      </c>
      <c r="Q705" s="294">
        <v>1543</v>
      </c>
      <c r="R705" s="291">
        <v>2101020301</v>
      </c>
      <c r="S705" s="300">
        <f t="shared" ref="S705" si="691">M705</f>
        <v>4300000</v>
      </c>
      <c r="T705" s="297">
        <v>45805</v>
      </c>
      <c r="U705" s="301" t="s">
        <v>2722</v>
      </c>
      <c r="V705" s="297">
        <v>45811</v>
      </c>
      <c r="W705" s="302">
        <v>45840</v>
      </c>
      <c r="Z705" s="303">
        <f>+F705</f>
        <v>4300000</v>
      </c>
      <c r="AF705" s="291" t="s">
        <v>78</v>
      </c>
      <c r="AG705" s="291">
        <v>3166259682</v>
      </c>
      <c r="AH705" s="307" t="s">
        <v>79</v>
      </c>
    </row>
    <row r="706" spans="1:34" ht="17.25" customHeight="1">
      <c r="A706" s="293">
        <v>705</v>
      </c>
      <c r="B706" s="291" t="s">
        <v>37</v>
      </c>
      <c r="C706" s="291" t="s">
        <v>468</v>
      </c>
      <c r="D706" s="306" t="s">
        <v>2723</v>
      </c>
      <c r="E706" s="294" t="s">
        <v>40</v>
      </c>
      <c r="F706" s="369">
        <v>5712000</v>
      </c>
      <c r="G706" s="291" t="s">
        <v>2724</v>
      </c>
      <c r="H706" s="295">
        <v>901392080</v>
      </c>
      <c r="I706" s="294" t="s">
        <v>2725</v>
      </c>
      <c r="J706" s="296">
        <v>9</v>
      </c>
      <c r="K706" s="296">
        <v>1623</v>
      </c>
      <c r="L706" s="297">
        <v>45798</v>
      </c>
      <c r="M706" s="298">
        <v>5712000</v>
      </c>
      <c r="N706" s="297">
        <v>45798</v>
      </c>
      <c r="O706" s="294" t="s">
        <v>43</v>
      </c>
      <c r="P706" s="299">
        <v>45806</v>
      </c>
      <c r="Q706" s="294">
        <v>1550</v>
      </c>
      <c r="R706" s="291">
        <v>21030202</v>
      </c>
      <c r="S706" s="300">
        <v>5712000</v>
      </c>
      <c r="T706" s="297">
        <v>45805</v>
      </c>
      <c r="U706" s="301" t="s">
        <v>2726</v>
      </c>
      <c r="V706" s="297">
        <v>45807</v>
      </c>
      <c r="W706" s="302">
        <v>45867</v>
      </c>
      <c r="Z706" s="303">
        <f>+S706/2</f>
        <v>2856000</v>
      </c>
      <c r="AF706" s="291" t="s">
        <v>2727</v>
      </c>
      <c r="AG706" s="291">
        <v>3143894639</v>
      </c>
      <c r="AH706" s="307" t="s">
        <v>2728</v>
      </c>
    </row>
    <row r="707" spans="1:34" ht="17.25" customHeight="1">
      <c r="A707" s="293">
        <v>706</v>
      </c>
      <c r="B707" s="291" t="s">
        <v>596</v>
      </c>
      <c r="C707" s="291" t="s">
        <v>621</v>
      </c>
      <c r="D707" s="306" t="s">
        <v>2729</v>
      </c>
      <c r="E707" s="294" t="s">
        <v>40</v>
      </c>
      <c r="F707" s="369">
        <v>14250000</v>
      </c>
      <c r="G707" s="291" t="s">
        <v>2730</v>
      </c>
      <c r="H707" s="295">
        <v>1110489870</v>
      </c>
      <c r="I707" s="294" t="s">
        <v>42</v>
      </c>
      <c r="J707" s="296">
        <v>0</v>
      </c>
      <c r="K707" s="296">
        <v>1648</v>
      </c>
      <c r="L707" s="297">
        <v>45803</v>
      </c>
      <c r="M707" s="298">
        <f t="shared" ref="M707" si="692">+F707</f>
        <v>14250000</v>
      </c>
      <c r="N707" s="297">
        <v>45805</v>
      </c>
      <c r="O707" s="294" t="s">
        <v>43</v>
      </c>
      <c r="P707" s="299">
        <v>45807</v>
      </c>
      <c r="Q707" s="294">
        <v>1555</v>
      </c>
      <c r="R707" s="291">
        <v>220601</v>
      </c>
      <c r="S707" s="300">
        <v>14250000</v>
      </c>
      <c r="T707" s="297">
        <v>45813</v>
      </c>
      <c r="U707" s="301" t="s">
        <v>2731</v>
      </c>
      <c r="V707" s="297">
        <v>45812</v>
      </c>
      <c r="W707" s="302">
        <v>45903</v>
      </c>
      <c r="Z707" s="303">
        <f t="shared" ref="Z707:Z708" si="693">+S707/3</f>
        <v>4750000</v>
      </c>
      <c r="AF707" s="291" t="s">
        <v>2732</v>
      </c>
      <c r="AG707" s="291">
        <v>3228597921</v>
      </c>
      <c r="AH707" s="307" t="s">
        <v>2733</v>
      </c>
    </row>
    <row r="708" spans="1:34" ht="17.25" customHeight="1">
      <c r="A708" s="293">
        <v>707</v>
      </c>
      <c r="B708" s="291" t="s">
        <v>596</v>
      </c>
      <c r="C708" s="291" t="s">
        <v>621</v>
      </c>
      <c r="D708" s="306" t="s">
        <v>890</v>
      </c>
      <c r="E708" s="294" t="s">
        <v>40</v>
      </c>
      <c r="F708" s="369">
        <v>9000000</v>
      </c>
      <c r="G708" s="291" t="s">
        <v>2242</v>
      </c>
      <c r="H708" s="331">
        <v>1104545996</v>
      </c>
      <c r="I708" s="294" t="s">
        <v>42</v>
      </c>
      <c r="J708" s="296">
        <v>8</v>
      </c>
      <c r="K708" s="296">
        <v>1638</v>
      </c>
      <c r="L708" s="297">
        <v>45800</v>
      </c>
      <c r="M708" s="298">
        <f t="shared" ref="M708" si="694">F708</f>
        <v>9000000</v>
      </c>
      <c r="N708" s="297">
        <v>45805</v>
      </c>
      <c r="O708" s="294" t="s">
        <v>43</v>
      </c>
      <c r="P708" s="334">
        <v>45807</v>
      </c>
      <c r="Q708" s="335">
        <v>1556</v>
      </c>
      <c r="R708" s="291">
        <v>220702</v>
      </c>
      <c r="S708" s="300">
        <f t="shared" ref="S708" si="695">M708</f>
        <v>9000000</v>
      </c>
      <c r="T708" s="297">
        <v>45806</v>
      </c>
      <c r="U708" s="350" t="s">
        <v>2734</v>
      </c>
      <c r="V708" s="297">
        <v>45807</v>
      </c>
      <c r="W708" s="302">
        <v>45898</v>
      </c>
      <c r="Z708" s="303">
        <f t="shared" si="693"/>
        <v>3000000</v>
      </c>
      <c r="AF708" s="291" t="s">
        <v>2243</v>
      </c>
      <c r="AG708" s="291">
        <v>3246694290</v>
      </c>
      <c r="AH708" s="307" t="s">
        <v>2244</v>
      </c>
    </row>
    <row r="709" spans="1:34" ht="17.25" customHeight="1">
      <c r="A709" s="293">
        <v>708</v>
      </c>
      <c r="B709" s="291" t="s">
        <v>596</v>
      </c>
      <c r="C709" s="291" t="s">
        <v>621</v>
      </c>
      <c r="D709" s="306" t="s">
        <v>890</v>
      </c>
      <c r="E709" s="294" t="s">
        <v>40</v>
      </c>
      <c r="F709" s="369">
        <v>9000000</v>
      </c>
      <c r="G709" s="291" t="s">
        <v>2735</v>
      </c>
      <c r="H709" s="331">
        <v>1110446132</v>
      </c>
      <c r="I709" s="294" t="s">
        <v>42</v>
      </c>
      <c r="J709" s="296">
        <v>9</v>
      </c>
      <c r="K709" s="296">
        <v>1583</v>
      </c>
      <c r="L709" s="297">
        <v>45797</v>
      </c>
      <c r="M709" s="298">
        <f t="shared" ref="M709" si="696">F709</f>
        <v>9000000</v>
      </c>
      <c r="N709" s="297">
        <v>45805</v>
      </c>
      <c r="O709" s="294" t="s">
        <v>43</v>
      </c>
      <c r="P709" s="334">
        <v>45811</v>
      </c>
      <c r="Q709" s="335">
        <v>1570</v>
      </c>
      <c r="R709" s="291">
        <v>220702</v>
      </c>
      <c r="S709" s="300">
        <f t="shared" ref="S709" si="697">M709</f>
        <v>9000000</v>
      </c>
      <c r="U709" s="356" t="s">
        <v>731</v>
      </c>
      <c r="W709" s="294" t="s">
        <v>668</v>
      </c>
      <c r="Z709" s="303">
        <f t="shared" ref="Z709" si="698">+S709/3</f>
        <v>3000000</v>
      </c>
      <c r="AF709" s="291" t="s">
        <v>2736</v>
      </c>
      <c r="AG709" s="291">
        <v>3222672191</v>
      </c>
      <c r="AH709" s="307" t="s">
        <v>2737</v>
      </c>
    </row>
    <row r="710" spans="1:34" ht="17.25" customHeight="1">
      <c r="A710" s="293">
        <v>709</v>
      </c>
      <c r="B710" s="291" t="s">
        <v>596</v>
      </c>
      <c r="C710" s="291" t="s">
        <v>621</v>
      </c>
      <c r="D710" s="306" t="s">
        <v>890</v>
      </c>
      <c r="E710" s="294" t="s">
        <v>40</v>
      </c>
      <c r="F710" s="369">
        <v>9000000</v>
      </c>
      <c r="G710" s="291" t="s">
        <v>2738</v>
      </c>
      <c r="H710" s="331">
        <v>1111122597</v>
      </c>
      <c r="I710" s="294" t="s">
        <v>42</v>
      </c>
      <c r="J710" s="296">
        <v>2</v>
      </c>
      <c r="K710" s="296">
        <v>1634</v>
      </c>
      <c r="L710" s="297">
        <v>45800</v>
      </c>
      <c r="M710" s="298">
        <f>F710</f>
        <v>9000000</v>
      </c>
      <c r="N710" s="297">
        <v>45806</v>
      </c>
      <c r="O710" s="294" t="s">
        <v>43</v>
      </c>
      <c r="P710" s="334"/>
      <c r="Q710" s="335"/>
      <c r="R710" s="291">
        <v>220702</v>
      </c>
      <c r="S710" s="300">
        <f>M710</f>
        <v>9000000</v>
      </c>
      <c r="U710" s="350"/>
      <c r="W710" s="294" t="s">
        <v>668</v>
      </c>
      <c r="Z710" s="303">
        <f t="shared" ref="Z710:Z716" si="699">+S710/3</f>
        <v>3000000</v>
      </c>
      <c r="AF710" s="291" t="s">
        <v>2739</v>
      </c>
      <c r="AG710" s="291">
        <v>3112325285</v>
      </c>
      <c r="AH710" s="355" t="s">
        <v>2740</v>
      </c>
    </row>
    <row r="711" spans="1:34" ht="17.25" customHeight="1">
      <c r="A711" s="293">
        <v>710</v>
      </c>
      <c r="B711" s="291" t="s">
        <v>596</v>
      </c>
      <c r="C711" s="291" t="s">
        <v>621</v>
      </c>
      <c r="D711" s="291" t="s">
        <v>1521</v>
      </c>
      <c r="E711" s="294" t="s">
        <v>40</v>
      </c>
      <c r="F711" s="369">
        <v>4500000</v>
      </c>
      <c r="G711" s="291" t="s">
        <v>2741</v>
      </c>
      <c r="H711" s="295">
        <v>1110571489</v>
      </c>
      <c r="I711" s="294" t="s">
        <v>42</v>
      </c>
      <c r="J711" s="296">
        <v>7</v>
      </c>
      <c r="K711" s="296">
        <v>1640</v>
      </c>
      <c r="L711" s="297">
        <v>45800</v>
      </c>
      <c r="M711" s="298">
        <f t="shared" ref="M711:M716" si="700">+F711</f>
        <v>4500000</v>
      </c>
      <c r="N711" s="297">
        <v>45806</v>
      </c>
      <c r="O711" s="294" t="s">
        <v>43</v>
      </c>
      <c r="P711" s="299">
        <v>45811</v>
      </c>
      <c r="Q711" s="294">
        <v>1571</v>
      </c>
      <c r="R711" s="291">
        <v>220602</v>
      </c>
      <c r="S711" s="300">
        <f>+M711</f>
        <v>4500000</v>
      </c>
      <c r="T711" s="297">
        <v>45818</v>
      </c>
      <c r="U711" s="301" t="s">
        <v>2742</v>
      </c>
      <c r="V711" s="297">
        <v>45818</v>
      </c>
      <c r="W711" s="302">
        <v>45909</v>
      </c>
      <c r="Z711" s="303">
        <f t="shared" si="699"/>
        <v>1500000</v>
      </c>
      <c r="AF711" s="291" t="s">
        <v>2743</v>
      </c>
      <c r="AG711" s="291">
        <v>3229070991</v>
      </c>
      <c r="AH711" s="355" t="s">
        <v>2744</v>
      </c>
    </row>
    <row r="712" spans="1:34" ht="17.25" customHeight="1">
      <c r="A712" s="293">
        <v>711</v>
      </c>
      <c r="B712" s="291" t="s">
        <v>596</v>
      </c>
      <c r="C712" s="291" t="s">
        <v>621</v>
      </c>
      <c r="D712" s="291" t="s">
        <v>1521</v>
      </c>
      <c r="E712" s="294" t="s">
        <v>40</v>
      </c>
      <c r="F712" s="369">
        <v>4500000</v>
      </c>
      <c r="G712" s="291" t="s">
        <v>2745</v>
      </c>
      <c r="H712" s="295">
        <v>14244528</v>
      </c>
      <c r="I712" s="294" t="s">
        <v>42</v>
      </c>
      <c r="J712" s="296">
        <v>5</v>
      </c>
      <c r="K712" s="296">
        <v>1604</v>
      </c>
      <c r="L712" s="297">
        <v>45798</v>
      </c>
      <c r="M712" s="298">
        <f t="shared" si="700"/>
        <v>4500000</v>
      </c>
      <c r="N712" s="297">
        <v>45806</v>
      </c>
      <c r="O712" s="294" t="s">
        <v>43</v>
      </c>
      <c r="P712" s="299">
        <v>45811</v>
      </c>
      <c r="Q712" s="294">
        <v>1572</v>
      </c>
      <c r="R712" s="291">
        <v>220602</v>
      </c>
      <c r="S712" s="300">
        <f>+M712</f>
        <v>4500000</v>
      </c>
      <c r="T712" s="297">
        <v>45812</v>
      </c>
      <c r="U712" s="301" t="s">
        <v>2746</v>
      </c>
      <c r="V712" s="297">
        <v>45813</v>
      </c>
      <c r="W712" s="302">
        <v>45904</v>
      </c>
      <c r="Z712" s="303">
        <f t="shared" si="699"/>
        <v>1500000</v>
      </c>
      <c r="AF712" s="291" t="s">
        <v>2747</v>
      </c>
      <c r="AG712" s="291">
        <v>3107769919</v>
      </c>
      <c r="AH712" s="355" t="s">
        <v>2748</v>
      </c>
    </row>
    <row r="713" spans="1:34" ht="17.25" customHeight="1">
      <c r="A713" s="293">
        <v>712</v>
      </c>
      <c r="B713" s="291" t="s">
        <v>596</v>
      </c>
      <c r="C713" s="291" t="s">
        <v>621</v>
      </c>
      <c r="D713" s="291" t="s">
        <v>1521</v>
      </c>
      <c r="E713" s="294" t="s">
        <v>40</v>
      </c>
      <c r="F713" s="369">
        <v>4500000</v>
      </c>
      <c r="G713" s="291" t="s">
        <v>2749</v>
      </c>
      <c r="H713" s="295">
        <v>1234644744</v>
      </c>
      <c r="I713" s="294" t="s">
        <v>42</v>
      </c>
      <c r="J713" s="296">
        <v>5</v>
      </c>
      <c r="K713" s="296">
        <v>1625</v>
      </c>
      <c r="L713" s="297">
        <v>45799</v>
      </c>
      <c r="M713" s="298">
        <f t="shared" si="700"/>
        <v>4500000</v>
      </c>
      <c r="N713" s="297">
        <v>45806</v>
      </c>
      <c r="O713" s="294" t="s">
        <v>43</v>
      </c>
      <c r="P713" s="299">
        <v>45811</v>
      </c>
      <c r="Q713" s="294">
        <v>1573</v>
      </c>
      <c r="R713" s="291">
        <v>220602</v>
      </c>
      <c r="S713" s="300">
        <f>+M713</f>
        <v>4500000</v>
      </c>
      <c r="T713" s="297">
        <v>45812</v>
      </c>
      <c r="U713" s="301" t="s">
        <v>2750</v>
      </c>
      <c r="V713" s="297">
        <v>45812</v>
      </c>
      <c r="W713" s="302">
        <v>45903</v>
      </c>
      <c r="Z713" s="303">
        <f t="shared" si="699"/>
        <v>1500000</v>
      </c>
      <c r="AF713" s="291" t="s">
        <v>2751</v>
      </c>
      <c r="AG713" s="291">
        <v>3187793791</v>
      </c>
      <c r="AH713" s="355" t="s">
        <v>2752</v>
      </c>
    </row>
    <row r="714" spans="1:34" ht="17.25" customHeight="1">
      <c r="A714" s="293">
        <v>713</v>
      </c>
      <c r="B714" s="291" t="s">
        <v>596</v>
      </c>
      <c r="C714" s="291" t="s">
        <v>621</v>
      </c>
      <c r="D714" s="291" t="s">
        <v>1521</v>
      </c>
      <c r="E714" s="294" t="s">
        <v>40</v>
      </c>
      <c r="F714" s="369">
        <v>4500000</v>
      </c>
      <c r="G714" s="291" t="s">
        <v>2753</v>
      </c>
      <c r="H714" s="295">
        <v>28541467</v>
      </c>
      <c r="I714" s="294" t="s">
        <v>42</v>
      </c>
      <c r="J714" s="296">
        <v>9</v>
      </c>
      <c r="K714" s="296">
        <v>1647</v>
      </c>
      <c r="L714" s="297">
        <v>45803</v>
      </c>
      <c r="M714" s="298">
        <f t="shared" si="700"/>
        <v>4500000</v>
      </c>
      <c r="N714" s="297">
        <v>45806</v>
      </c>
      <c r="O714" s="294" t="s">
        <v>43</v>
      </c>
      <c r="P714" s="299">
        <v>45811</v>
      </c>
      <c r="Q714" s="294">
        <v>1574</v>
      </c>
      <c r="R714" s="291">
        <v>220602</v>
      </c>
      <c r="S714" s="300">
        <f>+M714</f>
        <v>4500000</v>
      </c>
      <c r="T714" s="297">
        <v>45807</v>
      </c>
      <c r="U714" s="301" t="s">
        <v>2754</v>
      </c>
      <c r="V714" s="297">
        <v>45821</v>
      </c>
      <c r="W714" s="302">
        <v>45912</v>
      </c>
      <c r="Z714" s="303">
        <f t="shared" si="699"/>
        <v>1500000</v>
      </c>
      <c r="AF714" s="291" t="s">
        <v>2755</v>
      </c>
      <c r="AG714" s="291">
        <v>3153040205</v>
      </c>
      <c r="AH714" s="355" t="s">
        <v>2756</v>
      </c>
    </row>
    <row r="715" spans="1:34" ht="17.25" customHeight="1">
      <c r="A715" s="293">
        <v>714</v>
      </c>
      <c r="B715" s="291" t="s">
        <v>596</v>
      </c>
      <c r="C715" s="291" t="s">
        <v>621</v>
      </c>
      <c r="D715" s="306" t="s">
        <v>2729</v>
      </c>
      <c r="E715" s="294" t="s">
        <v>40</v>
      </c>
      <c r="F715" s="369">
        <v>14250000</v>
      </c>
      <c r="G715" s="291" t="s">
        <v>2757</v>
      </c>
      <c r="H715" s="295">
        <v>38360364</v>
      </c>
      <c r="I715" s="294" t="s">
        <v>42</v>
      </c>
      <c r="J715" s="296">
        <v>8</v>
      </c>
      <c r="K715" s="296">
        <v>1515</v>
      </c>
      <c r="L715" s="297">
        <v>45789</v>
      </c>
      <c r="M715" s="298">
        <f t="shared" si="700"/>
        <v>14250000</v>
      </c>
      <c r="N715" s="297">
        <v>45806</v>
      </c>
      <c r="O715" s="294" t="s">
        <v>43</v>
      </c>
      <c r="P715" s="299">
        <v>45811</v>
      </c>
      <c r="Q715" s="294">
        <v>1575</v>
      </c>
      <c r="R715" s="291">
        <v>220601</v>
      </c>
      <c r="S715" s="300">
        <v>14250000</v>
      </c>
      <c r="T715" s="297">
        <v>45814</v>
      </c>
      <c r="U715" s="301" t="s">
        <v>2758</v>
      </c>
      <c r="V715" s="297">
        <v>45817</v>
      </c>
      <c r="W715" s="302">
        <v>45908</v>
      </c>
      <c r="Z715" s="303">
        <f t="shared" si="699"/>
        <v>4750000</v>
      </c>
      <c r="AF715" s="291" t="s">
        <v>2759</v>
      </c>
      <c r="AG715" s="291">
        <v>3123027960</v>
      </c>
      <c r="AH715" s="355" t="s">
        <v>2760</v>
      </c>
    </row>
    <row r="716" spans="1:34" ht="17.25" customHeight="1">
      <c r="A716" s="293">
        <v>715</v>
      </c>
      <c r="B716" s="291" t="s">
        <v>596</v>
      </c>
      <c r="C716" s="291" t="s">
        <v>621</v>
      </c>
      <c r="D716" s="317" t="s">
        <v>2701</v>
      </c>
      <c r="E716" s="294" t="s">
        <v>40</v>
      </c>
      <c r="F716" s="369">
        <v>33000000</v>
      </c>
      <c r="G716" s="291" t="s">
        <v>2761</v>
      </c>
      <c r="H716" s="295">
        <v>1234640146</v>
      </c>
      <c r="I716" s="294" t="s">
        <v>42</v>
      </c>
      <c r="J716" s="296">
        <v>2</v>
      </c>
      <c r="K716" s="296">
        <v>1633</v>
      </c>
      <c r="L716" s="297">
        <v>45799</v>
      </c>
      <c r="M716" s="298">
        <f t="shared" si="700"/>
        <v>33000000</v>
      </c>
      <c r="N716" s="297">
        <v>45806</v>
      </c>
      <c r="O716" s="294" t="s">
        <v>43</v>
      </c>
      <c r="P716" s="299">
        <v>45811</v>
      </c>
      <c r="Q716" s="294">
        <v>1576</v>
      </c>
      <c r="R716" s="291">
        <v>220701</v>
      </c>
      <c r="S716" s="300">
        <f>+M716</f>
        <v>33000000</v>
      </c>
      <c r="T716" s="297">
        <v>45811</v>
      </c>
      <c r="U716" s="301" t="s">
        <v>2762</v>
      </c>
      <c r="V716" s="297">
        <v>45817</v>
      </c>
      <c r="W716" s="302">
        <v>45908</v>
      </c>
      <c r="Z716" s="303">
        <f t="shared" si="699"/>
        <v>11000000</v>
      </c>
      <c r="AF716" s="291" t="s">
        <v>2763</v>
      </c>
      <c r="AG716" s="291">
        <v>3006387557</v>
      </c>
      <c r="AH716" s="307" t="s">
        <v>2764</v>
      </c>
    </row>
    <row r="717" spans="1:34" ht="17.25" customHeight="1">
      <c r="A717" s="293">
        <v>716</v>
      </c>
      <c r="B717" s="291" t="s">
        <v>596</v>
      </c>
      <c r="C717" s="291" t="s">
        <v>621</v>
      </c>
      <c r="D717" s="306" t="s">
        <v>2765</v>
      </c>
      <c r="E717" s="294" t="s">
        <v>40</v>
      </c>
      <c r="F717" s="369">
        <v>18000000</v>
      </c>
      <c r="G717" s="291" t="s">
        <v>2766</v>
      </c>
      <c r="H717" s="295">
        <v>1005713216</v>
      </c>
      <c r="I717" s="294" t="s">
        <v>42</v>
      </c>
      <c r="J717" s="296">
        <v>3</v>
      </c>
      <c r="K717" s="296">
        <v>1630</v>
      </c>
      <c r="L717" s="297">
        <v>45799</v>
      </c>
      <c r="M717" s="298">
        <f t="shared" ref="M717" si="701">F717</f>
        <v>18000000</v>
      </c>
      <c r="N717" s="297">
        <v>45806</v>
      </c>
      <c r="O717" s="294" t="s">
        <v>43</v>
      </c>
      <c r="P717" s="299">
        <v>45811</v>
      </c>
      <c r="Q717" s="294">
        <v>1577</v>
      </c>
      <c r="R717" s="291">
        <v>220701</v>
      </c>
      <c r="S717" s="300">
        <f t="shared" ref="S717" si="702">M717</f>
        <v>18000000</v>
      </c>
      <c r="T717" s="297">
        <v>45807</v>
      </c>
      <c r="U717" s="301" t="s">
        <v>2767</v>
      </c>
      <c r="V717" s="297">
        <v>45815</v>
      </c>
      <c r="W717" s="302">
        <v>45906</v>
      </c>
      <c r="Z717" s="303">
        <f t="shared" ref="Z717" si="703">+S717/3</f>
        <v>6000000</v>
      </c>
      <c r="AF717" s="291" t="s">
        <v>2768</v>
      </c>
      <c r="AG717" s="291">
        <v>3133873247</v>
      </c>
      <c r="AH717" s="307" t="s">
        <v>2769</v>
      </c>
    </row>
    <row r="718" spans="1:34" ht="17.25" customHeight="1">
      <c r="A718" s="293">
        <v>717</v>
      </c>
      <c r="B718" s="291" t="s">
        <v>596</v>
      </c>
      <c r="C718" s="291" t="s">
        <v>621</v>
      </c>
      <c r="D718" s="306" t="s">
        <v>2765</v>
      </c>
      <c r="E718" s="294" t="s">
        <v>40</v>
      </c>
      <c r="F718" s="369">
        <v>18000000</v>
      </c>
      <c r="G718" s="291" t="s">
        <v>2770</v>
      </c>
      <c r="H718" s="295">
        <v>40931715</v>
      </c>
      <c r="I718" s="294" t="s">
        <v>2771</v>
      </c>
      <c r="J718" s="296">
        <v>8</v>
      </c>
      <c r="K718" s="296">
        <v>1636</v>
      </c>
      <c r="L718" s="297">
        <v>45800</v>
      </c>
      <c r="M718" s="298">
        <f t="shared" ref="M718" si="704">F718</f>
        <v>18000000</v>
      </c>
      <c r="N718" s="297">
        <v>45806</v>
      </c>
      <c r="O718" s="294" t="s">
        <v>43</v>
      </c>
      <c r="P718" s="299">
        <v>45807</v>
      </c>
      <c r="Q718" s="294">
        <v>1557</v>
      </c>
      <c r="R718" s="291">
        <v>220701</v>
      </c>
      <c r="S718" s="300">
        <f t="shared" ref="S718" si="705">M718</f>
        <v>18000000</v>
      </c>
      <c r="T718" s="297">
        <v>45806</v>
      </c>
      <c r="U718" s="301" t="s">
        <v>2772</v>
      </c>
      <c r="V718" s="297">
        <v>45807</v>
      </c>
      <c r="W718" s="302">
        <v>45898</v>
      </c>
      <c r="Z718" s="303">
        <f t="shared" ref="Z718" si="706">+S718/3</f>
        <v>6000000</v>
      </c>
      <c r="AF718" s="291" t="s">
        <v>2773</v>
      </c>
      <c r="AG718" s="291">
        <v>3157125429</v>
      </c>
      <c r="AH718" s="307" t="s">
        <v>2774</v>
      </c>
    </row>
    <row r="719" spans="1:34" ht="17.25" customHeight="1">
      <c r="A719" s="293">
        <v>718</v>
      </c>
      <c r="B719" s="291" t="s">
        <v>596</v>
      </c>
      <c r="C719" s="291" t="s">
        <v>621</v>
      </c>
      <c r="D719" s="306" t="s">
        <v>2765</v>
      </c>
      <c r="E719" s="294" t="s">
        <v>40</v>
      </c>
      <c r="F719" s="369">
        <v>18000000</v>
      </c>
      <c r="G719" s="291" t="s">
        <v>2775</v>
      </c>
      <c r="H719" s="295">
        <v>1110602260</v>
      </c>
      <c r="I719" s="294" t="s">
        <v>42</v>
      </c>
      <c r="J719" s="296">
        <v>2</v>
      </c>
      <c r="K719" s="296">
        <v>1631</v>
      </c>
      <c r="L719" s="297">
        <v>45799</v>
      </c>
      <c r="M719" s="298">
        <f t="shared" ref="M719" si="707">F719</f>
        <v>18000000</v>
      </c>
      <c r="N719" s="297">
        <v>45806</v>
      </c>
      <c r="O719" s="294" t="s">
        <v>43</v>
      </c>
      <c r="P719" s="299">
        <v>45807</v>
      </c>
      <c r="Q719" s="294">
        <v>1558</v>
      </c>
      <c r="R719" s="291">
        <v>220701</v>
      </c>
      <c r="S719" s="300">
        <f t="shared" ref="S719" si="708">M719</f>
        <v>18000000</v>
      </c>
      <c r="T719" s="297">
        <v>45806</v>
      </c>
      <c r="U719" s="301" t="s">
        <v>2776</v>
      </c>
      <c r="V719" s="297">
        <v>45812</v>
      </c>
      <c r="W719" s="302">
        <v>45903</v>
      </c>
      <c r="Z719" s="303">
        <f t="shared" ref="Z719" si="709">+S719/3</f>
        <v>6000000</v>
      </c>
      <c r="AF719" s="291" t="s">
        <v>2777</v>
      </c>
      <c r="AG719" s="291">
        <v>3137868232</v>
      </c>
      <c r="AH719" s="307" t="s">
        <v>2774</v>
      </c>
    </row>
    <row r="720" spans="1:34" ht="17.25" customHeight="1">
      <c r="A720" s="293">
        <v>719</v>
      </c>
      <c r="B720" s="291" t="s">
        <v>596</v>
      </c>
      <c r="C720" s="291" t="s">
        <v>621</v>
      </c>
      <c r="D720" s="306" t="s">
        <v>2765</v>
      </c>
      <c r="E720" s="294" t="s">
        <v>40</v>
      </c>
      <c r="F720" s="369">
        <v>18000000</v>
      </c>
      <c r="G720" s="291" t="s">
        <v>2778</v>
      </c>
      <c r="H720" s="295">
        <v>1020722292</v>
      </c>
      <c r="I720" s="294" t="s">
        <v>51</v>
      </c>
      <c r="J720" s="296">
        <v>6</v>
      </c>
      <c r="K720" s="296">
        <v>1584</v>
      </c>
      <c r="L720" s="297">
        <v>45797</v>
      </c>
      <c r="M720" s="298">
        <f t="shared" ref="M720:M725" si="710">F720</f>
        <v>18000000</v>
      </c>
      <c r="N720" s="297">
        <v>45806</v>
      </c>
      <c r="O720" s="294" t="s">
        <v>43</v>
      </c>
      <c r="P720" s="299">
        <v>45811</v>
      </c>
      <c r="Q720" s="294">
        <v>1578</v>
      </c>
      <c r="R720" s="291">
        <v>220701</v>
      </c>
      <c r="S720" s="300">
        <f t="shared" ref="S720:S725" si="711">M720</f>
        <v>18000000</v>
      </c>
      <c r="T720" s="297">
        <v>45807</v>
      </c>
      <c r="U720" s="301" t="s">
        <v>2779</v>
      </c>
      <c r="V720" s="297">
        <v>45814</v>
      </c>
      <c r="W720" s="302">
        <v>45905</v>
      </c>
      <c r="Z720" s="303">
        <f t="shared" ref="Z720" si="712">+S720/3</f>
        <v>6000000</v>
      </c>
      <c r="AF720" s="291" t="s">
        <v>2780</v>
      </c>
      <c r="AG720" s="291">
        <v>3025905818</v>
      </c>
      <c r="AH720" s="307" t="s">
        <v>2781</v>
      </c>
    </row>
    <row r="721" spans="1:34" ht="17.25" customHeight="1">
      <c r="A721" s="293">
        <v>720</v>
      </c>
      <c r="B721" s="291" t="s">
        <v>37</v>
      </c>
      <c r="C721" s="291" t="s">
        <v>124</v>
      </c>
      <c r="D721" s="291" t="s">
        <v>2782</v>
      </c>
      <c r="E721" s="294" t="s">
        <v>40</v>
      </c>
      <c r="F721" s="369">
        <v>120000000</v>
      </c>
      <c r="G721" s="291" t="s">
        <v>2783</v>
      </c>
      <c r="H721" s="295">
        <v>901623625</v>
      </c>
      <c r="I721" s="294" t="s">
        <v>115</v>
      </c>
      <c r="J721" s="296">
        <v>5</v>
      </c>
      <c r="K721" s="296">
        <v>1624</v>
      </c>
      <c r="L721" s="297">
        <v>45799</v>
      </c>
      <c r="M721" s="298">
        <f t="shared" si="710"/>
        <v>120000000</v>
      </c>
      <c r="N721" s="297">
        <v>45782</v>
      </c>
      <c r="O721" s="294" t="s">
        <v>43</v>
      </c>
      <c r="P721" s="299">
        <v>45811</v>
      </c>
      <c r="Q721" s="294">
        <v>1579</v>
      </c>
      <c r="R721" s="291">
        <v>21030202</v>
      </c>
      <c r="S721" s="300">
        <f t="shared" si="711"/>
        <v>120000000</v>
      </c>
      <c r="T721" s="297">
        <v>45808</v>
      </c>
      <c r="U721" s="301" t="s">
        <v>2784</v>
      </c>
      <c r="V721" s="297">
        <v>45814</v>
      </c>
      <c r="W721" s="302">
        <v>45843</v>
      </c>
      <c r="Z721" s="303">
        <v>120000000</v>
      </c>
      <c r="AF721" s="291" t="s">
        <v>2785</v>
      </c>
      <c r="AG721" s="291">
        <v>3138546796</v>
      </c>
      <c r="AH721" s="307" t="s">
        <v>2786</v>
      </c>
    </row>
    <row r="722" spans="1:34" ht="17.25" customHeight="1">
      <c r="A722" s="293">
        <v>721</v>
      </c>
      <c r="B722" s="291" t="s">
        <v>37</v>
      </c>
      <c r="C722" s="291" t="s">
        <v>100</v>
      </c>
      <c r="D722" s="306" t="s">
        <v>2787</v>
      </c>
      <c r="E722" s="294" t="s">
        <v>40</v>
      </c>
      <c r="F722" s="369">
        <v>4860000</v>
      </c>
      <c r="G722" s="291" t="s">
        <v>224</v>
      </c>
      <c r="H722" s="295">
        <v>38361246</v>
      </c>
      <c r="I722" s="294" t="s">
        <v>115</v>
      </c>
      <c r="J722" s="296">
        <v>1</v>
      </c>
      <c r="K722" s="296">
        <v>1656</v>
      </c>
      <c r="L722" s="297">
        <v>45804</v>
      </c>
      <c r="M722" s="298">
        <f t="shared" si="710"/>
        <v>4860000</v>
      </c>
      <c r="N722" s="297">
        <v>45807</v>
      </c>
      <c r="O722" s="294" t="s">
        <v>43</v>
      </c>
      <c r="P722" s="299">
        <v>45807</v>
      </c>
      <c r="Q722" s="294">
        <v>1559</v>
      </c>
      <c r="R722" s="291">
        <v>2101020301</v>
      </c>
      <c r="S722" s="300">
        <f t="shared" si="711"/>
        <v>4860000</v>
      </c>
      <c r="T722" s="297">
        <v>45807</v>
      </c>
      <c r="U722" s="301" t="s">
        <v>2788</v>
      </c>
      <c r="V722" s="297">
        <v>45811</v>
      </c>
      <c r="W722" s="302">
        <v>45838</v>
      </c>
      <c r="Z722" s="303">
        <f>+F722</f>
        <v>4860000</v>
      </c>
      <c r="AF722" s="291" t="s">
        <v>2789</v>
      </c>
      <c r="AG722" s="291">
        <v>3103054601</v>
      </c>
      <c r="AH722" s="307" t="s">
        <v>227</v>
      </c>
    </row>
    <row r="723" spans="1:34" ht="17.25" customHeight="1">
      <c r="A723" s="293">
        <v>722</v>
      </c>
      <c r="B723" s="291" t="s">
        <v>37</v>
      </c>
      <c r="C723" s="291" t="s">
        <v>100</v>
      </c>
      <c r="D723" s="306" t="s">
        <v>2790</v>
      </c>
      <c r="E723" s="294" t="s">
        <v>40</v>
      </c>
      <c r="F723" s="369">
        <v>8100000</v>
      </c>
      <c r="G723" s="291" t="s">
        <v>102</v>
      </c>
      <c r="H723" s="295">
        <v>1110501425</v>
      </c>
      <c r="I723" s="294" t="s">
        <v>42</v>
      </c>
      <c r="J723" s="296">
        <v>7</v>
      </c>
      <c r="K723" s="296">
        <v>1654</v>
      </c>
      <c r="L723" s="297">
        <v>45804</v>
      </c>
      <c r="M723" s="298">
        <f t="shared" si="710"/>
        <v>8100000</v>
      </c>
      <c r="N723" s="297">
        <v>45807</v>
      </c>
      <c r="O723" s="294" t="s">
        <v>43</v>
      </c>
      <c r="P723" s="299">
        <v>45807</v>
      </c>
      <c r="Q723" s="294">
        <v>1560</v>
      </c>
      <c r="R723" s="291">
        <v>2101020301</v>
      </c>
      <c r="S723" s="300">
        <f t="shared" si="711"/>
        <v>8100000</v>
      </c>
      <c r="T723" s="297">
        <v>45838</v>
      </c>
      <c r="U723" s="301" t="s">
        <v>2791</v>
      </c>
      <c r="V723" s="297">
        <v>45811</v>
      </c>
      <c r="W723" s="302">
        <v>45838</v>
      </c>
      <c r="Z723" s="303">
        <f>+F723</f>
        <v>8100000</v>
      </c>
      <c r="AF723" s="291" t="s">
        <v>104</v>
      </c>
      <c r="AG723" s="291">
        <v>3004980074</v>
      </c>
      <c r="AH723" s="307" t="s">
        <v>105</v>
      </c>
    </row>
    <row r="724" spans="1:34" ht="17.25" customHeight="1">
      <c r="A724" s="293">
        <v>723</v>
      </c>
      <c r="B724" s="291" t="s">
        <v>37</v>
      </c>
      <c r="C724" s="291" t="s">
        <v>100</v>
      </c>
      <c r="D724" s="291" t="s">
        <v>55</v>
      </c>
      <c r="E724" s="294" t="s">
        <v>40</v>
      </c>
      <c r="F724" s="369">
        <v>9720000</v>
      </c>
      <c r="G724" s="291" t="s">
        <v>56</v>
      </c>
      <c r="H724" s="295">
        <v>1122397810</v>
      </c>
      <c r="I724" s="294" t="s">
        <v>57</v>
      </c>
      <c r="J724" s="296">
        <v>7</v>
      </c>
      <c r="K724" s="296">
        <v>1658</v>
      </c>
      <c r="L724" s="297">
        <v>45804</v>
      </c>
      <c r="M724" s="298">
        <f t="shared" si="710"/>
        <v>9720000</v>
      </c>
      <c r="N724" s="297">
        <v>45807</v>
      </c>
      <c r="O724" s="294" t="s">
        <v>43</v>
      </c>
      <c r="P724" s="299">
        <v>45807</v>
      </c>
      <c r="Q724" s="294">
        <v>1561</v>
      </c>
      <c r="R724" s="291">
        <v>2101020301</v>
      </c>
      <c r="S724" s="300">
        <f t="shared" si="711"/>
        <v>9720000</v>
      </c>
      <c r="T724" s="297">
        <v>45807</v>
      </c>
      <c r="U724" s="301" t="s">
        <v>2792</v>
      </c>
      <c r="V724" s="297">
        <v>45811</v>
      </c>
      <c r="W724" s="302">
        <v>45838</v>
      </c>
      <c r="Z724" s="303">
        <v>9720000</v>
      </c>
      <c r="AF724" s="291" t="s">
        <v>59</v>
      </c>
      <c r="AG724" s="291">
        <v>3152166805</v>
      </c>
      <c r="AH724" s="307" t="s">
        <v>60</v>
      </c>
    </row>
    <row r="725" spans="1:34" ht="17.25" customHeight="1">
      <c r="A725" s="293">
        <v>724</v>
      </c>
      <c r="B725" s="291" t="s">
        <v>37</v>
      </c>
      <c r="C725" s="291" t="s">
        <v>2793</v>
      </c>
      <c r="D725" s="306" t="s">
        <v>626</v>
      </c>
      <c r="E725" s="294" t="s">
        <v>40</v>
      </c>
      <c r="F725" s="369">
        <v>3600000</v>
      </c>
      <c r="G725" s="291" t="s">
        <v>91</v>
      </c>
      <c r="H725" s="295">
        <v>1234640609</v>
      </c>
      <c r="I725" s="294" t="s">
        <v>42</v>
      </c>
      <c r="J725" s="296">
        <v>0</v>
      </c>
      <c r="K725" s="296">
        <v>1657</v>
      </c>
      <c r="L725" s="297">
        <v>45804</v>
      </c>
      <c r="M725" s="298">
        <f t="shared" si="710"/>
        <v>3600000</v>
      </c>
      <c r="N725" s="297">
        <v>45807</v>
      </c>
      <c r="O725" s="294" t="s">
        <v>43</v>
      </c>
      <c r="P725" s="299">
        <v>45807</v>
      </c>
      <c r="Q725" s="294">
        <v>1562</v>
      </c>
      <c r="R725" s="291">
        <v>2101020301</v>
      </c>
      <c r="S725" s="300">
        <f t="shared" si="711"/>
        <v>3600000</v>
      </c>
      <c r="T725" s="297">
        <v>45807</v>
      </c>
      <c r="U725" s="301" t="s">
        <v>2794</v>
      </c>
      <c r="V725" s="297">
        <v>45807</v>
      </c>
      <c r="W725" s="302">
        <v>45838</v>
      </c>
      <c r="Z725" s="303">
        <f>+F725</f>
        <v>3600000</v>
      </c>
      <c r="AF725" s="291" t="s">
        <v>93</v>
      </c>
      <c r="AG725" s="291">
        <v>3164353954</v>
      </c>
      <c r="AH725" s="307" t="s">
        <v>94</v>
      </c>
    </row>
    <row r="726" spans="1:34" ht="17.25" customHeight="1">
      <c r="A726" s="293">
        <v>725</v>
      </c>
      <c r="B726" s="291" t="s">
        <v>596</v>
      </c>
      <c r="C726" s="291" t="s">
        <v>621</v>
      </c>
      <c r="D726" s="306" t="s">
        <v>2729</v>
      </c>
      <c r="E726" s="294" t="s">
        <v>40</v>
      </c>
      <c r="F726" s="369">
        <v>14250000</v>
      </c>
      <c r="G726" s="291" t="s">
        <v>2795</v>
      </c>
      <c r="H726" s="295">
        <v>1110490876</v>
      </c>
      <c r="I726" s="294" t="s">
        <v>42</v>
      </c>
      <c r="J726" s="296">
        <v>6</v>
      </c>
      <c r="K726" s="296">
        <v>1651</v>
      </c>
      <c r="L726" s="297">
        <v>45804</v>
      </c>
      <c r="M726" s="298">
        <f>+F726</f>
        <v>14250000</v>
      </c>
      <c r="N726" s="297">
        <v>45807</v>
      </c>
      <c r="O726" s="294" t="s">
        <v>43</v>
      </c>
      <c r="P726" s="299">
        <v>45811</v>
      </c>
      <c r="Q726" s="294">
        <v>1580</v>
      </c>
      <c r="R726" s="291">
        <v>220601</v>
      </c>
      <c r="S726" s="300">
        <v>14250000</v>
      </c>
      <c r="T726" s="297">
        <v>45813</v>
      </c>
      <c r="U726" s="301">
        <v>100043544</v>
      </c>
      <c r="V726" s="297">
        <v>45814</v>
      </c>
      <c r="W726" s="302">
        <v>45905</v>
      </c>
      <c r="Z726" s="303">
        <f>+S726/3</f>
        <v>4750000</v>
      </c>
      <c r="AF726" s="291" t="s">
        <v>2796</v>
      </c>
      <c r="AG726" s="291">
        <v>3224187048</v>
      </c>
      <c r="AH726" s="307" t="s">
        <v>2797</v>
      </c>
    </row>
    <row r="727" spans="1:34" ht="17.25" customHeight="1">
      <c r="A727" s="293">
        <v>726</v>
      </c>
      <c r="B727" s="291" t="s">
        <v>596</v>
      </c>
      <c r="C727" s="291" t="s">
        <v>621</v>
      </c>
      <c r="D727" s="291" t="s">
        <v>1521</v>
      </c>
      <c r="E727" s="294" t="s">
        <v>40</v>
      </c>
      <c r="F727" s="369">
        <v>4500000</v>
      </c>
      <c r="G727" s="291" t="s">
        <v>2798</v>
      </c>
      <c r="H727" s="295">
        <v>14320115</v>
      </c>
      <c r="I727" s="294" t="s">
        <v>279</v>
      </c>
      <c r="J727" s="296">
        <v>2</v>
      </c>
      <c r="K727" s="296">
        <v>1652</v>
      </c>
      <c r="L727" s="297">
        <v>45804</v>
      </c>
      <c r="M727" s="298">
        <f>+F727</f>
        <v>4500000</v>
      </c>
      <c r="N727" s="297">
        <v>45807</v>
      </c>
      <c r="O727" s="294" t="s">
        <v>43</v>
      </c>
      <c r="P727" s="299">
        <v>45811</v>
      </c>
      <c r="Q727" s="294">
        <v>1581</v>
      </c>
      <c r="R727" s="291">
        <v>220602</v>
      </c>
      <c r="S727" s="300">
        <f>+M727</f>
        <v>4500000</v>
      </c>
      <c r="T727" s="297" t="s">
        <v>2799</v>
      </c>
      <c r="U727" s="301" t="s">
        <v>2800</v>
      </c>
      <c r="V727" s="297">
        <v>45814</v>
      </c>
      <c r="W727" s="302">
        <v>45905</v>
      </c>
      <c r="Z727" s="303">
        <f>+S727/3</f>
        <v>1500000</v>
      </c>
      <c r="AF727" s="291" t="s">
        <v>2801</v>
      </c>
      <c r="AG727" s="291">
        <v>3229071680</v>
      </c>
      <c r="AH727" s="307" t="s">
        <v>2802</v>
      </c>
    </row>
    <row r="728" spans="1:34" ht="17.25" customHeight="1">
      <c r="A728" s="293">
        <v>727</v>
      </c>
      <c r="B728" s="291" t="s">
        <v>596</v>
      </c>
      <c r="C728" s="291" t="s">
        <v>621</v>
      </c>
      <c r="D728" s="306" t="s">
        <v>2803</v>
      </c>
      <c r="E728" s="294" t="s">
        <v>40</v>
      </c>
      <c r="F728" s="369">
        <v>24000000</v>
      </c>
      <c r="G728" s="291" t="s">
        <v>2804</v>
      </c>
      <c r="H728" s="295">
        <v>53152872</v>
      </c>
      <c r="I728" s="294" t="s">
        <v>51</v>
      </c>
      <c r="J728" s="296">
        <v>0</v>
      </c>
      <c r="K728" s="296">
        <v>1649</v>
      </c>
      <c r="L728" s="297">
        <v>45804</v>
      </c>
      <c r="M728" s="298">
        <f>F728</f>
        <v>24000000</v>
      </c>
      <c r="N728" s="297">
        <v>45807</v>
      </c>
      <c r="O728" s="294" t="s">
        <v>43</v>
      </c>
      <c r="P728" s="299">
        <v>45814</v>
      </c>
      <c r="Q728" s="294">
        <v>1594</v>
      </c>
      <c r="R728" s="291">
        <v>220701</v>
      </c>
      <c r="S728" s="300">
        <f>M728</f>
        <v>24000000</v>
      </c>
      <c r="T728" s="297">
        <v>45811</v>
      </c>
      <c r="U728" s="301" t="s">
        <v>2805</v>
      </c>
      <c r="V728" s="297">
        <v>45821</v>
      </c>
      <c r="W728" s="302">
        <v>45912</v>
      </c>
      <c r="Z728" s="303">
        <f>+S728/3</f>
        <v>8000000</v>
      </c>
      <c r="AF728" s="291" t="s">
        <v>2806</v>
      </c>
      <c r="AG728" s="291">
        <v>3133699560</v>
      </c>
      <c r="AH728" s="307" t="s">
        <v>2807</v>
      </c>
    </row>
    <row r="729" spans="1:34" ht="17.25" customHeight="1">
      <c r="A729" s="293">
        <v>728</v>
      </c>
      <c r="B729" s="291" t="s">
        <v>596</v>
      </c>
      <c r="C729" s="291" t="s">
        <v>621</v>
      </c>
      <c r="D729" s="306" t="s">
        <v>2765</v>
      </c>
      <c r="E729" s="294" t="s">
        <v>40</v>
      </c>
      <c r="F729" s="369">
        <v>18000000</v>
      </c>
      <c r="G729" s="291" t="s">
        <v>2808</v>
      </c>
      <c r="H729" s="295">
        <v>1110571328</v>
      </c>
      <c r="I729" s="294" t="s">
        <v>115</v>
      </c>
      <c r="J729" s="296">
        <v>1</v>
      </c>
      <c r="K729" s="296">
        <v>1635</v>
      </c>
      <c r="L729" s="297">
        <v>45800</v>
      </c>
      <c r="M729" s="298">
        <f t="shared" ref="M729" si="713">F729</f>
        <v>18000000</v>
      </c>
      <c r="N729" s="297">
        <v>45807</v>
      </c>
      <c r="O729" s="294" t="s">
        <v>43</v>
      </c>
      <c r="P729" s="299">
        <v>45811</v>
      </c>
      <c r="Q729" s="294">
        <v>1582</v>
      </c>
      <c r="R729" s="291">
        <v>220701</v>
      </c>
      <c r="S729" s="300">
        <f t="shared" ref="S729" si="714">M729</f>
        <v>18000000</v>
      </c>
      <c r="T729" s="297">
        <v>45807</v>
      </c>
      <c r="U729" s="301" t="s">
        <v>2809</v>
      </c>
      <c r="V729" s="297">
        <v>45814</v>
      </c>
      <c r="W729" s="302">
        <v>45905</v>
      </c>
      <c r="Z729" s="303">
        <f t="shared" ref="Z729" si="715">+S729/3</f>
        <v>6000000</v>
      </c>
      <c r="AF729" s="291" t="s">
        <v>2780</v>
      </c>
      <c r="AG729" s="291">
        <v>3025905818</v>
      </c>
      <c r="AH729" s="307" t="s">
        <v>2781</v>
      </c>
    </row>
    <row r="730" spans="1:34" ht="17.25" customHeight="1">
      <c r="A730" s="293">
        <v>729</v>
      </c>
      <c r="B730" s="291" t="s">
        <v>596</v>
      </c>
      <c r="C730" s="291" t="s">
        <v>621</v>
      </c>
      <c r="D730" s="317" t="s">
        <v>2701</v>
      </c>
      <c r="E730" s="294" t="s">
        <v>40</v>
      </c>
      <c r="F730" s="369">
        <v>33000000</v>
      </c>
      <c r="G730" s="291" t="s">
        <v>2810</v>
      </c>
      <c r="H730" s="295">
        <v>1006116761</v>
      </c>
      <c r="I730" s="294" t="s">
        <v>115</v>
      </c>
      <c r="J730" s="296">
        <v>9</v>
      </c>
      <c r="K730" s="296">
        <v>1632</v>
      </c>
      <c r="L730" s="297">
        <v>45799</v>
      </c>
      <c r="M730" s="298">
        <f>+F730</f>
        <v>33000000</v>
      </c>
      <c r="N730" s="297">
        <v>45807</v>
      </c>
      <c r="O730" s="294" t="s">
        <v>43</v>
      </c>
      <c r="P730" s="299">
        <v>45811</v>
      </c>
      <c r="Q730" s="294">
        <v>1583</v>
      </c>
      <c r="R730" s="291">
        <v>220701</v>
      </c>
      <c r="S730" s="300">
        <f>+M730</f>
        <v>33000000</v>
      </c>
      <c r="T730" s="297">
        <v>45807</v>
      </c>
      <c r="U730" s="301" t="s">
        <v>2811</v>
      </c>
      <c r="V730" s="297">
        <v>45818</v>
      </c>
      <c r="W730" s="302">
        <v>45909</v>
      </c>
      <c r="Z730" s="303">
        <f>+S730/3</f>
        <v>11000000</v>
      </c>
      <c r="AF730" s="291" t="s">
        <v>2812</v>
      </c>
      <c r="AG730" s="291">
        <v>3155445748</v>
      </c>
      <c r="AH730" s="307" t="s">
        <v>2813</v>
      </c>
    </row>
    <row r="731" spans="1:34" ht="17.25" customHeight="1">
      <c r="A731" s="293">
        <v>730</v>
      </c>
      <c r="B731" s="291" t="s">
        <v>37</v>
      </c>
      <c r="C731" s="291" t="s">
        <v>2656</v>
      </c>
      <c r="D731" s="306" t="s">
        <v>61</v>
      </c>
      <c r="E731" s="294" t="s">
        <v>40</v>
      </c>
      <c r="F731" s="369">
        <v>3950000</v>
      </c>
      <c r="G731" s="291" t="s">
        <v>62</v>
      </c>
      <c r="H731" s="295">
        <v>1104706658</v>
      </c>
      <c r="I731" s="294" t="s">
        <v>63</v>
      </c>
      <c r="J731" s="296">
        <v>5</v>
      </c>
      <c r="K731" s="296">
        <v>1666</v>
      </c>
      <c r="L731" s="297">
        <v>45806</v>
      </c>
      <c r="M731" s="298">
        <f t="shared" ref="M731:M732" si="716">F731</f>
        <v>3950000</v>
      </c>
      <c r="N731" s="297">
        <v>45807</v>
      </c>
      <c r="O731" s="294" t="s">
        <v>43</v>
      </c>
      <c r="P731" s="299">
        <v>45807</v>
      </c>
      <c r="Q731" s="294">
        <v>1563</v>
      </c>
      <c r="R731" s="291">
        <v>2101020301</v>
      </c>
      <c r="S731" s="300">
        <f t="shared" ref="S731:S732" si="717">M731</f>
        <v>3950000</v>
      </c>
      <c r="T731" s="297">
        <v>45807</v>
      </c>
      <c r="U731" s="301" t="s">
        <v>2814</v>
      </c>
      <c r="V731" s="297">
        <v>45807</v>
      </c>
      <c r="W731" s="302">
        <v>45837</v>
      </c>
      <c r="Z731" s="303">
        <f>+F731</f>
        <v>3950000</v>
      </c>
      <c r="AF731" s="291" t="s">
        <v>65</v>
      </c>
      <c r="AG731" s="291">
        <v>3042092595</v>
      </c>
      <c r="AH731" s="307" t="s">
        <v>66</v>
      </c>
    </row>
    <row r="732" spans="1:34" ht="17.25" customHeight="1">
      <c r="A732" s="293">
        <v>731</v>
      </c>
      <c r="B732" s="291" t="s">
        <v>37</v>
      </c>
      <c r="C732" s="291" t="s">
        <v>100</v>
      </c>
      <c r="D732" s="306" t="s">
        <v>631</v>
      </c>
      <c r="E732" s="294" t="s">
        <v>40</v>
      </c>
      <c r="F732" s="369">
        <v>3600000</v>
      </c>
      <c r="G732" s="291" t="s">
        <v>96</v>
      </c>
      <c r="H732" s="295">
        <v>1053849833</v>
      </c>
      <c r="I732" s="294" t="s">
        <v>69</v>
      </c>
      <c r="J732" s="296">
        <v>7</v>
      </c>
      <c r="K732" s="296">
        <v>1663</v>
      </c>
      <c r="L732" s="297">
        <v>45806</v>
      </c>
      <c r="M732" s="298">
        <f t="shared" si="716"/>
        <v>3600000</v>
      </c>
      <c r="N732" s="297">
        <v>45807</v>
      </c>
      <c r="O732" s="294" t="s">
        <v>43</v>
      </c>
      <c r="P732" s="299">
        <v>45807</v>
      </c>
      <c r="Q732" s="294">
        <v>1564</v>
      </c>
      <c r="R732" s="291">
        <v>2101020301</v>
      </c>
      <c r="S732" s="300">
        <f t="shared" si="717"/>
        <v>3600000</v>
      </c>
      <c r="T732" s="297">
        <v>45811</v>
      </c>
      <c r="U732" s="301" t="s">
        <v>2815</v>
      </c>
      <c r="V732" s="297">
        <v>45812</v>
      </c>
      <c r="W732" s="302">
        <v>45841</v>
      </c>
      <c r="Z732" s="303">
        <f>+F732</f>
        <v>3600000</v>
      </c>
      <c r="AF732" s="291" t="s">
        <v>98</v>
      </c>
      <c r="AG732" s="291">
        <v>3186189305</v>
      </c>
      <c r="AH732" s="307" t="s">
        <v>99</v>
      </c>
    </row>
    <row r="733" spans="1:34" ht="17.25" customHeight="1">
      <c r="A733" s="293">
        <v>732</v>
      </c>
      <c r="B733" s="291" t="s">
        <v>596</v>
      </c>
      <c r="C733" s="291" t="s">
        <v>1426</v>
      </c>
      <c r="D733" s="291" t="s">
        <v>1427</v>
      </c>
      <c r="E733" s="294" t="s">
        <v>40</v>
      </c>
      <c r="F733" s="369">
        <v>5000000</v>
      </c>
      <c r="G733" s="291" t="s">
        <v>1428</v>
      </c>
      <c r="H733" s="295">
        <v>1110494837</v>
      </c>
      <c r="I733" s="294" t="s">
        <v>42</v>
      </c>
      <c r="J733" s="296">
        <v>7</v>
      </c>
      <c r="K733" s="296">
        <v>1650</v>
      </c>
      <c r="L733" s="297">
        <v>45804</v>
      </c>
      <c r="M733" s="298">
        <v>5000000</v>
      </c>
      <c r="N733" s="297">
        <v>45811</v>
      </c>
      <c r="O733" s="294" t="s">
        <v>43</v>
      </c>
      <c r="P733" s="299">
        <v>45811</v>
      </c>
      <c r="Q733" s="294">
        <v>1584</v>
      </c>
      <c r="R733" s="291">
        <v>220601</v>
      </c>
      <c r="S733" s="300">
        <v>5000000</v>
      </c>
      <c r="T733" s="297">
        <v>45811</v>
      </c>
      <c r="U733" s="301" t="s">
        <v>2816</v>
      </c>
      <c r="V733" s="297">
        <v>45812</v>
      </c>
      <c r="W733" s="302">
        <v>45841</v>
      </c>
      <c r="Z733" s="303">
        <v>5000000</v>
      </c>
      <c r="AF733" s="291" t="s">
        <v>1430</v>
      </c>
      <c r="AG733" s="291">
        <v>3046809267</v>
      </c>
      <c r="AH733" s="307" t="s">
        <v>1431</v>
      </c>
    </row>
    <row r="734" spans="1:34" ht="17.25" customHeight="1">
      <c r="A734" s="293">
        <v>733</v>
      </c>
      <c r="B734" s="291" t="s">
        <v>37</v>
      </c>
      <c r="C734" s="291" t="s">
        <v>100</v>
      </c>
      <c r="D734" s="306" t="s">
        <v>2817</v>
      </c>
      <c r="E734" s="294" t="s">
        <v>40</v>
      </c>
      <c r="F734" s="369">
        <v>12960000</v>
      </c>
      <c r="G734" s="291" t="s">
        <v>233</v>
      </c>
      <c r="H734" s="295">
        <v>14138035</v>
      </c>
      <c r="I734" s="294" t="s">
        <v>115</v>
      </c>
      <c r="J734" s="296">
        <v>2</v>
      </c>
      <c r="K734" s="296">
        <v>1655</v>
      </c>
      <c r="L734" s="297" t="s">
        <v>2818</v>
      </c>
      <c r="M734" s="298">
        <f t="shared" ref="M734:M739" si="718">F734</f>
        <v>12960000</v>
      </c>
      <c r="N734" s="297">
        <v>45811</v>
      </c>
      <c r="O734" s="294" t="s">
        <v>43</v>
      </c>
      <c r="P734" s="299">
        <v>45810</v>
      </c>
      <c r="Q734" s="294">
        <v>1585</v>
      </c>
      <c r="R734" s="291">
        <v>2101020301</v>
      </c>
      <c r="S734" s="300">
        <f t="shared" ref="S734:S739" si="719">M734</f>
        <v>12960000</v>
      </c>
      <c r="T734" s="297">
        <v>45811</v>
      </c>
      <c r="U734" s="301" t="s">
        <v>2819</v>
      </c>
      <c r="V734" s="297">
        <v>45811</v>
      </c>
      <c r="W734" s="302">
        <v>45840</v>
      </c>
      <c r="Z734" s="303">
        <f>+F734</f>
        <v>12960000</v>
      </c>
      <c r="AF734" s="291" t="s">
        <v>235</v>
      </c>
      <c r="AG734" s="291">
        <v>3007057327</v>
      </c>
      <c r="AH734" s="307" t="s">
        <v>236</v>
      </c>
    </row>
    <row r="735" spans="1:34" ht="17.25" customHeight="1">
      <c r="A735" s="293">
        <v>734</v>
      </c>
      <c r="B735" s="291" t="s">
        <v>37</v>
      </c>
      <c r="C735" s="291" t="s">
        <v>311</v>
      </c>
      <c r="D735" s="306" t="s">
        <v>2820</v>
      </c>
      <c r="E735" s="294" t="s">
        <v>40</v>
      </c>
      <c r="F735" s="369">
        <v>5300000</v>
      </c>
      <c r="G735" s="291" t="s">
        <v>313</v>
      </c>
      <c r="H735" s="295">
        <v>84047569</v>
      </c>
      <c r="I735" s="294" t="s">
        <v>314</v>
      </c>
      <c r="J735" s="296">
        <v>7</v>
      </c>
      <c r="K735" s="296">
        <v>1664</v>
      </c>
      <c r="L735" s="297">
        <v>45806</v>
      </c>
      <c r="M735" s="298">
        <f t="shared" si="718"/>
        <v>5300000</v>
      </c>
      <c r="N735" s="297">
        <v>45812</v>
      </c>
      <c r="O735" s="294" t="s">
        <v>43</v>
      </c>
      <c r="P735" s="299">
        <v>45814</v>
      </c>
      <c r="Q735" s="294">
        <v>1595</v>
      </c>
      <c r="R735" s="291">
        <v>2101020301</v>
      </c>
      <c r="S735" s="300">
        <f t="shared" si="719"/>
        <v>5300000</v>
      </c>
      <c r="T735" s="297">
        <v>45812</v>
      </c>
      <c r="U735" s="301" t="s">
        <v>2821</v>
      </c>
      <c r="V735" s="297">
        <v>45814</v>
      </c>
      <c r="W735" s="302">
        <v>45843</v>
      </c>
      <c r="Z735" s="303">
        <f>+F735</f>
        <v>5300000</v>
      </c>
      <c r="AA735" s="308"/>
      <c r="AF735" s="291" t="s">
        <v>1005</v>
      </c>
      <c r="AG735" s="291">
        <v>3005558304</v>
      </c>
      <c r="AH735" s="307" t="s">
        <v>316</v>
      </c>
    </row>
    <row r="736" spans="1:34" ht="17.25" customHeight="1">
      <c r="A736" s="293">
        <v>735</v>
      </c>
      <c r="B736" s="291" t="s">
        <v>37</v>
      </c>
      <c r="C736" s="291" t="s">
        <v>100</v>
      </c>
      <c r="D736" s="306" t="s">
        <v>572</v>
      </c>
      <c r="E736" s="294" t="s">
        <v>40</v>
      </c>
      <c r="F736" s="369">
        <v>4000000</v>
      </c>
      <c r="G736" s="291" t="s">
        <v>573</v>
      </c>
      <c r="H736" s="295">
        <v>7690159</v>
      </c>
      <c r="I736" s="294" t="s">
        <v>560</v>
      </c>
      <c r="J736" s="296">
        <v>7</v>
      </c>
      <c r="K736" s="296">
        <v>1684</v>
      </c>
      <c r="L736" s="297">
        <v>45807</v>
      </c>
      <c r="M736" s="298">
        <f t="shared" si="718"/>
        <v>4000000</v>
      </c>
      <c r="N736" s="297">
        <v>45812</v>
      </c>
      <c r="O736" s="294" t="s">
        <v>43</v>
      </c>
      <c r="P736" s="299">
        <v>45812</v>
      </c>
      <c r="Q736" s="294">
        <v>1586</v>
      </c>
      <c r="R736" s="291">
        <v>2101020301</v>
      </c>
      <c r="S736" s="300">
        <f t="shared" si="719"/>
        <v>4000000</v>
      </c>
      <c r="T736" s="297">
        <v>45812</v>
      </c>
      <c r="U736" s="301" t="s">
        <v>2822</v>
      </c>
      <c r="V736" s="297">
        <v>45813</v>
      </c>
      <c r="W736" s="302">
        <v>45842</v>
      </c>
      <c r="Z736" s="303">
        <f>+S736</f>
        <v>4000000</v>
      </c>
      <c r="AF736" s="291" t="s">
        <v>575</v>
      </c>
      <c r="AG736" s="291">
        <v>3183964324</v>
      </c>
      <c r="AH736" s="307" t="s">
        <v>576</v>
      </c>
    </row>
    <row r="737" spans="1:34" ht="17.25" customHeight="1">
      <c r="A737" s="293">
        <v>736</v>
      </c>
      <c r="B737" s="291" t="s">
        <v>37</v>
      </c>
      <c r="C737" s="291" t="s">
        <v>100</v>
      </c>
      <c r="D737" s="306" t="s">
        <v>2823</v>
      </c>
      <c r="E737" s="294" t="s">
        <v>40</v>
      </c>
      <c r="F737" s="369">
        <v>4860000</v>
      </c>
      <c r="G737" s="291" t="s">
        <v>228</v>
      </c>
      <c r="H737" s="295">
        <v>1018433119</v>
      </c>
      <c r="I737" s="294" t="s">
        <v>51</v>
      </c>
      <c r="J737" s="296">
        <v>2</v>
      </c>
      <c r="K737" s="296">
        <v>1683</v>
      </c>
      <c r="L737" s="297">
        <v>45807</v>
      </c>
      <c r="M737" s="298">
        <f t="shared" si="718"/>
        <v>4860000</v>
      </c>
      <c r="N737" s="297">
        <v>45812</v>
      </c>
      <c r="O737" s="294" t="s">
        <v>43</v>
      </c>
      <c r="P737" s="299">
        <v>45812</v>
      </c>
      <c r="Q737" s="294">
        <v>1587</v>
      </c>
      <c r="R737" s="291">
        <v>2101020301</v>
      </c>
      <c r="S737" s="300">
        <f t="shared" si="719"/>
        <v>4860000</v>
      </c>
      <c r="T737" s="297">
        <v>45812</v>
      </c>
      <c r="U737" s="301">
        <v>100044750</v>
      </c>
      <c r="V737" s="297">
        <v>45812</v>
      </c>
      <c r="W737" s="302">
        <v>45841</v>
      </c>
      <c r="Z737" s="303">
        <f>+F737</f>
        <v>4860000</v>
      </c>
      <c r="AF737" s="291" t="s">
        <v>230</v>
      </c>
      <c r="AG737" s="291">
        <v>3112684478</v>
      </c>
      <c r="AH737" s="307" t="s">
        <v>231</v>
      </c>
    </row>
    <row r="738" spans="1:34" ht="17.25" customHeight="1">
      <c r="A738" s="293">
        <v>737</v>
      </c>
      <c r="B738" s="291" t="s">
        <v>37</v>
      </c>
      <c r="C738" s="291" t="s">
        <v>100</v>
      </c>
      <c r="D738" s="306" t="s">
        <v>67</v>
      </c>
      <c r="E738" s="294" t="s">
        <v>40</v>
      </c>
      <c r="F738" s="369">
        <v>9720000</v>
      </c>
      <c r="G738" s="291" t="s">
        <v>68</v>
      </c>
      <c r="H738" s="295">
        <v>1053785704</v>
      </c>
      <c r="I738" s="294" t="s">
        <v>69</v>
      </c>
      <c r="J738" s="296">
        <v>9</v>
      </c>
      <c r="K738" s="296">
        <v>1685</v>
      </c>
      <c r="L738" s="297">
        <v>45807</v>
      </c>
      <c r="M738" s="298">
        <f t="shared" si="718"/>
        <v>9720000</v>
      </c>
      <c r="N738" s="297">
        <v>45812</v>
      </c>
      <c r="O738" s="294" t="s">
        <v>43</v>
      </c>
      <c r="P738" s="299">
        <v>45812</v>
      </c>
      <c r="Q738" s="294">
        <v>1588</v>
      </c>
      <c r="R738" s="291">
        <v>2101020301</v>
      </c>
      <c r="S738" s="300">
        <f t="shared" si="719"/>
        <v>9720000</v>
      </c>
      <c r="T738" s="297">
        <v>45812</v>
      </c>
      <c r="U738" s="301" t="s">
        <v>2824</v>
      </c>
      <c r="V738" s="297">
        <v>45813</v>
      </c>
      <c r="W738" s="302">
        <v>45842</v>
      </c>
      <c r="Z738" s="303">
        <f>+F738</f>
        <v>9720000</v>
      </c>
      <c r="AF738" s="291" t="s">
        <v>71</v>
      </c>
      <c r="AG738" s="291">
        <v>3152225118</v>
      </c>
      <c r="AH738" s="307" t="s">
        <v>72</v>
      </c>
    </row>
    <row r="739" spans="1:34" ht="17.25" customHeight="1">
      <c r="A739" s="293">
        <v>738</v>
      </c>
      <c r="B739" s="291" t="s">
        <v>37</v>
      </c>
      <c r="C739" s="291" t="s">
        <v>2825</v>
      </c>
      <c r="D739" s="306" t="s">
        <v>2826</v>
      </c>
      <c r="E739" s="294" t="s">
        <v>40</v>
      </c>
      <c r="F739" s="369">
        <v>25750000</v>
      </c>
      <c r="G739" s="291" t="s">
        <v>381</v>
      </c>
      <c r="H739" s="295">
        <v>1110505317</v>
      </c>
      <c r="I739" s="294" t="s">
        <v>115</v>
      </c>
      <c r="J739" s="296">
        <v>8</v>
      </c>
      <c r="K739" s="296">
        <v>1665</v>
      </c>
      <c r="L739" s="297">
        <v>45806</v>
      </c>
      <c r="M739" s="298">
        <f t="shared" si="718"/>
        <v>25750000</v>
      </c>
      <c r="N739" s="297">
        <v>45812</v>
      </c>
      <c r="O739" s="294" t="s">
        <v>43</v>
      </c>
      <c r="P739" s="299">
        <v>45813</v>
      </c>
      <c r="Q739" s="294">
        <v>1591</v>
      </c>
      <c r="R739" s="291">
        <v>2101010301</v>
      </c>
      <c r="S739" s="300">
        <f t="shared" si="719"/>
        <v>25750000</v>
      </c>
      <c r="T739" s="297">
        <v>45814</v>
      </c>
      <c r="U739" s="301" t="s">
        <v>2827</v>
      </c>
      <c r="V739" s="297">
        <v>45814</v>
      </c>
      <c r="W739" s="302">
        <v>45966</v>
      </c>
      <c r="Z739" s="303">
        <v>5150000</v>
      </c>
      <c r="AF739" s="291" t="s">
        <v>382</v>
      </c>
      <c r="AG739" s="291">
        <v>3004088878</v>
      </c>
      <c r="AH739" s="307" t="s">
        <v>383</v>
      </c>
    </row>
    <row r="740" spans="1:34" ht="17.25" customHeight="1">
      <c r="A740" s="293">
        <v>739</v>
      </c>
      <c r="B740" s="291" t="s">
        <v>596</v>
      </c>
      <c r="C740" s="291" t="s">
        <v>621</v>
      </c>
      <c r="D740" s="291" t="s">
        <v>1521</v>
      </c>
      <c r="E740" s="294" t="s">
        <v>40</v>
      </c>
      <c r="F740" s="369">
        <v>4500000</v>
      </c>
      <c r="G740" s="291" t="s">
        <v>2828</v>
      </c>
      <c r="H740" s="295">
        <v>1110516520</v>
      </c>
      <c r="I740" s="294" t="s">
        <v>42</v>
      </c>
      <c r="J740" s="296">
        <v>2</v>
      </c>
      <c r="K740" s="296">
        <v>1639</v>
      </c>
      <c r="L740" s="297">
        <v>45800</v>
      </c>
      <c r="M740" s="298">
        <f>+F740</f>
        <v>4500000</v>
      </c>
      <c r="N740" s="297">
        <v>45812</v>
      </c>
      <c r="O740" s="294" t="s">
        <v>43</v>
      </c>
      <c r="P740" s="299">
        <v>45814</v>
      </c>
      <c r="Q740" s="294">
        <v>1596</v>
      </c>
      <c r="R740" s="291">
        <v>220602</v>
      </c>
      <c r="S740" s="300">
        <f>+M740</f>
        <v>4500000</v>
      </c>
      <c r="T740" s="297">
        <v>45902</v>
      </c>
      <c r="U740" s="301" t="s">
        <v>2829</v>
      </c>
      <c r="V740" s="297">
        <v>45898</v>
      </c>
      <c r="W740" s="302">
        <v>45989</v>
      </c>
      <c r="Z740" s="303">
        <f>+S740/3</f>
        <v>1500000</v>
      </c>
      <c r="AF740" s="291" t="s">
        <v>2830</v>
      </c>
      <c r="AG740" s="291">
        <v>3022818036</v>
      </c>
      <c r="AH740" s="307" t="s">
        <v>2831</v>
      </c>
    </row>
    <row r="741" spans="1:34" ht="17.25" customHeight="1">
      <c r="A741" s="293">
        <v>740</v>
      </c>
      <c r="B741" s="291" t="s">
        <v>37</v>
      </c>
      <c r="C741" s="291" t="s">
        <v>311</v>
      </c>
      <c r="D741" s="306" t="s">
        <v>326</v>
      </c>
      <c r="E741" s="294" t="s">
        <v>40</v>
      </c>
      <c r="F741" s="369">
        <v>3780000</v>
      </c>
      <c r="G741" s="291" t="s">
        <v>327</v>
      </c>
      <c r="H741" s="295">
        <v>65755709</v>
      </c>
      <c r="I741" s="294" t="s">
        <v>115</v>
      </c>
      <c r="J741" s="296">
        <v>1</v>
      </c>
      <c r="K741" s="296">
        <v>1689</v>
      </c>
      <c r="L741" s="297">
        <v>45807</v>
      </c>
      <c r="M741" s="298">
        <f t="shared" ref="M741:M742" si="720">F741</f>
        <v>3780000</v>
      </c>
      <c r="N741" s="297">
        <v>45812</v>
      </c>
      <c r="O741" s="294" t="s">
        <v>43</v>
      </c>
      <c r="P741" s="299">
        <v>45814</v>
      </c>
      <c r="Q741" s="294">
        <v>1597</v>
      </c>
      <c r="R741" s="291">
        <v>2101020301</v>
      </c>
      <c r="S741" s="300">
        <f t="shared" ref="S741:S742" si="721">M741</f>
        <v>3780000</v>
      </c>
      <c r="T741" s="297">
        <v>45817</v>
      </c>
      <c r="U741" s="301">
        <v>100044892</v>
      </c>
      <c r="V741" s="297">
        <v>45818</v>
      </c>
      <c r="W741" s="302">
        <v>45898</v>
      </c>
      <c r="X741" s="436" t="s">
        <v>2832</v>
      </c>
      <c r="Y741" s="437" t="s">
        <v>2833</v>
      </c>
      <c r="Z741" s="303">
        <f>+S741</f>
        <v>3780000</v>
      </c>
      <c r="AA741" s="308"/>
      <c r="AF741" s="291" t="s">
        <v>328</v>
      </c>
      <c r="AG741" s="291">
        <v>3176367754</v>
      </c>
      <c r="AH741" s="307" t="s">
        <v>329</v>
      </c>
    </row>
    <row r="742" spans="1:34" ht="17.25" customHeight="1">
      <c r="A742" s="293">
        <v>741</v>
      </c>
      <c r="B742" s="291" t="s">
        <v>37</v>
      </c>
      <c r="C742" s="291" t="s">
        <v>100</v>
      </c>
      <c r="D742" s="306" t="s">
        <v>2834</v>
      </c>
      <c r="E742" s="294" t="s">
        <v>80</v>
      </c>
      <c r="F742" s="369">
        <v>3050000</v>
      </c>
      <c r="G742" s="291" t="s">
        <v>158</v>
      </c>
      <c r="H742" s="295">
        <v>51987188</v>
      </c>
      <c r="I742" s="294" t="s">
        <v>51</v>
      </c>
      <c r="J742" s="296">
        <v>7</v>
      </c>
      <c r="K742" s="296">
        <v>1686</v>
      </c>
      <c r="L742" s="297">
        <v>45807</v>
      </c>
      <c r="M742" s="298">
        <f t="shared" si="720"/>
        <v>3050000</v>
      </c>
      <c r="N742" s="297">
        <v>45812</v>
      </c>
      <c r="O742" s="294" t="s">
        <v>43</v>
      </c>
      <c r="P742" s="299">
        <v>45812</v>
      </c>
      <c r="Q742" s="294">
        <v>1589</v>
      </c>
      <c r="R742" s="291">
        <v>2101020301</v>
      </c>
      <c r="S742" s="300">
        <f t="shared" si="721"/>
        <v>3050000</v>
      </c>
      <c r="T742" s="297">
        <v>45812</v>
      </c>
      <c r="U742" s="301" t="s">
        <v>2835</v>
      </c>
      <c r="V742" s="297">
        <v>45812</v>
      </c>
      <c r="W742" s="302">
        <v>45841</v>
      </c>
      <c r="Z742" s="303">
        <f>+F742</f>
        <v>3050000</v>
      </c>
      <c r="AF742" s="291" t="s">
        <v>160</v>
      </c>
      <c r="AG742" s="291">
        <v>3108761420</v>
      </c>
      <c r="AH742" s="307" t="s">
        <v>161</v>
      </c>
    </row>
    <row r="743" spans="1:34" ht="17.25" customHeight="1">
      <c r="A743" s="293">
        <v>742</v>
      </c>
      <c r="B743" s="291" t="s">
        <v>37</v>
      </c>
      <c r="C743" s="291" t="s">
        <v>100</v>
      </c>
      <c r="D743" s="291" t="s">
        <v>321</v>
      </c>
      <c r="E743" s="294" t="s">
        <v>40</v>
      </c>
      <c r="F743" s="369">
        <v>7000000</v>
      </c>
      <c r="G743" s="291" t="s">
        <v>322</v>
      </c>
      <c r="H743" s="295">
        <v>93394691</v>
      </c>
      <c r="I743" s="294" t="s">
        <v>115</v>
      </c>
      <c r="J743" s="296">
        <v>8</v>
      </c>
      <c r="K743" s="296">
        <v>1688</v>
      </c>
      <c r="L743" s="297">
        <v>45807</v>
      </c>
      <c r="M743" s="298">
        <f t="shared" ref="M743" si="722">+F743</f>
        <v>7000000</v>
      </c>
      <c r="N743" s="297">
        <v>45812</v>
      </c>
      <c r="O743" s="294" t="s">
        <v>43</v>
      </c>
      <c r="P743" s="299">
        <v>45813</v>
      </c>
      <c r="Q743" s="294">
        <v>1592</v>
      </c>
      <c r="R743" s="291">
        <v>2101020301</v>
      </c>
      <c r="S743" s="300">
        <f>+F743</f>
        <v>7000000</v>
      </c>
      <c r="T743" s="297">
        <v>45812</v>
      </c>
      <c r="U743" s="297" t="s">
        <v>2836</v>
      </c>
      <c r="V743" s="297">
        <v>45813</v>
      </c>
      <c r="W743" s="302">
        <v>45841</v>
      </c>
      <c r="Z743" s="303">
        <f t="shared" ref="Z743" si="723">+F743/2</f>
        <v>3500000</v>
      </c>
      <c r="AF743" s="291" t="s">
        <v>324</v>
      </c>
      <c r="AG743" s="291">
        <v>3102519518</v>
      </c>
      <c r="AH743" s="307" t="s">
        <v>325</v>
      </c>
    </row>
    <row r="744" spans="1:34" ht="17.25" customHeight="1">
      <c r="A744" s="293">
        <v>743</v>
      </c>
      <c r="B744" s="291" t="s">
        <v>37</v>
      </c>
      <c r="C744" s="291" t="s">
        <v>100</v>
      </c>
      <c r="D744" s="306" t="s">
        <v>271</v>
      </c>
      <c r="E744" s="294" t="s">
        <v>40</v>
      </c>
      <c r="F744" s="369">
        <v>9720000</v>
      </c>
      <c r="G744" s="291" t="s">
        <v>272</v>
      </c>
      <c r="H744" s="295">
        <v>14878116</v>
      </c>
      <c r="I744" s="294" t="s">
        <v>273</v>
      </c>
      <c r="J744" s="296">
        <v>5</v>
      </c>
      <c r="K744" s="296">
        <v>1687</v>
      </c>
      <c r="L744" s="297">
        <v>45807</v>
      </c>
      <c r="M744" s="298">
        <f t="shared" ref="M744" si="724">F744</f>
        <v>9720000</v>
      </c>
      <c r="N744" s="297">
        <v>45812</v>
      </c>
      <c r="O744" s="294" t="s">
        <v>43</v>
      </c>
      <c r="P744" s="299">
        <v>45812</v>
      </c>
      <c r="Q744" s="294">
        <v>1590</v>
      </c>
      <c r="R744" s="291">
        <v>2101020301</v>
      </c>
      <c r="S744" s="300">
        <f t="shared" ref="S744" si="725">M744</f>
        <v>9720000</v>
      </c>
      <c r="T744" s="297">
        <v>45812</v>
      </c>
      <c r="U744" s="301" t="s">
        <v>2837</v>
      </c>
      <c r="V744" s="297">
        <v>45813</v>
      </c>
      <c r="W744" s="302">
        <v>45838</v>
      </c>
      <c r="Z744" s="303">
        <f>+F744</f>
        <v>9720000</v>
      </c>
      <c r="AF744" s="291" t="s">
        <v>275</v>
      </c>
      <c r="AG744" s="291">
        <v>3122950049</v>
      </c>
      <c r="AH744" s="307" t="s">
        <v>276</v>
      </c>
    </row>
    <row r="745" spans="1:34" ht="17.25" customHeight="1">
      <c r="A745" s="293">
        <v>744</v>
      </c>
      <c r="B745" s="291" t="s">
        <v>596</v>
      </c>
      <c r="C745" s="291" t="s">
        <v>621</v>
      </c>
      <c r="D745" s="291" t="s">
        <v>796</v>
      </c>
      <c r="E745" s="294" t="s">
        <v>40</v>
      </c>
      <c r="F745" s="369">
        <v>7500000</v>
      </c>
      <c r="G745" s="306" t="s">
        <v>2838</v>
      </c>
      <c r="H745" s="295">
        <v>1006121345</v>
      </c>
      <c r="I745" s="294" t="s">
        <v>42</v>
      </c>
      <c r="J745" s="296">
        <v>8</v>
      </c>
      <c r="K745" s="296">
        <v>1677</v>
      </c>
      <c r="L745" s="297">
        <v>45807</v>
      </c>
      <c r="M745" s="298">
        <f t="shared" ref="M745" si="726">+F745</f>
        <v>7500000</v>
      </c>
      <c r="N745" s="297">
        <v>45813</v>
      </c>
      <c r="O745" s="294" t="s">
        <v>43</v>
      </c>
      <c r="P745" s="299">
        <v>45814</v>
      </c>
      <c r="Q745" s="294">
        <v>1598</v>
      </c>
      <c r="R745" s="291">
        <v>220602</v>
      </c>
      <c r="S745" s="300">
        <v>7500000</v>
      </c>
      <c r="T745" s="297">
        <v>45814</v>
      </c>
      <c r="U745" s="301" t="s">
        <v>2839</v>
      </c>
      <c r="V745" s="297">
        <v>45818</v>
      </c>
      <c r="W745" s="302">
        <v>45909</v>
      </c>
      <c r="Z745" s="303">
        <f t="shared" ref="Z745" si="727">+S745/3</f>
        <v>2500000</v>
      </c>
      <c r="AF745" s="291" t="s">
        <v>2840</v>
      </c>
      <c r="AG745" s="291">
        <v>3023557362</v>
      </c>
      <c r="AH745" s="352" t="s">
        <v>2841</v>
      </c>
    </row>
    <row r="746" spans="1:34" ht="17.25" customHeight="1">
      <c r="A746" s="293">
        <v>745</v>
      </c>
      <c r="B746" s="291" t="s">
        <v>596</v>
      </c>
      <c r="C746" s="291" t="s">
        <v>621</v>
      </c>
      <c r="D746" s="291" t="s">
        <v>2842</v>
      </c>
      <c r="E746" s="294" t="s">
        <v>40</v>
      </c>
      <c r="F746" s="369">
        <v>9000000</v>
      </c>
      <c r="G746" s="306" t="s">
        <v>2843</v>
      </c>
      <c r="H746" s="295">
        <v>1006006439</v>
      </c>
      <c r="I746" s="294" t="s">
        <v>42</v>
      </c>
      <c r="J746" s="296">
        <v>1</v>
      </c>
      <c r="K746" s="296">
        <v>1532</v>
      </c>
      <c r="L746" s="297">
        <v>45790</v>
      </c>
      <c r="M746" s="298">
        <f t="shared" ref="M746" si="728">+F746</f>
        <v>9000000</v>
      </c>
      <c r="N746" s="297">
        <v>45813</v>
      </c>
      <c r="O746" s="294" t="s">
        <v>43</v>
      </c>
      <c r="P746" s="299">
        <v>45814</v>
      </c>
      <c r="Q746" s="294">
        <v>1599</v>
      </c>
      <c r="R746" s="291">
        <v>220702</v>
      </c>
      <c r="S746" s="300">
        <v>9000000</v>
      </c>
      <c r="T746" s="297">
        <v>45813</v>
      </c>
      <c r="U746" s="301" t="s">
        <v>2844</v>
      </c>
      <c r="V746" s="297">
        <v>45818</v>
      </c>
      <c r="W746" s="302">
        <v>45909</v>
      </c>
      <c r="Z746" s="303">
        <f t="shared" ref="Z746" si="729">+S746/3</f>
        <v>3000000</v>
      </c>
      <c r="AF746" s="291" t="s">
        <v>2845</v>
      </c>
      <c r="AG746" s="291">
        <v>3203011999</v>
      </c>
      <c r="AH746" s="352" t="s">
        <v>2846</v>
      </c>
    </row>
    <row r="747" spans="1:34" ht="17.25" customHeight="1">
      <c r="A747" s="293">
        <v>746</v>
      </c>
      <c r="B747" s="291" t="s">
        <v>596</v>
      </c>
      <c r="C747" s="291" t="s">
        <v>621</v>
      </c>
      <c r="D747" s="291" t="s">
        <v>2842</v>
      </c>
      <c r="E747" s="294" t="s">
        <v>40</v>
      </c>
      <c r="F747" s="369">
        <v>9000000</v>
      </c>
      <c r="G747" s="306" t="s">
        <v>2847</v>
      </c>
      <c r="H747" s="295">
        <v>1110587994</v>
      </c>
      <c r="I747" s="294" t="s">
        <v>42</v>
      </c>
      <c r="J747" s="296">
        <v>5</v>
      </c>
      <c r="K747" s="296">
        <v>1628</v>
      </c>
      <c r="L747" s="297">
        <v>45799</v>
      </c>
      <c r="M747" s="298">
        <f t="shared" ref="M747" si="730">+F747</f>
        <v>9000000</v>
      </c>
      <c r="N747" s="297">
        <v>45813</v>
      </c>
      <c r="O747" s="294" t="s">
        <v>43</v>
      </c>
      <c r="P747" s="299">
        <v>45814</v>
      </c>
      <c r="Q747" s="294">
        <v>1600</v>
      </c>
      <c r="R747" s="291">
        <v>220702</v>
      </c>
      <c r="S747" s="300">
        <v>9000000</v>
      </c>
      <c r="T747" s="297">
        <v>45814</v>
      </c>
      <c r="U747" s="301" t="s">
        <v>2848</v>
      </c>
      <c r="V747" s="297">
        <v>45818</v>
      </c>
      <c r="W747" s="302">
        <v>45909</v>
      </c>
      <c r="Z747" s="303">
        <f t="shared" ref="Z747" si="731">+S747/3</f>
        <v>3000000</v>
      </c>
      <c r="AF747" s="291" t="s">
        <v>2849</v>
      </c>
      <c r="AG747" s="291">
        <v>3113602243</v>
      </c>
      <c r="AH747" s="352" t="s">
        <v>2850</v>
      </c>
    </row>
    <row r="748" spans="1:34" ht="17.25" customHeight="1">
      <c r="A748" s="293">
        <v>747</v>
      </c>
      <c r="B748" s="291" t="s">
        <v>596</v>
      </c>
      <c r="C748" s="291" t="s">
        <v>621</v>
      </c>
      <c r="D748" s="306" t="s">
        <v>2803</v>
      </c>
      <c r="E748" s="294" t="s">
        <v>40</v>
      </c>
      <c r="F748" s="369">
        <v>24000000</v>
      </c>
      <c r="G748" s="291" t="s">
        <v>2851</v>
      </c>
      <c r="H748" s="295">
        <v>1005754394</v>
      </c>
      <c r="I748" s="294" t="s">
        <v>42</v>
      </c>
      <c r="J748" s="296">
        <v>1</v>
      </c>
      <c r="K748" s="296">
        <v>1586</v>
      </c>
      <c r="L748" s="297">
        <v>45797</v>
      </c>
      <c r="M748" s="298">
        <f>F748</f>
        <v>24000000</v>
      </c>
      <c r="N748" s="297">
        <v>45813</v>
      </c>
      <c r="O748" s="294" t="s">
        <v>43</v>
      </c>
      <c r="P748" s="299">
        <v>45814</v>
      </c>
      <c r="Q748" s="294">
        <v>1601</v>
      </c>
      <c r="R748" s="291">
        <v>220701</v>
      </c>
      <c r="S748" s="300">
        <f>M748</f>
        <v>24000000</v>
      </c>
      <c r="T748" s="297">
        <v>45817</v>
      </c>
      <c r="U748" s="301" t="s">
        <v>2852</v>
      </c>
      <c r="V748" s="297">
        <v>45818</v>
      </c>
      <c r="W748" s="302">
        <v>45909</v>
      </c>
      <c r="Z748" s="303">
        <f>+S748/3</f>
        <v>8000000</v>
      </c>
      <c r="AF748" s="291" t="s">
        <v>2853</v>
      </c>
      <c r="AG748" s="291">
        <v>3015406665</v>
      </c>
      <c r="AH748" s="307" t="s">
        <v>2854</v>
      </c>
    </row>
    <row r="749" spans="1:34" ht="17.25" customHeight="1">
      <c r="A749" s="293">
        <v>748</v>
      </c>
      <c r="B749" s="291" t="s">
        <v>37</v>
      </c>
      <c r="C749" s="291" t="s">
        <v>100</v>
      </c>
      <c r="D749" s="291" t="s">
        <v>277</v>
      </c>
      <c r="E749" s="294" t="s">
        <v>40</v>
      </c>
      <c r="F749" s="369">
        <v>9720000</v>
      </c>
      <c r="G749" s="291" t="s">
        <v>278</v>
      </c>
      <c r="H749" s="295">
        <v>14325425</v>
      </c>
      <c r="I749" s="294" t="s">
        <v>279</v>
      </c>
      <c r="J749" s="296">
        <v>3</v>
      </c>
      <c r="K749" s="296">
        <v>1690</v>
      </c>
      <c r="L749" s="297">
        <v>45807</v>
      </c>
      <c r="M749" s="298">
        <f t="shared" ref="M749" si="732">F749</f>
        <v>9720000</v>
      </c>
      <c r="N749" s="297">
        <v>45814</v>
      </c>
      <c r="O749" s="294" t="s">
        <v>43</v>
      </c>
      <c r="P749" s="299">
        <v>45814</v>
      </c>
      <c r="Q749" s="294">
        <v>1602</v>
      </c>
      <c r="R749" s="291">
        <v>2101020301</v>
      </c>
      <c r="S749" s="300">
        <f t="shared" ref="S749" si="733">M749</f>
        <v>9720000</v>
      </c>
      <c r="T749" s="297">
        <v>45814</v>
      </c>
      <c r="U749" s="301" t="s">
        <v>2855</v>
      </c>
      <c r="V749" s="297">
        <v>45814</v>
      </c>
      <c r="W749" s="302">
        <v>45838</v>
      </c>
      <c r="Z749" s="303">
        <f>+F749</f>
        <v>9720000</v>
      </c>
      <c r="AF749" s="291" t="s">
        <v>2856</v>
      </c>
      <c r="AG749" s="291">
        <v>3132923939</v>
      </c>
      <c r="AH749" s="307" t="s">
        <v>282</v>
      </c>
    </row>
    <row r="750" spans="1:34" ht="17.25" customHeight="1">
      <c r="A750" s="293">
        <v>749</v>
      </c>
      <c r="B750" s="291" t="s">
        <v>37</v>
      </c>
      <c r="C750" s="291" t="s">
        <v>100</v>
      </c>
      <c r="D750" s="306" t="s">
        <v>2857</v>
      </c>
      <c r="E750" s="294" t="s">
        <v>40</v>
      </c>
      <c r="F750" s="369">
        <v>9720000</v>
      </c>
      <c r="G750" s="291" t="s">
        <v>174</v>
      </c>
      <c r="H750" s="295">
        <v>14243863</v>
      </c>
      <c r="I750" s="294" t="s">
        <v>42</v>
      </c>
      <c r="J750" s="296">
        <v>3</v>
      </c>
      <c r="K750" s="296">
        <v>1695</v>
      </c>
      <c r="L750" s="297">
        <v>45807</v>
      </c>
      <c r="M750" s="298">
        <f t="shared" ref="M750:M751" si="734">F750</f>
        <v>9720000</v>
      </c>
      <c r="N750" s="297">
        <v>45814</v>
      </c>
      <c r="O750" s="294" t="s">
        <v>43</v>
      </c>
      <c r="P750" s="299">
        <v>45814</v>
      </c>
      <c r="Q750" s="294">
        <v>1603</v>
      </c>
      <c r="R750" s="291">
        <v>2101020301</v>
      </c>
      <c r="S750" s="300">
        <f t="shared" ref="S750:S751" si="735">M750</f>
        <v>9720000</v>
      </c>
      <c r="T750" s="297">
        <v>45814</v>
      </c>
      <c r="U750" s="301" t="s">
        <v>2858</v>
      </c>
      <c r="V750" s="297">
        <v>45814</v>
      </c>
      <c r="W750" s="302">
        <v>45838</v>
      </c>
      <c r="Z750" s="303">
        <f>+F750</f>
        <v>9720000</v>
      </c>
      <c r="AF750" s="291" t="s">
        <v>2859</v>
      </c>
      <c r="AG750" s="291">
        <v>3108140069</v>
      </c>
      <c r="AH750" s="307" t="s">
        <v>2860</v>
      </c>
    </row>
    <row r="751" spans="1:34" ht="17.25" customHeight="1">
      <c r="A751" s="293">
        <v>750</v>
      </c>
      <c r="B751" s="291" t="s">
        <v>1840</v>
      </c>
      <c r="C751" s="291" t="s">
        <v>2656</v>
      </c>
      <c r="D751" s="306" t="s">
        <v>201</v>
      </c>
      <c r="E751" s="294" t="s">
        <v>40</v>
      </c>
      <c r="F751" s="369">
        <v>3600000</v>
      </c>
      <c r="G751" s="291" t="s">
        <v>207</v>
      </c>
      <c r="H751" s="295">
        <v>1005848875</v>
      </c>
      <c r="I751" s="294" t="s">
        <v>208</v>
      </c>
      <c r="J751" s="296">
        <v>7</v>
      </c>
      <c r="K751" s="296">
        <v>1694</v>
      </c>
      <c r="L751" s="297">
        <v>45807</v>
      </c>
      <c r="M751" s="298">
        <f t="shared" si="734"/>
        <v>3600000</v>
      </c>
      <c r="N751" s="297">
        <v>45814</v>
      </c>
      <c r="O751" s="294" t="s">
        <v>43</v>
      </c>
      <c r="P751" s="299">
        <v>45817</v>
      </c>
      <c r="Q751" s="294">
        <v>1604</v>
      </c>
      <c r="R751" s="291">
        <v>2101020301</v>
      </c>
      <c r="S751" s="300">
        <f t="shared" si="735"/>
        <v>3600000</v>
      </c>
      <c r="T751" s="297">
        <v>45815</v>
      </c>
      <c r="U751" s="301" t="s">
        <v>2861</v>
      </c>
      <c r="V751" s="297">
        <v>45817</v>
      </c>
      <c r="W751" s="302">
        <v>45846</v>
      </c>
      <c r="Z751" s="303">
        <f>+M751</f>
        <v>3600000</v>
      </c>
      <c r="AF751" s="291" t="s">
        <v>828</v>
      </c>
      <c r="AG751" s="291">
        <v>3188349621</v>
      </c>
      <c r="AH751" s="307" t="s">
        <v>829</v>
      </c>
    </row>
    <row r="752" spans="1:34" ht="17.25" customHeight="1">
      <c r="A752" s="293">
        <v>751</v>
      </c>
      <c r="B752" s="291" t="s">
        <v>596</v>
      </c>
      <c r="C752" s="291" t="s">
        <v>621</v>
      </c>
      <c r="D752" s="291" t="s">
        <v>796</v>
      </c>
      <c r="E752" s="294" t="s">
        <v>40</v>
      </c>
      <c r="F752" s="369">
        <v>7500000</v>
      </c>
      <c r="G752" s="306" t="s">
        <v>2862</v>
      </c>
      <c r="H752" s="295">
        <v>1110462862</v>
      </c>
      <c r="I752" s="294" t="s">
        <v>42</v>
      </c>
      <c r="J752" s="296">
        <v>4</v>
      </c>
      <c r="K752" s="296">
        <v>1670</v>
      </c>
      <c r="L752" s="297">
        <v>45807</v>
      </c>
      <c r="M752" s="298">
        <f t="shared" ref="M752" si="736">+F752</f>
        <v>7500000</v>
      </c>
      <c r="N752" s="297">
        <v>45817</v>
      </c>
      <c r="O752" s="294" t="s">
        <v>43</v>
      </c>
      <c r="P752" s="299">
        <v>45818</v>
      </c>
      <c r="Q752" s="294">
        <v>1612</v>
      </c>
      <c r="R752" s="291">
        <v>220602</v>
      </c>
      <c r="S752" s="300">
        <v>7500000</v>
      </c>
      <c r="T752" s="297">
        <v>45817</v>
      </c>
      <c r="U752" s="301" t="s">
        <v>2863</v>
      </c>
      <c r="V752" s="297">
        <v>45820</v>
      </c>
      <c r="W752" s="302">
        <v>45911</v>
      </c>
      <c r="Z752" s="303">
        <f t="shared" ref="Z752" si="737">+S752/3</f>
        <v>2500000</v>
      </c>
      <c r="AF752" s="291" t="s">
        <v>2864</v>
      </c>
      <c r="AG752" s="291">
        <v>3214620599</v>
      </c>
      <c r="AH752" s="352" t="s">
        <v>2865</v>
      </c>
    </row>
    <row r="753" spans="1:34" ht="17.25" customHeight="1">
      <c r="A753" s="293">
        <v>752</v>
      </c>
      <c r="B753" s="291" t="s">
        <v>596</v>
      </c>
      <c r="C753" s="291" t="s">
        <v>621</v>
      </c>
      <c r="D753" s="291" t="s">
        <v>796</v>
      </c>
      <c r="E753" s="294" t="s">
        <v>40</v>
      </c>
      <c r="F753" s="369">
        <v>7500000</v>
      </c>
      <c r="G753" s="306" t="s">
        <v>2866</v>
      </c>
      <c r="H753" s="295">
        <v>38286948</v>
      </c>
      <c r="I753" s="294" t="s">
        <v>279</v>
      </c>
      <c r="J753" s="296">
        <v>2</v>
      </c>
      <c r="K753" s="296">
        <v>167</v>
      </c>
      <c r="L753" s="297">
        <v>45807</v>
      </c>
      <c r="M753" s="298">
        <f t="shared" ref="M753" si="738">+F753</f>
        <v>7500000</v>
      </c>
      <c r="N753" s="297">
        <v>45817</v>
      </c>
      <c r="O753" s="294" t="s">
        <v>43</v>
      </c>
      <c r="P753" s="299">
        <v>45819</v>
      </c>
      <c r="Q753" s="294">
        <v>1629</v>
      </c>
      <c r="R753" s="291">
        <v>220602</v>
      </c>
      <c r="S753" s="300">
        <v>7500000</v>
      </c>
      <c r="T753" s="297">
        <v>45818</v>
      </c>
      <c r="U753" s="301" t="s">
        <v>2867</v>
      </c>
      <c r="V753" s="297">
        <v>45819</v>
      </c>
      <c r="W753" s="302">
        <v>45910</v>
      </c>
      <c r="Z753" s="303">
        <f t="shared" ref="Z753" si="739">+S753/3</f>
        <v>2500000</v>
      </c>
      <c r="AF753" s="291" t="s">
        <v>2868</v>
      </c>
      <c r="AG753" s="291">
        <v>3204575027</v>
      </c>
      <c r="AH753" s="352" t="s">
        <v>2869</v>
      </c>
    </row>
    <row r="754" spans="1:34" ht="17.25" customHeight="1">
      <c r="A754" s="293">
        <v>753</v>
      </c>
      <c r="B754" s="291" t="s">
        <v>596</v>
      </c>
      <c r="C754" s="291" t="s">
        <v>621</v>
      </c>
      <c r="D754" s="291" t="s">
        <v>796</v>
      </c>
      <c r="E754" s="294" t="s">
        <v>40</v>
      </c>
      <c r="F754" s="369">
        <v>7500000</v>
      </c>
      <c r="G754" s="306" t="s">
        <v>2870</v>
      </c>
      <c r="H754" s="295" t="s">
        <v>2871</v>
      </c>
      <c r="I754" s="294" t="s">
        <v>1263</v>
      </c>
      <c r="J754" s="296">
        <v>1</v>
      </c>
      <c r="K754" s="296">
        <v>1671</v>
      </c>
      <c r="L754" s="297">
        <v>45807</v>
      </c>
      <c r="M754" s="298">
        <f t="shared" ref="M754" si="740">+F754</f>
        <v>7500000</v>
      </c>
      <c r="N754" s="297">
        <v>45817</v>
      </c>
      <c r="O754" s="294" t="s">
        <v>43</v>
      </c>
      <c r="P754" s="299">
        <v>45818</v>
      </c>
      <c r="Q754" s="294">
        <v>1613</v>
      </c>
      <c r="R754" s="291">
        <v>220602</v>
      </c>
      <c r="S754" s="300">
        <v>7500000</v>
      </c>
      <c r="T754" s="297">
        <v>45818</v>
      </c>
      <c r="U754" s="301" t="s">
        <v>2872</v>
      </c>
      <c r="V754" s="297">
        <v>45826</v>
      </c>
      <c r="W754" s="302">
        <v>45917</v>
      </c>
      <c r="Z754" s="303">
        <f t="shared" ref="Z754" si="741">+S754/3</f>
        <v>2500000</v>
      </c>
      <c r="AF754" s="291" t="s">
        <v>2873</v>
      </c>
      <c r="AG754" s="291">
        <v>3204159929</v>
      </c>
      <c r="AH754" s="352" t="s">
        <v>2874</v>
      </c>
    </row>
    <row r="755" spans="1:34" ht="17.25" customHeight="1">
      <c r="A755" s="293">
        <v>754</v>
      </c>
      <c r="B755" s="291" t="s">
        <v>596</v>
      </c>
      <c r="C755" s="291" t="s">
        <v>621</v>
      </c>
      <c r="D755" s="291" t="s">
        <v>796</v>
      </c>
      <c r="E755" s="294" t="s">
        <v>40</v>
      </c>
      <c r="F755" s="369">
        <v>7500000</v>
      </c>
      <c r="G755" s="306" t="s">
        <v>2875</v>
      </c>
      <c r="H755" s="295">
        <v>1110505537</v>
      </c>
      <c r="I755" s="294" t="s">
        <v>42</v>
      </c>
      <c r="J755" s="296">
        <v>1</v>
      </c>
      <c r="K755" s="296">
        <v>1678</v>
      </c>
      <c r="L755" s="297">
        <v>45807</v>
      </c>
      <c r="M755" s="298">
        <f t="shared" ref="M755:M756" si="742">+F755</f>
        <v>7500000</v>
      </c>
      <c r="N755" s="297">
        <v>45817</v>
      </c>
      <c r="O755" s="294" t="s">
        <v>43</v>
      </c>
      <c r="P755" s="299">
        <v>45818</v>
      </c>
      <c r="Q755" s="294">
        <v>1614</v>
      </c>
      <c r="R755" s="291">
        <v>220602</v>
      </c>
      <c r="S755" s="300">
        <v>7500000</v>
      </c>
      <c r="W755" s="294" t="s">
        <v>668</v>
      </c>
      <c r="Z755" s="303">
        <f t="shared" ref="Z755:Z756" si="743">+S755/3</f>
        <v>2500000</v>
      </c>
      <c r="AF755" s="291" t="s">
        <v>2876</v>
      </c>
      <c r="AG755" s="291">
        <v>3212287048</v>
      </c>
      <c r="AH755" s="352" t="s">
        <v>2877</v>
      </c>
    </row>
    <row r="756" spans="1:34" ht="17.25" customHeight="1">
      <c r="A756" s="293">
        <v>755</v>
      </c>
      <c r="B756" s="291" t="s">
        <v>596</v>
      </c>
      <c r="C756" s="291" t="s">
        <v>621</v>
      </c>
      <c r="D756" s="291" t="s">
        <v>2842</v>
      </c>
      <c r="E756" s="294" t="s">
        <v>40</v>
      </c>
      <c r="F756" s="369">
        <v>9000000</v>
      </c>
      <c r="G756" s="306" t="s">
        <v>2878</v>
      </c>
      <c r="H756" s="295">
        <v>1105306930</v>
      </c>
      <c r="I756" s="294" t="s">
        <v>42</v>
      </c>
      <c r="J756" s="296">
        <v>1</v>
      </c>
      <c r="K756" s="296">
        <v>1674</v>
      </c>
      <c r="L756" s="297">
        <v>45807</v>
      </c>
      <c r="M756" s="298">
        <f t="shared" si="742"/>
        <v>9000000</v>
      </c>
      <c r="N756" s="297">
        <v>45817</v>
      </c>
      <c r="O756" s="294" t="s">
        <v>43</v>
      </c>
      <c r="P756" s="299">
        <v>45818</v>
      </c>
      <c r="Q756" s="294">
        <v>1615</v>
      </c>
      <c r="R756" s="291">
        <v>220702</v>
      </c>
      <c r="S756" s="300">
        <v>9000000</v>
      </c>
      <c r="T756" s="297">
        <v>45817</v>
      </c>
      <c r="U756" s="301" t="s">
        <v>2879</v>
      </c>
      <c r="V756" s="297">
        <v>45818</v>
      </c>
      <c r="W756" s="302">
        <v>45909</v>
      </c>
      <c r="Z756" s="303">
        <f t="shared" si="743"/>
        <v>3000000</v>
      </c>
      <c r="AF756" s="291" t="s">
        <v>2880</v>
      </c>
      <c r="AG756" s="291">
        <v>3143079153</v>
      </c>
      <c r="AH756" s="352" t="s">
        <v>2881</v>
      </c>
    </row>
    <row r="757" spans="1:34" ht="17.25" customHeight="1">
      <c r="A757" s="293">
        <v>756</v>
      </c>
      <c r="B757" s="291" t="s">
        <v>596</v>
      </c>
      <c r="C757" s="291" t="s">
        <v>621</v>
      </c>
      <c r="D757" s="291" t="s">
        <v>2842</v>
      </c>
      <c r="E757" s="294" t="s">
        <v>40</v>
      </c>
      <c r="F757" s="369">
        <v>9000000</v>
      </c>
      <c r="G757" s="306" t="s">
        <v>2882</v>
      </c>
      <c r="H757" s="295">
        <v>1105306930</v>
      </c>
      <c r="I757" s="294" t="s">
        <v>2883</v>
      </c>
      <c r="J757" s="296">
        <v>7</v>
      </c>
      <c r="K757" s="296">
        <v>1675</v>
      </c>
      <c r="L757" s="297">
        <v>45807</v>
      </c>
      <c r="M757" s="298">
        <f t="shared" ref="M757" si="744">+F757</f>
        <v>9000000</v>
      </c>
      <c r="N757" s="297">
        <v>45817</v>
      </c>
      <c r="O757" s="294" t="s">
        <v>43</v>
      </c>
      <c r="P757" s="299">
        <v>45819</v>
      </c>
      <c r="Q757" s="294">
        <v>1630</v>
      </c>
      <c r="R757" s="291">
        <v>220702</v>
      </c>
      <c r="S757" s="300">
        <v>9000000</v>
      </c>
      <c r="T757" s="297">
        <v>45817</v>
      </c>
      <c r="U757" s="301" t="s">
        <v>2884</v>
      </c>
      <c r="V757" s="297">
        <v>45821</v>
      </c>
      <c r="W757" s="302">
        <v>45912</v>
      </c>
      <c r="Z757" s="303">
        <f t="shared" ref="Z757" si="745">+S757/3</f>
        <v>3000000</v>
      </c>
      <c r="AF757" s="291" t="s">
        <v>2885</v>
      </c>
      <c r="AG757" s="291">
        <v>3222250761</v>
      </c>
      <c r="AH757" s="352" t="s">
        <v>2886</v>
      </c>
    </row>
    <row r="758" spans="1:34" ht="17.25" customHeight="1">
      <c r="A758" s="293">
        <v>757</v>
      </c>
      <c r="B758" s="291" t="s">
        <v>596</v>
      </c>
      <c r="C758" s="291" t="s">
        <v>621</v>
      </c>
      <c r="D758" s="291" t="s">
        <v>1521</v>
      </c>
      <c r="E758" s="294" t="s">
        <v>40</v>
      </c>
      <c r="F758" s="369">
        <v>4500000</v>
      </c>
      <c r="G758" s="291" t="s">
        <v>2887</v>
      </c>
      <c r="H758" s="295">
        <v>1110509038</v>
      </c>
      <c r="I758" s="294" t="s">
        <v>42</v>
      </c>
      <c r="J758" s="296">
        <v>6</v>
      </c>
      <c r="K758" s="296">
        <v>1672</v>
      </c>
      <c r="L758" s="297">
        <v>45807</v>
      </c>
      <c r="M758" s="298">
        <f>+F758</f>
        <v>4500000</v>
      </c>
      <c r="N758" s="297">
        <v>45817</v>
      </c>
      <c r="O758" s="294" t="s">
        <v>43</v>
      </c>
      <c r="P758" s="299">
        <v>45818</v>
      </c>
      <c r="Q758" s="294">
        <v>1616</v>
      </c>
      <c r="R758" s="291">
        <v>220602</v>
      </c>
      <c r="S758" s="300">
        <f>+M758</f>
        <v>4500000</v>
      </c>
      <c r="T758" s="297">
        <v>45817</v>
      </c>
      <c r="U758" s="301" t="s">
        <v>2888</v>
      </c>
      <c r="V758" s="297">
        <v>45820</v>
      </c>
      <c r="W758" s="302">
        <v>45911</v>
      </c>
      <c r="Z758" s="303">
        <f>+S758/3</f>
        <v>1500000</v>
      </c>
      <c r="AF758" s="291" t="s">
        <v>2889</v>
      </c>
      <c r="AG758" s="291">
        <v>2600181</v>
      </c>
      <c r="AH758" s="307" t="s">
        <v>2890</v>
      </c>
    </row>
    <row r="759" spans="1:34" ht="17.25" customHeight="1">
      <c r="A759" s="293">
        <v>758</v>
      </c>
      <c r="B759" s="291" t="s">
        <v>596</v>
      </c>
      <c r="C759" s="291" t="s">
        <v>621</v>
      </c>
      <c r="D759" s="291" t="s">
        <v>1521</v>
      </c>
      <c r="E759" s="294" t="s">
        <v>40</v>
      </c>
      <c r="F759" s="369">
        <v>4500000</v>
      </c>
      <c r="G759" s="291" t="s">
        <v>2891</v>
      </c>
      <c r="H759" s="295">
        <v>1056768232</v>
      </c>
      <c r="I759" s="294" t="s">
        <v>42</v>
      </c>
      <c r="J759" s="296">
        <v>3</v>
      </c>
      <c r="K759" s="296">
        <v>1673</v>
      </c>
      <c r="L759" s="297">
        <v>45807</v>
      </c>
      <c r="M759" s="298">
        <f>+F759</f>
        <v>4500000</v>
      </c>
      <c r="N759" s="297">
        <v>45817</v>
      </c>
      <c r="O759" s="294" t="s">
        <v>43</v>
      </c>
      <c r="P759" s="299">
        <v>45818</v>
      </c>
      <c r="Q759" s="294">
        <v>1617</v>
      </c>
      <c r="R759" s="291">
        <v>220602</v>
      </c>
      <c r="S759" s="300">
        <f>+M759</f>
        <v>4500000</v>
      </c>
      <c r="T759" s="297">
        <v>45817</v>
      </c>
      <c r="U759" s="301" t="s">
        <v>2892</v>
      </c>
      <c r="V759" s="297">
        <v>45821</v>
      </c>
      <c r="W759" s="302">
        <v>45912</v>
      </c>
      <c r="Z759" s="303">
        <f>+S759/3</f>
        <v>1500000</v>
      </c>
      <c r="AF759" s="291" t="s">
        <v>2893</v>
      </c>
      <c r="AG759" s="291">
        <v>3114082851</v>
      </c>
      <c r="AH759" s="307" t="s">
        <v>2894</v>
      </c>
    </row>
    <row r="760" spans="1:34" ht="17.25" customHeight="1">
      <c r="A760" s="293">
        <v>759</v>
      </c>
      <c r="B760" s="291" t="s">
        <v>596</v>
      </c>
      <c r="C760" s="291" t="s">
        <v>621</v>
      </c>
      <c r="D760" s="317" t="s">
        <v>2701</v>
      </c>
      <c r="E760" s="294" t="s">
        <v>40</v>
      </c>
      <c r="F760" s="369">
        <v>33000000</v>
      </c>
      <c r="G760" s="291" t="s">
        <v>2895</v>
      </c>
      <c r="H760" s="295">
        <v>1110557663</v>
      </c>
      <c r="I760" s="294" t="s">
        <v>115</v>
      </c>
      <c r="J760" s="296">
        <v>4</v>
      </c>
      <c r="K760" s="296">
        <v>1668</v>
      </c>
      <c r="L760" s="297">
        <v>45807</v>
      </c>
      <c r="M760" s="298">
        <f>+F760</f>
        <v>33000000</v>
      </c>
      <c r="N760" s="297">
        <v>45817</v>
      </c>
      <c r="O760" s="294" t="s">
        <v>43</v>
      </c>
      <c r="P760" s="299">
        <v>45818</v>
      </c>
      <c r="Q760" s="294">
        <v>1618</v>
      </c>
      <c r="R760" s="291">
        <v>220701</v>
      </c>
      <c r="S760" s="300">
        <f>+M760</f>
        <v>33000000</v>
      </c>
      <c r="T760" s="297">
        <v>45817</v>
      </c>
      <c r="U760" s="301" t="s">
        <v>2896</v>
      </c>
      <c r="V760" s="297">
        <v>45819</v>
      </c>
      <c r="W760" s="302">
        <v>45910</v>
      </c>
      <c r="Z760" s="303">
        <f>+S760/3</f>
        <v>11000000</v>
      </c>
      <c r="AF760" s="291" t="s">
        <v>2897</v>
      </c>
      <c r="AG760" s="291">
        <v>3012850770</v>
      </c>
      <c r="AH760" s="307" t="s">
        <v>2898</v>
      </c>
    </row>
    <row r="761" spans="1:34" ht="17.25" customHeight="1">
      <c r="A761" s="293">
        <v>760</v>
      </c>
      <c r="B761" s="291" t="s">
        <v>596</v>
      </c>
      <c r="C761" s="291" t="s">
        <v>621</v>
      </c>
      <c r="D761" s="306" t="s">
        <v>2899</v>
      </c>
      <c r="E761" s="294" t="s">
        <v>40</v>
      </c>
      <c r="F761" s="369">
        <v>14250000</v>
      </c>
      <c r="G761" s="291" t="s">
        <v>2900</v>
      </c>
      <c r="H761" s="295">
        <v>52520873</v>
      </c>
      <c r="I761" s="294" t="s">
        <v>261</v>
      </c>
      <c r="J761" s="296">
        <v>3</v>
      </c>
      <c r="K761" s="296">
        <v>1669</v>
      </c>
      <c r="L761" s="297">
        <v>45807</v>
      </c>
      <c r="M761" s="298">
        <f>+F761</f>
        <v>14250000</v>
      </c>
      <c r="N761" s="297">
        <v>45817</v>
      </c>
      <c r="O761" s="294" t="s">
        <v>43</v>
      </c>
      <c r="P761" s="299">
        <v>45818</v>
      </c>
      <c r="Q761" s="294">
        <v>1619</v>
      </c>
      <c r="R761" s="291">
        <v>220601</v>
      </c>
      <c r="S761" s="300">
        <v>14250000</v>
      </c>
      <c r="T761" s="297">
        <v>45817</v>
      </c>
      <c r="U761" s="301" t="s">
        <v>2901</v>
      </c>
      <c r="V761" s="297">
        <v>45819</v>
      </c>
      <c r="W761" s="302">
        <v>45910</v>
      </c>
      <c r="Z761" s="303">
        <f>+S761/3</f>
        <v>4750000</v>
      </c>
      <c r="AF761" s="291" t="s">
        <v>2902</v>
      </c>
      <c r="AG761" s="291">
        <v>3134291840</v>
      </c>
      <c r="AH761" s="307" t="s">
        <v>2903</v>
      </c>
    </row>
    <row r="762" spans="1:34" ht="17.25" customHeight="1">
      <c r="A762" s="293">
        <v>761</v>
      </c>
      <c r="B762" s="291" t="s">
        <v>596</v>
      </c>
      <c r="C762" s="291" t="s">
        <v>621</v>
      </c>
      <c r="D762" s="306" t="s">
        <v>633</v>
      </c>
      <c r="E762" s="294" t="s">
        <v>40</v>
      </c>
      <c r="F762" s="369">
        <v>16500000</v>
      </c>
      <c r="G762" s="291" t="s">
        <v>2904</v>
      </c>
      <c r="H762" s="295">
        <v>65554742</v>
      </c>
      <c r="I762" s="294" t="s">
        <v>924</v>
      </c>
      <c r="J762" s="296">
        <v>0</v>
      </c>
      <c r="K762" s="296">
        <v>1679</v>
      </c>
      <c r="L762" s="297">
        <v>45807</v>
      </c>
      <c r="M762" s="298">
        <f t="shared" ref="M762:M764" si="746">F762</f>
        <v>16500000</v>
      </c>
      <c r="N762" s="297">
        <v>45817</v>
      </c>
      <c r="O762" s="294" t="s">
        <v>43</v>
      </c>
      <c r="P762" s="299">
        <v>45818</v>
      </c>
      <c r="Q762" s="294">
        <v>1620</v>
      </c>
      <c r="R762" s="291">
        <v>220601</v>
      </c>
      <c r="S762" s="300">
        <f t="shared" ref="S762:S764" si="747">M762</f>
        <v>16500000</v>
      </c>
      <c r="T762" s="297">
        <v>45817</v>
      </c>
      <c r="U762" s="301" t="s">
        <v>2905</v>
      </c>
      <c r="V762" s="297">
        <v>45819</v>
      </c>
      <c r="W762" s="302">
        <v>45910</v>
      </c>
      <c r="Z762" s="303">
        <f t="shared" ref="Z762:Z764" si="748">+S762/3</f>
        <v>5500000</v>
      </c>
      <c r="AF762" s="291" t="s">
        <v>2906</v>
      </c>
      <c r="AG762" s="291">
        <v>3003027494</v>
      </c>
      <c r="AH762" s="305" t="s">
        <v>2907</v>
      </c>
    </row>
    <row r="763" spans="1:34" ht="17.25" customHeight="1">
      <c r="A763" s="293">
        <v>762</v>
      </c>
      <c r="B763" s="291" t="s">
        <v>596</v>
      </c>
      <c r="C763" s="291" t="s">
        <v>621</v>
      </c>
      <c r="D763" s="306" t="s">
        <v>2706</v>
      </c>
      <c r="E763" s="294" t="s">
        <v>40</v>
      </c>
      <c r="F763" s="369">
        <v>22500000</v>
      </c>
      <c r="G763" s="291" t="s">
        <v>2908</v>
      </c>
      <c r="H763" s="295">
        <v>91448129</v>
      </c>
      <c r="I763" s="294" t="s">
        <v>2401</v>
      </c>
      <c r="J763" s="296">
        <v>6</v>
      </c>
      <c r="K763" s="296">
        <v>1667</v>
      </c>
      <c r="L763" s="297">
        <v>45807</v>
      </c>
      <c r="M763" s="298">
        <f t="shared" si="746"/>
        <v>22500000</v>
      </c>
      <c r="N763" s="297">
        <v>45817</v>
      </c>
      <c r="O763" s="294" t="s">
        <v>43</v>
      </c>
      <c r="P763" s="299">
        <v>45819</v>
      </c>
      <c r="Q763" s="294">
        <v>1631</v>
      </c>
      <c r="R763" s="291">
        <v>220601</v>
      </c>
      <c r="S763" s="300">
        <f t="shared" si="747"/>
        <v>22500000</v>
      </c>
      <c r="T763" s="297">
        <v>45818</v>
      </c>
      <c r="U763" s="301" t="s">
        <v>2909</v>
      </c>
      <c r="V763" s="297">
        <v>45822</v>
      </c>
      <c r="W763" s="302">
        <v>45913</v>
      </c>
      <c r="Z763" s="303">
        <f t="shared" si="748"/>
        <v>7500000</v>
      </c>
      <c r="AF763" s="291" t="s">
        <v>2910</v>
      </c>
      <c r="AG763" s="291">
        <v>3214288827</v>
      </c>
      <c r="AH763" s="307" t="s">
        <v>2911</v>
      </c>
    </row>
    <row r="764" spans="1:34" ht="17.25" customHeight="1">
      <c r="A764" s="293">
        <v>763</v>
      </c>
      <c r="B764" s="291" t="s">
        <v>596</v>
      </c>
      <c r="C764" s="291" t="s">
        <v>621</v>
      </c>
      <c r="D764" s="306" t="s">
        <v>2912</v>
      </c>
      <c r="E764" s="294" t="s">
        <v>40</v>
      </c>
      <c r="F764" s="369">
        <v>18000000</v>
      </c>
      <c r="G764" s="291" t="s">
        <v>2913</v>
      </c>
      <c r="H764" s="295">
        <v>39900928</v>
      </c>
      <c r="I764" s="294" t="s">
        <v>2914</v>
      </c>
      <c r="J764" s="296">
        <v>3</v>
      </c>
      <c r="K764" s="296">
        <v>1629</v>
      </c>
      <c r="L764" s="297">
        <v>45799</v>
      </c>
      <c r="M764" s="298">
        <f t="shared" si="746"/>
        <v>18000000</v>
      </c>
      <c r="N764" s="297">
        <v>45817</v>
      </c>
      <c r="O764" s="294" t="s">
        <v>43</v>
      </c>
      <c r="P764" s="299">
        <v>45821</v>
      </c>
      <c r="Q764" s="294">
        <v>1640</v>
      </c>
      <c r="R764" s="291">
        <v>220701</v>
      </c>
      <c r="S764" s="300">
        <f t="shared" si="747"/>
        <v>18000000</v>
      </c>
      <c r="T764" s="297">
        <v>45819</v>
      </c>
      <c r="U764" s="301" t="s">
        <v>2915</v>
      </c>
      <c r="V764" s="297">
        <v>45826</v>
      </c>
      <c r="W764" s="302">
        <v>45917</v>
      </c>
      <c r="Z764" s="303">
        <f t="shared" si="748"/>
        <v>6000000</v>
      </c>
      <c r="AF764" s="291" t="s">
        <v>2916</v>
      </c>
      <c r="AG764" s="291">
        <v>3118390794</v>
      </c>
      <c r="AH764" s="307" t="s">
        <v>2917</v>
      </c>
    </row>
    <row r="765" spans="1:34" ht="17.25" customHeight="1">
      <c r="A765" s="293">
        <v>764</v>
      </c>
      <c r="B765" s="291" t="s">
        <v>37</v>
      </c>
      <c r="C765" s="291" t="s">
        <v>73</v>
      </c>
      <c r="D765" s="291" t="s">
        <v>1189</v>
      </c>
      <c r="E765" s="294" t="s">
        <v>40</v>
      </c>
      <c r="F765" s="369">
        <v>150000000</v>
      </c>
      <c r="G765" s="291" t="s">
        <v>520</v>
      </c>
      <c r="H765" s="295">
        <v>800250023</v>
      </c>
      <c r="I765" s="294" t="s">
        <v>42</v>
      </c>
      <c r="J765" s="296">
        <v>3</v>
      </c>
      <c r="K765" s="296">
        <v>1696</v>
      </c>
      <c r="L765" s="297">
        <v>45807</v>
      </c>
      <c r="M765" s="298">
        <v>150000000</v>
      </c>
      <c r="N765" s="297">
        <v>45818</v>
      </c>
      <c r="O765" s="294" t="s">
        <v>43</v>
      </c>
      <c r="P765" s="299">
        <v>45818</v>
      </c>
      <c r="Q765" s="294">
        <v>1621</v>
      </c>
      <c r="R765" s="291">
        <v>220105</v>
      </c>
      <c r="S765" s="300">
        <v>150000000</v>
      </c>
      <c r="T765" s="297">
        <v>45818</v>
      </c>
      <c r="U765" s="301">
        <v>100044923</v>
      </c>
      <c r="V765" s="297">
        <v>45818</v>
      </c>
      <c r="W765" s="302">
        <v>45863</v>
      </c>
      <c r="Z765" s="303">
        <f>+S765/1.5</f>
        <v>100000000</v>
      </c>
      <c r="AF765" s="291" t="s">
        <v>521</v>
      </c>
      <c r="AG765" s="291" t="s">
        <v>522</v>
      </c>
      <c r="AH765" s="305" t="s">
        <v>523</v>
      </c>
    </row>
    <row r="766" spans="1:34" ht="17.25" customHeight="1">
      <c r="A766" s="293">
        <v>765</v>
      </c>
      <c r="B766" s="291" t="s">
        <v>37</v>
      </c>
      <c r="C766" s="291" t="s">
        <v>2656</v>
      </c>
      <c r="D766" s="306" t="s">
        <v>201</v>
      </c>
      <c r="E766" s="294" t="s">
        <v>40</v>
      </c>
      <c r="F766" s="369">
        <v>3600000</v>
      </c>
      <c r="G766" s="291" t="s">
        <v>202</v>
      </c>
      <c r="H766" s="295">
        <v>1234639</v>
      </c>
      <c r="I766" s="294" t="s">
        <v>115</v>
      </c>
      <c r="J766" s="296">
        <v>3</v>
      </c>
      <c r="K766" s="296">
        <v>1697</v>
      </c>
      <c r="L766" s="297">
        <v>45807</v>
      </c>
      <c r="M766" s="298">
        <f t="shared" ref="M766:M769" si="749">F766</f>
        <v>3600000</v>
      </c>
      <c r="N766" s="297">
        <v>45818</v>
      </c>
      <c r="O766" s="294" t="s">
        <v>43</v>
      </c>
      <c r="P766" s="299">
        <v>45818</v>
      </c>
      <c r="Q766" s="294">
        <v>1622</v>
      </c>
      <c r="R766" s="291">
        <v>2101020301</v>
      </c>
      <c r="S766" s="300">
        <f t="shared" ref="S766:S769" si="750">M766</f>
        <v>3600000</v>
      </c>
      <c r="T766" s="297">
        <v>45818</v>
      </c>
      <c r="U766" s="301">
        <v>100044941</v>
      </c>
      <c r="V766" s="297">
        <v>45818</v>
      </c>
      <c r="W766" s="302">
        <v>45847</v>
      </c>
      <c r="Z766" s="303">
        <f>+M766</f>
        <v>3600000</v>
      </c>
      <c r="AF766" s="291" t="s">
        <v>204</v>
      </c>
      <c r="AG766" s="291">
        <v>3208903753</v>
      </c>
      <c r="AH766" s="307" t="s">
        <v>205</v>
      </c>
    </row>
    <row r="767" spans="1:34" ht="17.25" customHeight="1">
      <c r="A767" s="293">
        <v>766</v>
      </c>
      <c r="B767" s="291" t="s">
        <v>37</v>
      </c>
      <c r="C767" s="291" t="s">
        <v>100</v>
      </c>
      <c r="D767" s="306" t="s">
        <v>106</v>
      </c>
      <c r="E767" s="294" t="s">
        <v>40</v>
      </c>
      <c r="F767" s="369">
        <v>4860000</v>
      </c>
      <c r="G767" s="291" t="s">
        <v>107</v>
      </c>
      <c r="H767" s="295">
        <v>28980289</v>
      </c>
      <c r="I767" s="294" t="s">
        <v>108</v>
      </c>
      <c r="J767" s="296">
        <v>7</v>
      </c>
      <c r="K767" s="296">
        <v>1702</v>
      </c>
      <c r="L767" s="297">
        <v>45807</v>
      </c>
      <c r="M767" s="298">
        <f t="shared" si="749"/>
        <v>4860000</v>
      </c>
      <c r="N767" s="297">
        <v>45818</v>
      </c>
      <c r="O767" s="294" t="s">
        <v>43</v>
      </c>
      <c r="P767" s="299">
        <v>45818</v>
      </c>
      <c r="Q767" s="294">
        <v>1623</v>
      </c>
      <c r="R767" s="291">
        <v>2101020301</v>
      </c>
      <c r="S767" s="300">
        <f t="shared" si="750"/>
        <v>4860000</v>
      </c>
      <c r="T767" s="297">
        <v>45818</v>
      </c>
      <c r="U767" s="297" t="s">
        <v>2918</v>
      </c>
      <c r="V767" s="297">
        <v>45818</v>
      </c>
      <c r="W767" s="302">
        <v>45838</v>
      </c>
      <c r="Z767" s="303">
        <f>+F767</f>
        <v>4860000</v>
      </c>
      <c r="AF767" s="291" t="s">
        <v>111</v>
      </c>
      <c r="AG767" s="291">
        <v>3002500256</v>
      </c>
      <c r="AH767" s="307" t="s">
        <v>112</v>
      </c>
    </row>
    <row r="768" spans="1:34" ht="17.25" customHeight="1">
      <c r="A768" s="293">
        <v>767</v>
      </c>
      <c r="B768" s="291" t="s">
        <v>37</v>
      </c>
      <c r="C768" s="291" t="s">
        <v>100</v>
      </c>
      <c r="D768" s="306" t="s">
        <v>824</v>
      </c>
      <c r="E768" s="294" t="s">
        <v>40</v>
      </c>
      <c r="F768" s="369">
        <v>7400064</v>
      </c>
      <c r="G768" s="291" t="s">
        <v>213</v>
      </c>
      <c r="H768" s="295">
        <v>77182070</v>
      </c>
      <c r="I768" s="294" t="s">
        <v>214</v>
      </c>
      <c r="J768" s="296">
        <v>6</v>
      </c>
      <c r="K768" s="296">
        <v>1699</v>
      </c>
      <c r="L768" s="297">
        <v>45807</v>
      </c>
      <c r="M768" s="298">
        <f t="shared" si="749"/>
        <v>7400064</v>
      </c>
      <c r="N768" s="297">
        <v>45818</v>
      </c>
      <c r="O768" s="294" t="s">
        <v>43</v>
      </c>
      <c r="P768" s="299">
        <v>45818</v>
      </c>
      <c r="Q768" s="294">
        <v>1624</v>
      </c>
      <c r="R768" s="291">
        <v>2101020301</v>
      </c>
      <c r="S768" s="300">
        <f t="shared" si="750"/>
        <v>7400064</v>
      </c>
      <c r="T768" s="297">
        <v>45818</v>
      </c>
      <c r="U768" s="301" t="s">
        <v>2919</v>
      </c>
      <c r="V768" s="297">
        <v>45818</v>
      </c>
      <c r="W768" s="302">
        <v>45838</v>
      </c>
      <c r="Z768" s="303">
        <f>+F768</f>
        <v>7400064</v>
      </c>
      <c r="AF768" s="291" t="s">
        <v>216</v>
      </c>
      <c r="AG768" s="291">
        <v>3164691587</v>
      </c>
      <c r="AH768" s="307" t="s">
        <v>217</v>
      </c>
    </row>
    <row r="769" spans="1:34" ht="17.25" customHeight="1">
      <c r="A769" s="293">
        <v>768</v>
      </c>
      <c r="B769" s="291" t="s">
        <v>2920</v>
      </c>
      <c r="C769" s="291" t="s">
        <v>621</v>
      </c>
      <c r="D769" s="306" t="s">
        <v>2921</v>
      </c>
      <c r="E769" s="294" t="s">
        <v>40</v>
      </c>
      <c r="F769" s="369">
        <v>5250000</v>
      </c>
      <c r="G769" s="291" t="s">
        <v>2922</v>
      </c>
      <c r="H769" s="295">
        <v>1110583669</v>
      </c>
      <c r="I769" s="294" t="s">
        <v>42</v>
      </c>
      <c r="J769" s="296">
        <v>8</v>
      </c>
      <c r="K769" s="296">
        <v>1692</v>
      </c>
      <c r="L769" s="297">
        <v>45807</v>
      </c>
      <c r="M769" s="298">
        <f t="shared" si="749"/>
        <v>5250000</v>
      </c>
      <c r="N769" s="297">
        <v>45818</v>
      </c>
      <c r="O769" s="294" t="s">
        <v>43</v>
      </c>
      <c r="P769" s="299">
        <v>45819</v>
      </c>
      <c r="Q769" s="294">
        <v>1632</v>
      </c>
      <c r="R769" s="291">
        <v>220901</v>
      </c>
      <c r="S769" s="300">
        <f t="shared" si="750"/>
        <v>5250000</v>
      </c>
      <c r="T769" s="297">
        <v>45819</v>
      </c>
      <c r="U769" s="301" t="s">
        <v>2923</v>
      </c>
      <c r="V769" s="297">
        <v>45814</v>
      </c>
      <c r="W769" s="302">
        <v>45905</v>
      </c>
      <c r="Z769" s="303">
        <f>+F769/3</f>
        <v>1750000</v>
      </c>
      <c r="AF769" s="291" t="s">
        <v>2924</v>
      </c>
      <c r="AG769" s="291">
        <v>3229471967</v>
      </c>
      <c r="AH769" s="307" t="s">
        <v>2925</v>
      </c>
    </row>
    <row r="770" spans="1:34" ht="17.25" customHeight="1">
      <c r="A770" s="293">
        <v>769</v>
      </c>
      <c r="B770" s="291" t="s">
        <v>596</v>
      </c>
      <c r="C770" s="291" t="s">
        <v>621</v>
      </c>
      <c r="D770" s="306" t="s">
        <v>2926</v>
      </c>
      <c r="E770" s="294" t="s">
        <v>40</v>
      </c>
      <c r="F770" s="369">
        <v>14250000</v>
      </c>
      <c r="G770" s="291" t="s">
        <v>2927</v>
      </c>
      <c r="H770" s="295">
        <v>1110595070</v>
      </c>
      <c r="I770" s="294" t="s">
        <v>42</v>
      </c>
      <c r="J770" s="296">
        <v>9</v>
      </c>
      <c r="K770" s="296">
        <v>1700</v>
      </c>
      <c r="L770" s="297">
        <v>45807</v>
      </c>
      <c r="M770" s="298">
        <f>+F770</f>
        <v>14250000</v>
      </c>
      <c r="N770" s="297">
        <v>45818</v>
      </c>
      <c r="O770" s="294" t="s">
        <v>43</v>
      </c>
      <c r="P770" s="299">
        <v>45821</v>
      </c>
      <c r="Q770" s="294">
        <v>1639</v>
      </c>
      <c r="R770" s="291">
        <v>220601</v>
      </c>
      <c r="S770" s="300">
        <v>14250000</v>
      </c>
      <c r="T770" s="297">
        <v>45818</v>
      </c>
      <c r="U770" s="301" t="s">
        <v>2928</v>
      </c>
      <c r="V770" s="297">
        <v>45825</v>
      </c>
      <c r="W770" s="302">
        <v>45918</v>
      </c>
      <c r="Z770" s="303">
        <f>+S770/3</f>
        <v>4750000</v>
      </c>
      <c r="AF770" s="291" t="s">
        <v>2929</v>
      </c>
      <c r="AG770" s="291">
        <v>3196357877</v>
      </c>
      <c r="AH770" s="307" t="s">
        <v>2930</v>
      </c>
    </row>
    <row r="771" spans="1:34" ht="17.25" customHeight="1">
      <c r="A771" s="293">
        <v>770</v>
      </c>
      <c r="B771" s="291" t="s">
        <v>37</v>
      </c>
      <c r="C771" s="291" t="s">
        <v>100</v>
      </c>
      <c r="D771" s="291" t="s">
        <v>809</v>
      </c>
      <c r="E771" s="294" t="s">
        <v>40</v>
      </c>
      <c r="F771" s="369">
        <v>9720000</v>
      </c>
      <c r="G771" s="291" t="s">
        <v>267</v>
      </c>
      <c r="H771" s="295">
        <v>901430318</v>
      </c>
      <c r="I771" s="294" t="s">
        <v>115</v>
      </c>
      <c r="J771" s="296">
        <v>1</v>
      </c>
      <c r="K771" s="296">
        <v>1701</v>
      </c>
      <c r="L771" s="297">
        <v>45807</v>
      </c>
      <c r="M771" s="298">
        <f t="shared" ref="M771:M777" si="751">F771</f>
        <v>9720000</v>
      </c>
      <c r="N771" s="297">
        <v>45818</v>
      </c>
      <c r="O771" s="294" t="s">
        <v>43</v>
      </c>
      <c r="P771" s="299">
        <v>45818</v>
      </c>
      <c r="Q771" s="294">
        <v>1625</v>
      </c>
      <c r="R771" s="291">
        <v>2101020301</v>
      </c>
      <c r="S771" s="300">
        <f t="shared" ref="S771:S777" si="752">M771</f>
        <v>9720000</v>
      </c>
      <c r="T771" s="297">
        <v>45818</v>
      </c>
      <c r="U771" s="301" t="s">
        <v>2931</v>
      </c>
      <c r="V771" s="297">
        <v>45818</v>
      </c>
      <c r="W771" s="302">
        <v>45838</v>
      </c>
      <c r="Z771" s="303">
        <f>+F771</f>
        <v>9720000</v>
      </c>
      <c r="AF771" s="291" t="s">
        <v>269</v>
      </c>
      <c r="AG771" s="291">
        <v>3105517406</v>
      </c>
      <c r="AH771" s="307" t="s">
        <v>270</v>
      </c>
    </row>
    <row r="772" spans="1:34" ht="17.25" customHeight="1">
      <c r="A772" s="293">
        <v>771</v>
      </c>
      <c r="B772" s="291" t="s">
        <v>37</v>
      </c>
      <c r="C772" s="291" t="s">
        <v>100</v>
      </c>
      <c r="D772" s="306" t="s">
        <v>812</v>
      </c>
      <c r="E772" s="294" t="s">
        <v>80</v>
      </c>
      <c r="F772" s="369">
        <v>8100000</v>
      </c>
      <c r="G772" s="291" t="s">
        <v>238</v>
      </c>
      <c r="H772" s="295">
        <v>1232391592</v>
      </c>
      <c r="I772" s="294" t="s">
        <v>239</v>
      </c>
      <c r="J772" s="296">
        <v>8</v>
      </c>
      <c r="K772" s="296">
        <v>1703</v>
      </c>
      <c r="L772" s="297">
        <v>45807</v>
      </c>
      <c r="M772" s="298">
        <f t="shared" si="751"/>
        <v>8100000</v>
      </c>
      <c r="N772" s="297">
        <v>45818</v>
      </c>
      <c r="O772" s="294" t="s">
        <v>43</v>
      </c>
      <c r="P772" s="299">
        <v>45818</v>
      </c>
      <c r="Q772" s="294">
        <v>1626</v>
      </c>
      <c r="R772" s="291">
        <v>2101020301</v>
      </c>
      <c r="S772" s="300">
        <f t="shared" si="752"/>
        <v>8100000</v>
      </c>
      <c r="T772" s="297">
        <v>45818</v>
      </c>
      <c r="U772" s="301" t="s">
        <v>2932</v>
      </c>
      <c r="V772" s="297">
        <v>45818</v>
      </c>
      <c r="W772" s="302">
        <v>45838</v>
      </c>
      <c r="Z772" s="303">
        <f>+F772</f>
        <v>8100000</v>
      </c>
      <c r="AF772" s="291" t="s">
        <v>241</v>
      </c>
      <c r="AG772" s="291">
        <v>3183882555</v>
      </c>
      <c r="AH772" s="307" t="s">
        <v>242</v>
      </c>
    </row>
    <row r="773" spans="1:34" ht="17.25" customHeight="1">
      <c r="A773" s="293">
        <v>772</v>
      </c>
      <c r="B773" s="291" t="s">
        <v>37</v>
      </c>
      <c r="C773" s="291" t="s">
        <v>100</v>
      </c>
      <c r="D773" s="306" t="s">
        <v>824</v>
      </c>
      <c r="E773" s="294" t="s">
        <v>40</v>
      </c>
      <c r="F773" s="369">
        <v>7400064</v>
      </c>
      <c r="G773" s="291" t="s">
        <v>218</v>
      </c>
      <c r="H773" s="295">
        <v>72224422</v>
      </c>
      <c r="I773" s="294" t="s">
        <v>219</v>
      </c>
      <c r="J773" s="296">
        <v>9</v>
      </c>
      <c r="K773" s="296">
        <v>1698</v>
      </c>
      <c r="L773" s="297">
        <v>45838</v>
      </c>
      <c r="M773" s="298">
        <f t="shared" si="751"/>
        <v>7400064</v>
      </c>
      <c r="N773" s="297">
        <v>45818</v>
      </c>
      <c r="O773" s="294" t="s">
        <v>43</v>
      </c>
      <c r="P773" s="299">
        <v>45818</v>
      </c>
      <c r="Q773" s="294">
        <v>1627</v>
      </c>
      <c r="R773" s="291">
        <v>2101020301</v>
      </c>
      <c r="S773" s="300">
        <f t="shared" si="752"/>
        <v>7400064</v>
      </c>
      <c r="T773" s="297">
        <v>45818</v>
      </c>
      <c r="U773" s="301" t="s">
        <v>2933</v>
      </c>
      <c r="V773" s="297">
        <v>45818</v>
      </c>
      <c r="W773" s="302">
        <v>45838</v>
      </c>
      <c r="Z773" s="303">
        <f>+F773</f>
        <v>7400064</v>
      </c>
      <c r="AF773" s="291" t="s">
        <v>831</v>
      </c>
      <c r="AG773" s="291">
        <v>3188335173</v>
      </c>
      <c r="AH773" s="307" t="s">
        <v>832</v>
      </c>
    </row>
    <row r="774" spans="1:34" ht="17.25" customHeight="1">
      <c r="A774" s="293">
        <v>773</v>
      </c>
      <c r="B774" s="291" t="s">
        <v>2920</v>
      </c>
      <c r="C774" s="291" t="s">
        <v>621</v>
      </c>
      <c r="D774" s="306" t="s">
        <v>2934</v>
      </c>
      <c r="E774" s="294" t="s">
        <v>40</v>
      </c>
      <c r="F774" s="369">
        <v>5250000</v>
      </c>
      <c r="G774" s="291" t="s">
        <v>2935</v>
      </c>
      <c r="H774" s="295">
        <v>28555684</v>
      </c>
      <c r="I774" s="294" t="s">
        <v>42</v>
      </c>
      <c r="J774" s="296">
        <v>1</v>
      </c>
      <c r="K774" s="296">
        <v>1691</v>
      </c>
      <c r="L774" s="297">
        <v>45807</v>
      </c>
      <c r="M774" s="298">
        <f t="shared" si="751"/>
        <v>5250000</v>
      </c>
      <c r="N774" s="297">
        <v>45818</v>
      </c>
      <c r="O774" s="294" t="s">
        <v>43</v>
      </c>
      <c r="P774" s="299">
        <v>45819</v>
      </c>
      <c r="Q774" s="294">
        <v>1633</v>
      </c>
      <c r="R774" s="291">
        <v>220901</v>
      </c>
      <c r="S774" s="300">
        <f t="shared" si="752"/>
        <v>5250000</v>
      </c>
      <c r="T774" s="297">
        <v>45818</v>
      </c>
      <c r="U774" s="301" t="s">
        <v>2936</v>
      </c>
      <c r="V774" s="297">
        <v>45826</v>
      </c>
      <c r="W774" s="302">
        <v>45917</v>
      </c>
      <c r="Z774" s="303">
        <f>+F774/3</f>
        <v>1750000</v>
      </c>
      <c r="AF774" s="291" t="s">
        <v>2937</v>
      </c>
      <c r="AG774" s="291">
        <v>3214403735</v>
      </c>
      <c r="AH774" s="307" t="s">
        <v>2938</v>
      </c>
    </row>
    <row r="775" spans="1:34" ht="17.25" customHeight="1">
      <c r="A775" s="293">
        <v>774</v>
      </c>
      <c r="B775" s="291" t="s">
        <v>37</v>
      </c>
      <c r="C775" s="291" t="s">
        <v>661</v>
      </c>
      <c r="D775" s="306" t="s">
        <v>2939</v>
      </c>
      <c r="E775" s="294" t="s">
        <v>40</v>
      </c>
      <c r="F775" s="369">
        <v>2469000</v>
      </c>
      <c r="G775" s="291" t="s">
        <v>555</v>
      </c>
      <c r="H775" s="295">
        <v>1110597523</v>
      </c>
      <c r="I775" s="294" t="s">
        <v>42</v>
      </c>
      <c r="J775" s="296">
        <v>2</v>
      </c>
      <c r="K775" s="296">
        <v>1706</v>
      </c>
      <c r="L775" s="297">
        <v>45817</v>
      </c>
      <c r="M775" s="298">
        <f t="shared" si="751"/>
        <v>2469000</v>
      </c>
      <c r="N775" s="297">
        <v>45821</v>
      </c>
      <c r="O775" s="294" t="s">
        <v>43</v>
      </c>
      <c r="P775" s="299">
        <v>45824</v>
      </c>
      <c r="Q775" s="294">
        <v>1643</v>
      </c>
      <c r="R775" s="291">
        <v>2101020302</v>
      </c>
      <c r="S775" s="300">
        <f t="shared" si="752"/>
        <v>2469000</v>
      </c>
      <c r="T775" s="297">
        <v>45821</v>
      </c>
      <c r="U775" s="301">
        <v>100045057</v>
      </c>
      <c r="V775" s="297">
        <v>45824</v>
      </c>
      <c r="W775" s="302">
        <v>45853</v>
      </c>
      <c r="Z775" s="303">
        <f>+F775</f>
        <v>2469000</v>
      </c>
      <c r="AF775" s="291" t="s">
        <v>556</v>
      </c>
      <c r="AG775" s="291">
        <v>3132435786</v>
      </c>
      <c r="AH775" s="307" t="s">
        <v>557</v>
      </c>
    </row>
    <row r="776" spans="1:34" ht="17.25" customHeight="1">
      <c r="A776" s="293">
        <v>775</v>
      </c>
      <c r="B776" s="291" t="s">
        <v>2940</v>
      </c>
      <c r="C776" s="291" t="s">
        <v>621</v>
      </c>
      <c r="D776" s="291" t="s">
        <v>2941</v>
      </c>
      <c r="E776" s="294" t="s">
        <v>40</v>
      </c>
      <c r="F776" s="369">
        <v>42250000</v>
      </c>
      <c r="G776" s="291" t="s">
        <v>2942</v>
      </c>
      <c r="H776" s="295">
        <v>1110558885</v>
      </c>
      <c r="I776" s="294" t="s">
        <v>42</v>
      </c>
      <c r="J776" s="296">
        <v>7</v>
      </c>
      <c r="K776" s="296">
        <v>1715</v>
      </c>
      <c r="L776" s="297">
        <v>45819</v>
      </c>
      <c r="M776" s="298">
        <f t="shared" si="751"/>
        <v>42250000</v>
      </c>
      <c r="N776" s="297">
        <v>45821</v>
      </c>
      <c r="O776" s="294" t="s">
        <v>43</v>
      </c>
      <c r="P776" s="299">
        <v>45824</v>
      </c>
      <c r="Q776" s="294">
        <v>1641</v>
      </c>
      <c r="R776" s="291">
        <v>2101020301</v>
      </c>
      <c r="S776" s="300">
        <f t="shared" si="752"/>
        <v>42250000</v>
      </c>
      <c r="T776" s="297">
        <v>45821</v>
      </c>
      <c r="U776" s="301" t="s">
        <v>2943</v>
      </c>
      <c r="V776" s="297">
        <v>45824</v>
      </c>
      <c r="W776" s="302">
        <v>46022</v>
      </c>
      <c r="Z776" s="303">
        <v>6500000</v>
      </c>
      <c r="AF776" s="291" t="s">
        <v>2944</v>
      </c>
      <c r="AG776" s="291">
        <v>3173686638</v>
      </c>
      <c r="AH776" s="307" t="s">
        <v>2945</v>
      </c>
    </row>
    <row r="777" spans="1:34" ht="17.25" customHeight="1">
      <c r="A777" s="293">
        <v>776</v>
      </c>
      <c r="B777" s="291" t="s">
        <v>596</v>
      </c>
      <c r="C777" s="291" t="s">
        <v>621</v>
      </c>
      <c r="D777" s="291" t="s">
        <v>2946</v>
      </c>
      <c r="E777" s="294" t="s">
        <v>40</v>
      </c>
      <c r="F777" s="369">
        <v>183000000</v>
      </c>
      <c r="G777" s="291" t="s">
        <v>912</v>
      </c>
      <c r="H777" s="295">
        <v>800103790</v>
      </c>
      <c r="I777" s="294" t="s">
        <v>42</v>
      </c>
      <c r="J777" s="296">
        <v>5</v>
      </c>
      <c r="K777" s="296">
        <v>1734</v>
      </c>
      <c r="L777" s="297">
        <v>45820</v>
      </c>
      <c r="M777" s="298">
        <f t="shared" si="751"/>
        <v>183000000</v>
      </c>
      <c r="N777" s="297">
        <v>45821</v>
      </c>
      <c r="O777" s="294" t="s">
        <v>43</v>
      </c>
      <c r="P777" s="299">
        <v>45824</v>
      </c>
      <c r="Q777" s="294">
        <v>1642</v>
      </c>
      <c r="R777" s="291" t="s">
        <v>913</v>
      </c>
      <c r="S777" s="300">
        <f t="shared" si="752"/>
        <v>183000000</v>
      </c>
      <c r="T777" s="297">
        <v>45824</v>
      </c>
      <c r="U777" s="301" t="s">
        <v>2947</v>
      </c>
      <c r="V777" s="297">
        <v>45824</v>
      </c>
      <c r="W777" s="302">
        <v>45884</v>
      </c>
      <c r="Z777" s="303">
        <f>+S777/2</f>
        <v>91500000</v>
      </c>
      <c r="AF777" s="291" t="s">
        <v>915</v>
      </c>
      <c r="AG777" s="291">
        <v>2762279</v>
      </c>
      <c r="AH777" s="307" t="s">
        <v>916</v>
      </c>
    </row>
    <row r="778" spans="1:34" ht="17.25" customHeight="1">
      <c r="A778" s="293">
        <v>777</v>
      </c>
      <c r="B778" s="291" t="s">
        <v>596</v>
      </c>
      <c r="C778" s="291" t="s">
        <v>621</v>
      </c>
      <c r="D778" s="306" t="s">
        <v>2899</v>
      </c>
      <c r="E778" s="294" t="s">
        <v>40</v>
      </c>
      <c r="F778" s="369">
        <v>14250000</v>
      </c>
      <c r="G778" s="291" t="s">
        <v>2948</v>
      </c>
      <c r="H778" s="295">
        <v>1106898003</v>
      </c>
      <c r="I778" s="294" t="s">
        <v>2883</v>
      </c>
      <c r="J778" s="296">
        <v>1</v>
      </c>
      <c r="K778" s="296">
        <v>1723</v>
      </c>
      <c r="L778" s="297">
        <v>45819</v>
      </c>
      <c r="M778" s="298">
        <f>+F778</f>
        <v>14250000</v>
      </c>
      <c r="N778" s="297">
        <v>45824</v>
      </c>
      <c r="O778" s="294" t="s">
        <v>43</v>
      </c>
      <c r="P778" s="299">
        <v>45827</v>
      </c>
      <c r="Q778" s="294">
        <v>1667</v>
      </c>
      <c r="R778" s="291">
        <v>220601</v>
      </c>
      <c r="S778" s="300">
        <v>14250000</v>
      </c>
      <c r="T778" s="297">
        <v>45826</v>
      </c>
      <c r="U778" s="301" t="s">
        <v>2949</v>
      </c>
      <c r="V778" s="297">
        <v>45827</v>
      </c>
      <c r="W778" s="302">
        <v>45918</v>
      </c>
      <c r="Z778" s="303">
        <f>+S778/3</f>
        <v>4750000</v>
      </c>
      <c r="AF778" s="291" t="s">
        <v>2950</v>
      </c>
      <c r="AG778" s="291">
        <v>322564080</v>
      </c>
      <c r="AH778" s="307" t="s">
        <v>2951</v>
      </c>
    </row>
    <row r="779" spans="1:34" ht="17.25" customHeight="1">
      <c r="A779" s="293">
        <v>778</v>
      </c>
      <c r="B779" s="291" t="s">
        <v>596</v>
      </c>
      <c r="C779" s="291" t="s">
        <v>621</v>
      </c>
      <c r="D779" s="291" t="s">
        <v>2842</v>
      </c>
      <c r="E779" s="294" t="s">
        <v>40</v>
      </c>
      <c r="F779" s="369">
        <v>9000000</v>
      </c>
      <c r="G779" s="306" t="s">
        <v>2952</v>
      </c>
      <c r="H779" s="295">
        <v>1105334193</v>
      </c>
      <c r="I779" s="294" t="s">
        <v>2953</v>
      </c>
      <c r="J779" s="296">
        <v>9</v>
      </c>
      <c r="K779" s="296">
        <v>1724</v>
      </c>
      <c r="L779" s="297">
        <v>45819</v>
      </c>
      <c r="M779" s="298">
        <f t="shared" ref="M779" si="753">+F779</f>
        <v>9000000</v>
      </c>
      <c r="N779" s="297">
        <v>45824</v>
      </c>
      <c r="O779" s="294" t="s">
        <v>43</v>
      </c>
      <c r="P779" s="299">
        <v>45827</v>
      </c>
      <c r="Q779" s="294">
        <v>1668</v>
      </c>
      <c r="R779" s="291">
        <v>220702</v>
      </c>
      <c r="S779" s="300">
        <v>9000000</v>
      </c>
      <c r="T779" s="297">
        <v>45827</v>
      </c>
      <c r="U779" s="301" t="s">
        <v>2954</v>
      </c>
      <c r="V779" s="297">
        <v>45834</v>
      </c>
      <c r="W779" s="302">
        <v>45925</v>
      </c>
      <c r="Z779" s="303">
        <f t="shared" ref="Z779" si="754">+S779/3</f>
        <v>3000000</v>
      </c>
      <c r="AF779" s="291" t="s">
        <v>2955</v>
      </c>
      <c r="AG779" s="291">
        <v>3125107575</v>
      </c>
      <c r="AH779" s="352" t="s">
        <v>2956</v>
      </c>
    </row>
    <row r="780" spans="1:34" ht="17.25" customHeight="1">
      <c r="A780" s="293">
        <v>779</v>
      </c>
      <c r="B780" s="291" t="s">
        <v>596</v>
      </c>
      <c r="C780" s="291" t="s">
        <v>621</v>
      </c>
      <c r="D780" s="291" t="s">
        <v>2842</v>
      </c>
      <c r="E780" s="294" t="s">
        <v>40</v>
      </c>
      <c r="F780" s="369">
        <v>9000000</v>
      </c>
      <c r="G780" s="306" t="s">
        <v>2957</v>
      </c>
      <c r="H780" s="295">
        <v>1105334712</v>
      </c>
      <c r="I780" s="294" t="s">
        <v>2953</v>
      </c>
      <c r="J780" s="296">
        <v>1</v>
      </c>
      <c r="K780" s="296">
        <v>1726</v>
      </c>
      <c r="L780" s="297">
        <v>45819</v>
      </c>
      <c r="M780" s="298">
        <f t="shared" ref="M780" si="755">+F780</f>
        <v>9000000</v>
      </c>
      <c r="N780" s="297">
        <v>45824</v>
      </c>
      <c r="O780" s="294" t="s">
        <v>43</v>
      </c>
      <c r="P780" s="299">
        <v>45826</v>
      </c>
      <c r="Q780" s="294">
        <v>1652</v>
      </c>
      <c r="R780" s="291">
        <v>220702</v>
      </c>
      <c r="S780" s="300">
        <v>9000000</v>
      </c>
      <c r="T780" s="297">
        <v>45826</v>
      </c>
      <c r="U780" s="301">
        <v>4295843</v>
      </c>
      <c r="V780" s="297">
        <v>45834</v>
      </c>
      <c r="W780" s="302">
        <v>45925</v>
      </c>
      <c r="Z780" s="303">
        <f t="shared" ref="Z780" si="756">+S780/3</f>
        <v>3000000</v>
      </c>
      <c r="AF780" s="291" t="s">
        <v>2958</v>
      </c>
      <c r="AG780" s="291">
        <v>3167848581</v>
      </c>
      <c r="AH780" s="352" t="s">
        <v>2959</v>
      </c>
    </row>
    <row r="781" spans="1:34" ht="17.25" customHeight="1">
      <c r="A781" s="293">
        <v>780</v>
      </c>
      <c r="B781" s="291" t="s">
        <v>596</v>
      </c>
      <c r="C781" s="291" t="s">
        <v>621</v>
      </c>
      <c r="D781" s="291" t="s">
        <v>2842</v>
      </c>
      <c r="E781" s="294" t="s">
        <v>40</v>
      </c>
      <c r="F781" s="369">
        <v>9000000</v>
      </c>
      <c r="G781" s="306" t="s">
        <v>2960</v>
      </c>
      <c r="H781" s="295">
        <v>65752039</v>
      </c>
      <c r="I781" s="294" t="s">
        <v>42</v>
      </c>
      <c r="J781" s="296">
        <v>1</v>
      </c>
      <c r="K781" s="296">
        <v>1725</v>
      </c>
      <c r="L781" s="297">
        <v>45819</v>
      </c>
      <c r="M781" s="298">
        <f t="shared" ref="M781" si="757">+F781</f>
        <v>9000000</v>
      </c>
      <c r="N781" s="297">
        <v>45824</v>
      </c>
      <c r="O781" s="294" t="s">
        <v>43</v>
      </c>
      <c r="P781" s="299">
        <v>45825</v>
      </c>
      <c r="Q781" s="294">
        <v>1651</v>
      </c>
      <c r="R781" s="291">
        <v>220702</v>
      </c>
      <c r="S781" s="300">
        <v>9000000</v>
      </c>
      <c r="T781" s="297">
        <v>45825</v>
      </c>
      <c r="U781" s="301" t="s">
        <v>2961</v>
      </c>
      <c r="V781" s="297">
        <v>45825</v>
      </c>
      <c r="W781" s="302">
        <v>45916</v>
      </c>
      <c r="Z781" s="303">
        <f t="shared" ref="Z781" si="758">+S781/3</f>
        <v>3000000</v>
      </c>
      <c r="AF781" s="291" t="s">
        <v>2962</v>
      </c>
      <c r="AG781" s="291">
        <v>3115778996</v>
      </c>
      <c r="AH781" s="352" t="s">
        <v>2963</v>
      </c>
    </row>
    <row r="782" spans="1:34" ht="17.25" customHeight="1">
      <c r="A782" s="293">
        <v>781</v>
      </c>
      <c r="B782" s="291" t="s">
        <v>596</v>
      </c>
      <c r="C782" s="291" t="s">
        <v>621</v>
      </c>
      <c r="D782" s="291" t="s">
        <v>1521</v>
      </c>
      <c r="E782" s="294" t="s">
        <v>40</v>
      </c>
      <c r="F782" s="369">
        <v>4500000</v>
      </c>
      <c r="G782" s="291" t="s">
        <v>2964</v>
      </c>
      <c r="H782" s="295">
        <v>14399169</v>
      </c>
      <c r="I782" s="294" t="s">
        <v>42</v>
      </c>
      <c r="J782" s="296">
        <v>1</v>
      </c>
      <c r="K782" s="296">
        <v>1720</v>
      </c>
      <c r="L782" s="297">
        <v>45819</v>
      </c>
      <c r="M782" s="298">
        <f t="shared" ref="M782:M788" si="759">+F782</f>
        <v>4500000</v>
      </c>
      <c r="N782" s="297">
        <v>45824</v>
      </c>
      <c r="O782" s="294" t="s">
        <v>43</v>
      </c>
      <c r="P782" s="299">
        <v>45826</v>
      </c>
      <c r="Q782" s="294">
        <v>1655</v>
      </c>
      <c r="R782" s="291">
        <v>220602</v>
      </c>
      <c r="S782" s="300">
        <f t="shared" ref="S782:S787" si="760">+M782</f>
        <v>4500000</v>
      </c>
      <c r="T782" s="297">
        <v>45824</v>
      </c>
      <c r="U782" s="297" t="s">
        <v>2965</v>
      </c>
      <c r="V782" s="297">
        <v>45834</v>
      </c>
      <c r="W782" s="302">
        <v>45925</v>
      </c>
      <c r="Z782" s="303">
        <f t="shared" ref="Z782:Z788" si="761">+S782/3</f>
        <v>1500000</v>
      </c>
      <c r="AF782" s="291" t="s">
        <v>2966</v>
      </c>
      <c r="AG782" s="291">
        <v>3138358141</v>
      </c>
      <c r="AH782" s="307" t="s">
        <v>2967</v>
      </c>
    </row>
    <row r="783" spans="1:34" ht="17.25" customHeight="1">
      <c r="A783" s="293">
        <v>782</v>
      </c>
      <c r="B783" s="291" t="s">
        <v>596</v>
      </c>
      <c r="C783" s="291" t="s">
        <v>621</v>
      </c>
      <c r="D783" s="291" t="s">
        <v>1521</v>
      </c>
      <c r="E783" s="294" t="s">
        <v>40</v>
      </c>
      <c r="F783" s="369">
        <v>4500000</v>
      </c>
      <c r="G783" s="291" t="s">
        <v>2968</v>
      </c>
      <c r="H783" s="295">
        <v>71643223</v>
      </c>
      <c r="I783" s="294" t="s">
        <v>504</v>
      </c>
      <c r="J783" s="296">
        <v>3</v>
      </c>
      <c r="K783" s="296">
        <v>1721</v>
      </c>
      <c r="L783" s="297">
        <v>45819</v>
      </c>
      <c r="M783" s="298">
        <f t="shared" si="759"/>
        <v>4500000</v>
      </c>
      <c r="N783" s="297">
        <v>45824</v>
      </c>
      <c r="O783" s="294" t="s">
        <v>43</v>
      </c>
      <c r="P783" s="299">
        <v>45826</v>
      </c>
      <c r="Q783" s="294">
        <v>1653</v>
      </c>
      <c r="R783" s="291">
        <v>220602</v>
      </c>
      <c r="S783" s="300">
        <f t="shared" si="760"/>
        <v>4500000</v>
      </c>
      <c r="W783" s="294" t="s">
        <v>668</v>
      </c>
      <c r="Z783" s="303">
        <f t="shared" si="761"/>
        <v>1500000</v>
      </c>
      <c r="AF783" s="291" t="s">
        <v>2969</v>
      </c>
      <c r="AG783" s="291">
        <v>3204803613</v>
      </c>
      <c r="AH783" s="307" t="s">
        <v>2970</v>
      </c>
    </row>
    <row r="784" spans="1:34" ht="17.25" customHeight="1">
      <c r="A784" s="293">
        <v>783</v>
      </c>
      <c r="B784" s="291" t="s">
        <v>596</v>
      </c>
      <c r="C784" s="291" t="s">
        <v>621</v>
      </c>
      <c r="D784" s="291" t="s">
        <v>1521</v>
      </c>
      <c r="E784" s="294" t="s">
        <v>40</v>
      </c>
      <c r="F784" s="369">
        <v>4500000</v>
      </c>
      <c r="G784" s="291" t="s">
        <v>2971</v>
      </c>
      <c r="H784" s="295">
        <v>28556293</v>
      </c>
      <c r="I784" s="294" t="s">
        <v>42</v>
      </c>
      <c r="J784" s="296">
        <v>1</v>
      </c>
      <c r="K784" s="296">
        <v>1716</v>
      </c>
      <c r="L784" s="297">
        <v>45819</v>
      </c>
      <c r="M784" s="298">
        <f t="shared" si="759"/>
        <v>4500000</v>
      </c>
      <c r="N784" s="297">
        <v>45824</v>
      </c>
      <c r="O784" s="294" t="s">
        <v>43</v>
      </c>
      <c r="P784" s="299" t="s">
        <v>2972</v>
      </c>
      <c r="Q784" s="294">
        <v>1644</v>
      </c>
      <c r="R784" s="291">
        <v>220602</v>
      </c>
      <c r="S784" s="300">
        <f t="shared" si="760"/>
        <v>4500000</v>
      </c>
      <c r="T784" s="297">
        <v>45825</v>
      </c>
      <c r="U784" s="301" t="s">
        <v>2973</v>
      </c>
      <c r="V784" s="297">
        <v>45834</v>
      </c>
      <c r="W784" s="302">
        <v>45925</v>
      </c>
      <c r="Z784" s="303">
        <f t="shared" si="761"/>
        <v>1500000</v>
      </c>
      <c r="AF784" s="291" t="s">
        <v>2974</v>
      </c>
      <c r="AG784" s="291">
        <v>2676861</v>
      </c>
      <c r="AH784" s="307" t="s">
        <v>2975</v>
      </c>
    </row>
    <row r="785" spans="1:34" ht="17.25" customHeight="1">
      <c r="A785" s="293">
        <v>784</v>
      </c>
      <c r="B785" s="291" t="s">
        <v>596</v>
      </c>
      <c r="C785" s="291" t="s">
        <v>621</v>
      </c>
      <c r="D785" s="291" t="s">
        <v>1521</v>
      </c>
      <c r="E785" s="294" t="s">
        <v>40</v>
      </c>
      <c r="F785" s="369">
        <v>4500000</v>
      </c>
      <c r="G785" s="291" t="s">
        <v>2976</v>
      </c>
      <c r="H785" s="295">
        <v>93407823</v>
      </c>
      <c r="I785" s="294" t="s">
        <v>42</v>
      </c>
      <c r="J785" s="296">
        <v>1</v>
      </c>
      <c r="K785" s="296">
        <v>1717</v>
      </c>
      <c r="L785" s="297">
        <v>45819</v>
      </c>
      <c r="M785" s="298">
        <f t="shared" si="759"/>
        <v>4500000</v>
      </c>
      <c r="N785" s="297">
        <v>45824</v>
      </c>
      <c r="O785" s="294" t="s">
        <v>43</v>
      </c>
      <c r="P785" s="299">
        <v>45826</v>
      </c>
      <c r="Q785" s="294">
        <v>1654</v>
      </c>
      <c r="R785" s="291">
        <v>220602</v>
      </c>
      <c r="S785" s="300">
        <f t="shared" si="760"/>
        <v>4500000</v>
      </c>
      <c r="T785" s="297">
        <v>45845</v>
      </c>
      <c r="U785" s="301" t="s">
        <v>2977</v>
      </c>
      <c r="V785" s="297">
        <v>45847</v>
      </c>
      <c r="W785" s="302">
        <v>45938</v>
      </c>
      <c r="Z785" s="303">
        <f t="shared" si="761"/>
        <v>1500000</v>
      </c>
      <c r="AF785" s="291" t="s">
        <v>2978</v>
      </c>
      <c r="AG785" s="291">
        <v>3204901659</v>
      </c>
      <c r="AH785" s="307" t="s">
        <v>2979</v>
      </c>
    </row>
    <row r="786" spans="1:34" ht="17.25" customHeight="1">
      <c r="A786" s="293">
        <v>785</v>
      </c>
      <c r="B786" s="291" t="s">
        <v>596</v>
      </c>
      <c r="C786" s="291" t="s">
        <v>621</v>
      </c>
      <c r="D786" s="291" t="s">
        <v>1521</v>
      </c>
      <c r="E786" s="294" t="s">
        <v>40</v>
      </c>
      <c r="F786" s="369">
        <v>4500000</v>
      </c>
      <c r="G786" s="291" t="s">
        <v>2980</v>
      </c>
      <c r="H786" s="295" t="s">
        <v>2981</v>
      </c>
      <c r="I786" s="294" t="s">
        <v>2982</v>
      </c>
      <c r="J786" s="296">
        <v>5</v>
      </c>
      <c r="K786" s="296">
        <v>1718</v>
      </c>
      <c r="L786" s="297">
        <v>45819</v>
      </c>
      <c r="M786" s="298">
        <f t="shared" si="759"/>
        <v>4500000</v>
      </c>
      <c r="N786" s="297">
        <v>45824</v>
      </c>
      <c r="O786" s="294" t="s">
        <v>43</v>
      </c>
      <c r="P786" s="299">
        <v>45826</v>
      </c>
      <c r="Q786" s="294">
        <v>1656</v>
      </c>
      <c r="R786" s="291">
        <v>220602</v>
      </c>
      <c r="S786" s="300">
        <f t="shared" si="760"/>
        <v>4500000</v>
      </c>
      <c r="T786" s="272" t="s">
        <v>731</v>
      </c>
      <c r="U786" s="301" t="s">
        <v>2983</v>
      </c>
      <c r="V786" s="297">
        <v>45826</v>
      </c>
      <c r="W786" s="302">
        <v>45917</v>
      </c>
      <c r="Z786" s="303">
        <f t="shared" si="761"/>
        <v>1500000</v>
      </c>
      <c r="AF786" s="291" t="s">
        <v>2984</v>
      </c>
      <c r="AG786" s="291">
        <v>3112272448</v>
      </c>
      <c r="AH786" s="307" t="s">
        <v>2985</v>
      </c>
    </row>
    <row r="787" spans="1:34" ht="17.25" customHeight="1">
      <c r="A787" s="293">
        <v>786</v>
      </c>
      <c r="B787" s="291" t="s">
        <v>596</v>
      </c>
      <c r="C787" s="291" t="s">
        <v>621</v>
      </c>
      <c r="D787" s="291" t="s">
        <v>1521</v>
      </c>
      <c r="E787" s="294" t="s">
        <v>40</v>
      </c>
      <c r="F787" s="369">
        <v>4500000</v>
      </c>
      <c r="G787" s="291" t="s">
        <v>2986</v>
      </c>
      <c r="H787" s="295">
        <v>1005754330</v>
      </c>
      <c r="I787" s="294" t="s">
        <v>2987</v>
      </c>
      <c r="J787" s="296">
        <v>0</v>
      </c>
      <c r="K787" s="296">
        <v>1719</v>
      </c>
      <c r="L787" s="297">
        <v>45819</v>
      </c>
      <c r="M787" s="298">
        <f t="shared" si="759"/>
        <v>4500000</v>
      </c>
      <c r="N787" s="297">
        <v>45824</v>
      </c>
      <c r="O787" s="294" t="s">
        <v>43</v>
      </c>
      <c r="P787" s="299">
        <v>45826</v>
      </c>
      <c r="Q787" s="294">
        <v>1657</v>
      </c>
      <c r="R787" s="291">
        <v>220602</v>
      </c>
      <c r="S787" s="300">
        <f t="shared" si="760"/>
        <v>4500000</v>
      </c>
      <c r="T787" s="297">
        <v>45845</v>
      </c>
      <c r="U787" s="301" t="s">
        <v>2988</v>
      </c>
      <c r="V787" s="297">
        <v>45846</v>
      </c>
      <c r="W787" s="302">
        <v>45937</v>
      </c>
      <c r="Z787" s="303">
        <f t="shared" si="761"/>
        <v>1500000</v>
      </c>
      <c r="AF787" s="291" t="s">
        <v>2989</v>
      </c>
      <c r="AG787" s="291">
        <v>3133025636</v>
      </c>
      <c r="AH787" s="307" t="s">
        <v>2990</v>
      </c>
    </row>
    <row r="788" spans="1:34" ht="17.25" customHeight="1">
      <c r="A788" s="293">
        <v>787</v>
      </c>
      <c r="B788" s="291" t="s">
        <v>596</v>
      </c>
      <c r="C788" s="291" t="s">
        <v>621</v>
      </c>
      <c r="D788" s="306" t="s">
        <v>2899</v>
      </c>
      <c r="E788" s="294" t="s">
        <v>40</v>
      </c>
      <c r="F788" s="369">
        <v>14250000</v>
      </c>
      <c r="G788" s="291" t="s">
        <v>1541</v>
      </c>
      <c r="H788" s="295">
        <v>1105615909</v>
      </c>
      <c r="I788" s="294" t="s">
        <v>1542</v>
      </c>
      <c r="J788" s="296">
        <v>1</v>
      </c>
      <c r="K788" s="296">
        <v>1722</v>
      </c>
      <c r="L788" s="297">
        <v>45819</v>
      </c>
      <c r="M788" s="298">
        <f t="shared" si="759"/>
        <v>14250000</v>
      </c>
      <c r="N788" s="297">
        <v>45824</v>
      </c>
      <c r="O788" s="294" t="s">
        <v>43</v>
      </c>
      <c r="P788" s="299">
        <v>45824</v>
      </c>
      <c r="Q788" s="294">
        <v>1645</v>
      </c>
      <c r="R788" s="291">
        <v>220601</v>
      </c>
      <c r="S788" s="300">
        <v>14250000</v>
      </c>
      <c r="T788" s="297">
        <v>45841</v>
      </c>
      <c r="U788" s="301" t="s">
        <v>2991</v>
      </c>
      <c r="V788" s="297">
        <v>45841</v>
      </c>
      <c r="W788" s="302">
        <v>45932</v>
      </c>
      <c r="Z788" s="303">
        <f t="shared" si="761"/>
        <v>4750000</v>
      </c>
      <c r="AF788" s="291" t="s">
        <v>2992</v>
      </c>
      <c r="AG788" s="291">
        <v>33022680747</v>
      </c>
      <c r="AH788" s="307" t="s">
        <v>1545</v>
      </c>
    </row>
    <row r="789" spans="1:34" ht="17.25" customHeight="1">
      <c r="A789" s="293">
        <v>788</v>
      </c>
      <c r="B789" s="291" t="s">
        <v>596</v>
      </c>
      <c r="C789" s="291" t="s">
        <v>621</v>
      </c>
      <c r="D789" s="291" t="s">
        <v>796</v>
      </c>
      <c r="E789" s="294" t="s">
        <v>40</v>
      </c>
      <c r="F789" s="369">
        <v>7500000</v>
      </c>
      <c r="G789" s="306" t="s">
        <v>2993</v>
      </c>
      <c r="H789" s="295">
        <v>1109414174</v>
      </c>
      <c r="I789" s="294" t="s">
        <v>1273</v>
      </c>
      <c r="J789" s="296">
        <v>7</v>
      </c>
      <c r="K789" s="296">
        <v>1705</v>
      </c>
      <c r="L789" s="297">
        <v>45807</v>
      </c>
      <c r="M789" s="298">
        <f t="shared" ref="M789" si="762">+F789</f>
        <v>7500000</v>
      </c>
      <c r="N789" s="297">
        <v>45824</v>
      </c>
      <c r="O789" s="294" t="s">
        <v>43</v>
      </c>
      <c r="R789" s="291">
        <v>220602</v>
      </c>
      <c r="S789" s="300">
        <v>7500000</v>
      </c>
      <c r="W789" s="294" t="s">
        <v>668</v>
      </c>
      <c r="Z789" s="303">
        <f t="shared" ref="Z789" si="763">+S789/3</f>
        <v>2500000</v>
      </c>
      <c r="AF789" s="291" t="s">
        <v>2994</v>
      </c>
      <c r="AG789" s="291">
        <v>3138190714</v>
      </c>
      <c r="AH789" s="352" t="s">
        <v>2995</v>
      </c>
    </row>
    <row r="790" spans="1:34" ht="17.25" customHeight="1">
      <c r="A790" s="293">
        <v>789</v>
      </c>
      <c r="B790" s="291" t="s">
        <v>1103</v>
      </c>
      <c r="C790" s="291" t="s">
        <v>100</v>
      </c>
      <c r="D790" s="291" t="s">
        <v>976</v>
      </c>
      <c r="E790" s="294" t="s">
        <v>40</v>
      </c>
      <c r="F790" s="369">
        <v>40000000</v>
      </c>
      <c r="G790" s="291" t="s">
        <v>244</v>
      </c>
      <c r="H790" s="295">
        <v>30398749</v>
      </c>
      <c r="I790" s="294" t="s">
        <v>977</v>
      </c>
      <c r="J790" s="296">
        <v>5</v>
      </c>
      <c r="K790" s="296">
        <v>1729</v>
      </c>
      <c r="L790" s="297">
        <v>45819</v>
      </c>
      <c r="M790" s="298">
        <v>4000000</v>
      </c>
      <c r="N790" s="297">
        <v>45824</v>
      </c>
      <c r="O790" s="294" t="s">
        <v>43</v>
      </c>
      <c r="P790" s="299">
        <v>45824</v>
      </c>
      <c r="Q790" s="294">
        <v>1646</v>
      </c>
      <c r="R790" s="291">
        <v>2101020301</v>
      </c>
      <c r="S790" s="300">
        <v>4000000</v>
      </c>
      <c r="U790" s="301">
        <v>100045127</v>
      </c>
      <c r="V790" s="297">
        <v>45825</v>
      </c>
      <c r="W790" s="302">
        <v>45856</v>
      </c>
      <c r="Z790" s="303">
        <f>+S790</f>
        <v>4000000</v>
      </c>
      <c r="AF790" s="291" t="s">
        <v>246</v>
      </c>
      <c r="AG790" s="291">
        <v>3146170875</v>
      </c>
      <c r="AH790" s="307" t="s">
        <v>247</v>
      </c>
    </row>
    <row r="791" spans="1:34" ht="17.25" customHeight="1">
      <c r="A791" s="293">
        <v>790</v>
      </c>
      <c r="B791" s="291" t="s">
        <v>596</v>
      </c>
      <c r="C791" s="291" t="s">
        <v>621</v>
      </c>
      <c r="D791" s="306" t="s">
        <v>2706</v>
      </c>
      <c r="E791" s="294" t="s">
        <v>40</v>
      </c>
      <c r="F791" s="369">
        <v>22500000</v>
      </c>
      <c r="G791" s="291" t="s">
        <v>2996</v>
      </c>
      <c r="H791" s="295">
        <v>1110586542</v>
      </c>
      <c r="I791" s="294" t="s">
        <v>115</v>
      </c>
      <c r="J791" s="296">
        <v>5</v>
      </c>
      <c r="K791" s="296">
        <v>1727</v>
      </c>
      <c r="L791" s="297">
        <v>45819</v>
      </c>
      <c r="M791" s="298">
        <v>22500000</v>
      </c>
      <c r="N791" s="297">
        <v>45825</v>
      </c>
      <c r="O791" s="294" t="s">
        <v>43</v>
      </c>
      <c r="R791" s="291">
        <v>220601</v>
      </c>
      <c r="S791" s="300">
        <v>22500000</v>
      </c>
      <c r="U791" s="313" t="s">
        <v>415</v>
      </c>
      <c r="W791" s="294" t="s">
        <v>668</v>
      </c>
      <c r="Z791" s="303">
        <f>+S791/3</f>
        <v>7500000</v>
      </c>
      <c r="AF791" s="291" t="s">
        <v>2997</v>
      </c>
      <c r="AG791" s="291">
        <v>3188695666</v>
      </c>
      <c r="AH791" s="307" t="s">
        <v>2998</v>
      </c>
    </row>
    <row r="792" spans="1:34" ht="17.25" customHeight="1">
      <c r="A792" s="293">
        <v>791</v>
      </c>
      <c r="B792" s="291" t="s">
        <v>37</v>
      </c>
      <c r="C792" s="291" t="s">
        <v>2999</v>
      </c>
      <c r="D792" s="306" t="s">
        <v>3000</v>
      </c>
      <c r="E792" s="294" t="s">
        <v>40</v>
      </c>
      <c r="F792" s="369">
        <v>2369000</v>
      </c>
      <c r="G792" s="291" t="s">
        <v>187</v>
      </c>
      <c r="H792" s="295">
        <v>11105198316</v>
      </c>
      <c r="I792" s="294" t="s">
        <v>115</v>
      </c>
      <c r="J792" s="296">
        <v>7</v>
      </c>
      <c r="K792" s="296">
        <v>1740</v>
      </c>
      <c r="L792" s="297">
        <v>45820</v>
      </c>
      <c r="M792" s="298">
        <f t="shared" ref="M792" si="764">F792</f>
        <v>2369000</v>
      </c>
      <c r="N792" s="297">
        <v>45826</v>
      </c>
      <c r="O792" s="294" t="s">
        <v>43</v>
      </c>
      <c r="P792" s="299">
        <v>45826</v>
      </c>
      <c r="Q792" s="294">
        <v>1658</v>
      </c>
      <c r="R792" s="291">
        <v>2101020302</v>
      </c>
      <c r="S792" s="300">
        <f t="shared" ref="S792" si="765">M792</f>
        <v>2369000</v>
      </c>
      <c r="T792" s="297">
        <v>45826</v>
      </c>
      <c r="U792" s="301" t="s">
        <v>3001</v>
      </c>
      <c r="V792" s="297">
        <v>45827</v>
      </c>
      <c r="W792" s="302">
        <v>45856</v>
      </c>
      <c r="Z792" s="303">
        <f>+S792</f>
        <v>2369000</v>
      </c>
      <c r="AF792" s="291" t="s">
        <v>861</v>
      </c>
      <c r="AG792" s="291">
        <v>3148056693</v>
      </c>
      <c r="AH792" s="307" t="s">
        <v>862</v>
      </c>
    </row>
    <row r="793" spans="1:34" ht="17.25" customHeight="1">
      <c r="A793" s="293">
        <v>792</v>
      </c>
      <c r="B793" s="291" t="s">
        <v>37</v>
      </c>
      <c r="C793" s="291" t="s">
        <v>2999</v>
      </c>
      <c r="D793" s="306" t="s">
        <v>3000</v>
      </c>
      <c r="E793" s="294" t="s">
        <v>40</v>
      </c>
      <c r="F793" s="369">
        <v>2369000</v>
      </c>
      <c r="G793" s="291" t="s">
        <v>180</v>
      </c>
      <c r="H793" s="295">
        <v>65767290</v>
      </c>
      <c r="I793" s="294" t="s">
        <v>115</v>
      </c>
      <c r="J793" s="296">
        <v>8</v>
      </c>
      <c r="K793" s="296">
        <v>1741</v>
      </c>
      <c r="L793" s="297">
        <v>45820</v>
      </c>
      <c r="M793" s="298">
        <f t="shared" ref="M793:M798" si="766">F793</f>
        <v>2369000</v>
      </c>
      <c r="N793" s="297">
        <v>45826</v>
      </c>
      <c r="O793" s="294" t="s">
        <v>43</v>
      </c>
      <c r="P793" s="299">
        <v>45826</v>
      </c>
      <c r="Q793" s="294">
        <v>1659</v>
      </c>
      <c r="R793" s="291">
        <v>2101020302</v>
      </c>
      <c r="S793" s="300">
        <f t="shared" ref="S793:S798" si="767">M793</f>
        <v>2369000</v>
      </c>
      <c r="T793" s="297">
        <v>45826</v>
      </c>
      <c r="U793" s="301">
        <v>100045207</v>
      </c>
      <c r="V793" s="297">
        <v>45827</v>
      </c>
      <c r="W793" s="302">
        <v>45856</v>
      </c>
      <c r="Z793" s="303">
        <f>+S793</f>
        <v>2369000</v>
      </c>
      <c r="AF793" s="291" t="s">
        <v>3002</v>
      </c>
      <c r="AG793" s="291">
        <v>3162252728</v>
      </c>
      <c r="AH793" s="307" t="s">
        <v>3003</v>
      </c>
    </row>
    <row r="794" spans="1:34" ht="17.25" customHeight="1">
      <c r="A794" s="293">
        <v>793</v>
      </c>
      <c r="B794" s="291" t="s">
        <v>37</v>
      </c>
      <c r="C794" s="291" t="s">
        <v>2999</v>
      </c>
      <c r="D794" s="306" t="s">
        <v>3000</v>
      </c>
      <c r="E794" s="294" t="s">
        <v>40</v>
      </c>
      <c r="F794" s="369">
        <v>2369000</v>
      </c>
      <c r="G794" s="291" t="s">
        <v>184</v>
      </c>
      <c r="H794" s="295" t="s">
        <v>908</v>
      </c>
      <c r="I794" s="294" t="s">
        <v>909</v>
      </c>
      <c r="J794" s="296">
        <v>9</v>
      </c>
      <c r="K794" s="296">
        <v>1738</v>
      </c>
      <c r="L794" s="297">
        <v>45820</v>
      </c>
      <c r="M794" s="298">
        <f t="shared" si="766"/>
        <v>2369000</v>
      </c>
      <c r="N794" s="297">
        <v>45826</v>
      </c>
      <c r="O794" s="294" t="s">
        <v>43</v>
      </c>
      <c r="P794" s="299">
        <v>45826</v>
      </c>
      <c r="Q794" s="294">
        <v>1660</v>
      </c>
      <c r="R794" s="291">
        <v>2101020301</v>
      </c>
      <c r="S794" s="300">
        <f t="shared" si="767"/>
        <v>2369000</v>
      </c>
      <c r="T794" s="297">
        <v>45826</v>
      </c>
      <c r="U794" s="301">
        <v>100045212</v>
      </c>
      <c r="V794" s="297">
        <v>45833</v>
      </c>
      <c r="W794" s="302">
        <v>45862</v>
      </c>
      <c r="Z794" s="303">
        <f>+S794</f>
        <v>2369000</v>
      </c>
      <c r="AF794" s="291" t="s">
        <v>910</v>
      </c>
      <c r="AG794" s="291">
        <v>31115707419</v>
      </c>
      <c r="AH794" s="307" t="s">
        <v>186</v>
      </c>
    </row>
    <row r="795" spans="1:34" ht="17.25" customHeight="1">
      <c r="A795" s="293">
        <v>794</v>
      </c>
      <c r="B795" s="291" t="s">
        <v>37</v>
      </c>
      <c r="C795" s="291" t="s">
        <v>2999</v>
      </c>
      <c r="D795" s="306" t="s">
        <v>3000</v>
      </c>
      <c r="E795" s="294" t="s">
        <v>40</v>
      </c>
      <c r="F795" s="369">
        <v>2369000</v>
      </c>
      <c r="G795" s="291" t="s">
        <v>191</v>
      </c>
      <c r="H795" s="295">
        <v>1109380186</v>
      </c>
      <c r="I795" s="294" t="s">
        <v>165</v>
      </c>
      <c r="J795" s="296">
        <v>7</v>
      </c>
      <c r="K795" s="296">
        <v>1739</v>
      </c>
      <c r="L795" s="297">
        <v>45820</v>
      </c>
      <c r="M795" s="298">
        <f t="shared" si="766"/>
        <v>2369000</v>
      </c>
      <c r="N795" s="297">
        <v>45826</v>
      </c>
      <c r="O795" s="294" t="s">
        <v>43</v>
      </c>
      <c r="P795" s="299">
        <v>45826</v>
      </c>
      <c r="Q795" s="294">
        <v>1661</v>
      </c>
      <c r="R795" s="291">
        <v>2101020301</v>
      </c>
      <c r="S795" s="300">
        <f t="shared" si="767"/>
        <v>2369000</v>
      </c>
      <c r="T795" s="297">
        <v>45833</v>
      </c>
      <c r="U795" s="301" t="s">
        <v>3004</v>
      </c>
      <c r="V795" s="297">
        <v>45827</v>
      </c>
      <c r="W795" s="302">
        <v>45856</v>
      </c>
      <c r="Z795" s="303">
        <f t="shared" ref="Z795" si="768">+F795/2</f>
        <v>1184500</v>
      </c>
      <c r="AF795" s="291" t="s">
        <v>193</v>
      </c>
      <c r="AG795" s="291">
        <v>3163977062</v>
      </c>
      <c r="AH795" s="307" t="s">
        <v>194</v>
      </c>
    </row>
    <row r="796" spans="1:34" ht="17.25" customHeight="1">
      <c r="A796" s="293">
        <v>795</v>
      </c>
      <c r="B796" s="291" t="s">
        <v>596</v>
      </c>
      <c r="C796" s="291" t="s">
        <v>621</v>
      </c>
      <c r="D796" s="306" t="s">
        <v>622</v>
      </c>
      <c r="E796" s="294" t="s">
        <v>40</v>
      </c>
      <c r="F796" s="369">
        <v>14000000</v>
      </c>
      <c r="G796" s="291" t="s">
        <v>197</v>
      </c>
      <c r="H796" s="295">
        <v>36559111</v>
      </c>
      <c r="I796" s="294" t="s">
        <v>198</v>
      </c>
      <c r="J796" s="296">
        <v>0</v>
      </c>
      <c r="K796" s="296">
        <v>1732</v>
      </c>
      <c r="L796" s="297">
        <v>45820</v>
      </c>
      <c r="M796" s="298">
        <f t="shared" si="766"/>
        <v>14000000</v>
      </c>
      <c r="N796" s="297">
        <v>45826</v>
      </c>
      <c r="O796" s="294" t="s">
        <v>43</v>
      </c>
      <c r="P796" s="299">
        <v>45827</v>
      </c>
      <c r="Q796" s="294">
        <v>1673</v>
      </c>
      <c r="R796" s="291">
        <v>220605</v>
      </c>
      <c r="S796" s="300">
        <f t="shared" si="767"/>
        <v>14000000</v>
      </c>
      <c r="T796" s="297">
        <v>45795</v>
      </c>
      <c r="U796" s="301">
        <v>100045220</v>
      </c>
      <c r="V796" s="297">
        <v>45827</v>
      </c>
      <c r="W796" s="302">
        <v>45918</v>
      </c>
      <c r="Z796" s="303">
        <f>+S796/2</f>
        <v>7000000</v>
      </c>
      <c r="AF796" s="291" t="s">
        <v>199</v>
      </c>
      <c r="AG796" s="291">
        <v>3108045053</v>
      </c>
      <c r="AH796" s="305" t="s">
        <v>200</v>
      </c>
    </row>
    <row r="797" spans="1:34" ht="17.25" customHeight="1">
      <c r="A797" s="293">
        <v>796</v>
      </c>
      <c r="B797" s="291" t="s">
        <v>596</v>
      </c>
      <c r="C797" s="291" t="s">
        <v>621</v>
      </c>
      <c r="D797" s="357" t="s">
        <v>3005</v>
      </c>
      <c r="E797" s="294" t="s">
        <v>40</v>
      </c>
      <c r="F797" s="369">
        <v>4800000</v>
      </c>
      <c r="G797" s="291" t="s">
        <v>751</v>
      </c>
      <c r="H797" s="295">
        <v>1109391782</v>
      </c>
      <c r="I797" s="294" t="s">
        <v>165</v>
      </c>
      <c r="J797" s="296">
        <v>1</v>
      </c>
      <c r="K797" s="296">
        <v>1733</v>
      </c>
      <c r="L797" s="297">
        <v>45820</v>
      </c>
      <c r="M797" s="298">
        <f t="shared" si="766"/>
        <v>4800000</v>
      </c>
      <c r="N797" s="297">
        <v>45826</v>
      </c>
      <c r="O797" s="294" t="s">
        <v>43</v>
      </c>
      <c r="P797" s="299">
        <v>45826</v>
      </c>
      <c r="Q797" s="294">
        <v>1662</v>
      </c>
      <c r="R797" s="291">
        <v>220702</v>
      </c>
      <c r="S797" s="300">
        <f t="shared" si="767"/>
        <v>4800000</v>
      </c>
      <c r="T797" s="297">
        <v>45826</v>
      </c>
      <c r="U797" s="301" t="s">
        <v>3006</v>
      </c>
      <c r="V797" s="297">
        <v>45828</v>
      </c>
      <c r="W797" s="302">
        <v>45857</v>
      </c>
      <c r="Z797" s="303">
        <f>+F797/2</f>
        <v>2400000</v>
      </c>
      <c r="AF797" s="291" t="s">
        <v>753</v>
      </c>
      <c r="AG797" s="291">
        <v>3158430061</v>
      </c>
      <c r="AH797" s="307" t="s">
        <v>754</v>
      </c>
    </row>
    <row r="798" spans="1:34" ht="17.25" customHeight="1">
      <c r="A798" s="293">
        <v>797</v>
      </c>
      <c r="B798" s="291" t="s">
        <v>37</v>
      </c>
      <c r="C798" s="291" t="s">
        <v>248</v>
      </c>
      <c r="D798" s="306" t="s">
        <v>254</v>
      </c>
      <c r="E798" s="294" t="s">
        <v>40</v>
      </c>
      <c r="F798" s="369">
        <v>2451915</v>
      </c>
      <c r="G798" s="291" t="s">
        <v>255</v>
      </c>
      <c r="H798" s="295">
        <v>1110484511</v>
      </c>
      <c r="I798" s="294" t="s">
        <v>42</v>
      </c>
      <c r="J798" s="296">
        <v>9</v>
      </c>
      <c r="K798" s="296">
        <v>1737</v>
      </c>
      <c r="L798" s="297">
        <v>45820</v>
      </c>
      <c r="M798" s="298">
        <f t="shared" si="766"/>
        <v>2451915</v>
      </c>
      <c r="N798" s="297">
        <v>45826</v>
      </c>
      <c r="O798" s="294" t="s">
        <v>43</v>
      </c>
      <c r="P798" s="299">
        <v>45827</v>
      </c>
      <c r="Q798" s="294">
        <v>1669</v>
      </c>
      <c r="R798" s="291">
        <v>2101010302</v>
      </c>
      <c r="S798" s="300">
        <f t="shared" si="767"/>
        <v>2451915</v>
      </c>
      <c r="T798" s="297">
        <v>45826</v>
      </c>
      <c r="U798" s="301">
        <v>100045209</v>
      </c>
      <c r="V798" s="297">
        <v>45827</v>
      </c>
      <c r="W798" s="302">
        <v>45856</v>
      </c>
      <c r="Z798" s="303">
        <f>+F798</f>
        <v>2451915</v>
      </c>
      <c r="AF798" s="291" t="s">
        <v>536</v>
      </c>
      <c r="AG798" s="291">
        <v>3166690103</v>
      </c>
      <c r="AH798" s="307" t="s">
        <v>537</v>
      </c>
    </row>
    <row r="799" spans="1:34" ht="17.25" customHeight="1">
      <c r="A799" s="293">
        <v>798</v>
      </c>
      <c r="B799" s="291" t="s">
        <v>37</v>
      </c>
      <c r="C799" s="291" t="s">
        <v>248</v>
      </c>
      <c r="D799" s="306" t="s">
        <v>249</v>
      </c>
      <c r="E799" s="294" t="s">
        <v>40</v>
      </c>
      <c r="F799" s="369">
        <v>2451915</v>
      </c>
      <c r="G799" s="291" t="s">
        <v>250</v>
      </c>
      <c r="H799" s="295">
        <v>1110480076</v>
      </c>
      <c r="I799" s="294" t="s">
        <v>115</v>
      </c>
      <c r="J799" s="296">
        <v>8</v>
      </c>
      <c r="K799" s="296">
        <v>1736</v>
      </c>
      <c r="L799" s="297">
        <v>45820</v>
      </c>
      <c r="M799" s="298">
        <v>2451915</v>
      </c>
      <c r="N799" s="297">
        <v>45826</v>
      </c>
      <c r="O799" s="294" t="s">
        <v>43</v>
      </c>
      <c r="P799" s="299">
        <v>45827</v>
      </c>
      <c r="Q799" s="294">
        <v>1670</v>
      </c>
      <c r="R799" s="291">
        <v>2101010302</v>
      </c>
      <c r="S799" s="300">
        <v>2451915</v>
      </c>
      <c r="T799" s="297">
        <v>45826</v>
      </c>
      <c r="U799" s="301">
        <v>100045213</v>
      </c>
      <c r="V799" s="297">
        <v>45827</v>
      </c>
      <c r="W799" s="302">
        <v>45856</v>
      </c>
      <c r="Z799" s="303">
        <f>+F799</f>
        <v>2451915</v>
      </c>
      <c r="AF799" s="291" t="s">
        <v>252</v>
      </c>
      <c r="AG799" s="291">
        <v>3202336859</v>
      </c>
      <c r="AH799" s="307" t="s">
        <v>253</v>
      </c>
    </row>
    <row r="800" spans="1:34" ht="17.25" customHeight="1">
      <c r="A800" s="293">
        <v>799</v>
      </c>
      <c r="B800" s="291" t="s">
        <v>37</v>
      </c>
      <c r="C800" s="291" t="s">
        <v>146</v>
      </c>
      <c r="D800" s="291" t="s">
        <v>3007</v>
      </c>
      <c r="E800" s="294" t="s">
        <v>40</v>
      </c>
      <c r="F800" s="369">
        <v>2382100</v>
      </c>
      <c r="G800" s="291" t="s">
        <v>3008</v>
      </c>
      <c r="H800" s="295">
        <v>901062371</v>
      </c>
      <c r="I800" s="294" t="s">
        <v>373</v>
      </c>
      <c r="J800" s="296">
        <v>1</v>
      </c>
      <c r="K800" s="296">
        <v>1714</v>
      </c>
      <c r="L800" s="297">
        <v>45819</v>
      </c>
      <c r="M800" s="298">
        <f>+F800</f>
        <v>2382100</v>
      </c>
      <c r="N800" s="297">
        <v>45826</v>
      </c>
      <c r="O800" s="294" t="s">
        <v>43</v>
      </c>
      <c r="P800" s="299">
        <v>45827</v>
      </c>
      <c r="Q800" s="294">
        <v>1671</v>
      </c>
      <c r="R800" s="291">
        <v>21030202</v>
      </c>
      <c r="S800" s="300">
        <f>+M800</f>
        <v>2382100</v>
      </c>
      <c r="W800" s="302">
        <v>46022</v>
      </c>
      <c r="Z800" s="303">
        <f>+S800/6</f>
        <v>397016.66666666669</v>
      </c>
      <c r="AF800" s="291" t="s">
        <v>3009</v>
      </c>
      <c r="AG800" s="291">
        <v>3209390815</v>
      </c>
      <c r="AH800" s="307" t="s">
        <v>3010</v>
      </c>
    </row>
    <row r="801" spans="1:34" ht="17.25" customHeight="1">
      <c r="A801" s="293">
        <v>800</v>
      </c>
      <c r="B801" s="291" t="s">
        <v>37</v>
      </c>
      <c r="C801" s="291" t="s">
        <v>661</v>
      </c>
      <c r="D801" s="291" t="s">
        <v>163</v>
      </c>
      <c r="E801" s="294" t="s">
        <v>40</v>
      </c>
      <c r="F801" s="369">
        <v>5250000</v>
      </c>
      <c r="G801" s="291" t="s">
        <v>164</v>
      </c>
      <c r="H801" s="295">
        <v>28799762</v>
      </c>
      <c r="I801" s="294" t="s">
        <v>165</v>
      </c>
      <c r="J801" s="296">
        <v>5</v>
      </c>
      <c r="K801" s="296">
        <v>1768</v>
      </c>
      <c r="L801" s="297">
        <v>45826</v>
      </c>
      <c r="M801" s="298">
        <f t="shared" ref="M801" si="769">F801</f>
        <v>5250000</v>
      </c>
      <c r="N801" s="297">
        <v>45827</v>
      </c>
      <c r="O801" s="294" t="s">
        <v>43</v>
      </c>
      <c r="P801" s="299">
        <v>45827</v>
      </c>
      <c r="Q801" s="294">
        <v>1672</v>
      </c>
      <c r="R801" s="291">
        <v>2101010301</v>
      </c>
      <c r="S801" s="300">
        <f t="shared" ref="S801" si="770">M801</f>
        <v>5250000</v>
      </c>
      <c r="T801" s="297">
        <v>45827</v>
      </c>
      <c r="U801" s="301" t="s">
        <v>3011</v>
      </c>
      <c r="V801" s="297">
        <v>45827</v>
      </c>
      <c r="W801" s="302">
        <v>45856</v>
      </c>
      <c r="Z801" s="303">
        <f>+F801</f>
        <v>5250000</v>
      </c>
      <c r="AF801" s="291" t="s">
        <v>167</v>
      </c>
      <c r="AG801" s="291">
        <v>3182848266</v>
      </c>
      <c r="AH801" s="307" t="s">
        <v>168</v>
      </c>
    </row>
    <row r="802" spans="1:34" ht="17.25" customHeight="1">
      <c r="A802" s="293">
        <v>801</v>
      </c>
      <c r="B802" s="291" t="s">
        <v>37</v>
      </c>
      <c r="C802" s="291" t="s">
        <v>140</v>
      </c>
      <c r="D802" s="314" t="s">
        <v>529</v>
      </c>
      <c r="E802" s="294" t="s">
        <v>40</v>
      </c>
      <c r="F802" s="369">
        <v>5150000</v>
      </c>
      <c r="G802" s="291" t="s">
        <v>530</v>
      </c>
      <c r="H802" s="295">
        <v>14236617</v>
      </c>
      <c r="I802" s="294" t="s">
        <v>42</v>
      </c>
      <c r="J802" s="296">
        <v>9</v>
      </c>
      <c r="K802" s="296">
        <v>1769</v>
      </c>
      <c r="L802" s="297">
        <v>45826</v>
      </c>
      <c r="M802" s="298">
        <v>5150000</v>
      </c>
      <c r="N802" s="297">
        <v>45827</v>
      </c>
      <c r="O802" s="294" t="s">
        <v>43</v>
      </c>
      <c r="P802" s="299">
        <v>45828</v>
      </c>
      <c r="Q802" s="294">
        <v>1675</v>
      </c>
      <c r="R802" s="291">
        <v>2101010301</v>
      </c>
      <c r="S802" s="300">
        <v>2150000</v>
      </c>
      <c r="W802" s="294" t="s">
        <v>3012</v>
      </c>
      <c r="Z802" s="303">
        <v>5150000</v>
      </c>
      <c r="AF802" s="291" t="s">
        <v>531</v>
      </c>
      <c r="AG802" s="291">
        <v>3115918005</v>
      </c>
      <c r="AH802" s="307" t="s">
        <v>532</v>
      </c>
    </row>
    <row r="803" spans="1:34" ht="17.25" customHeight="1">
      <c r="A803" s="293">
        <v>802</v>
      </c>
      <c r="B803" s="291" t="s">
        <v>1103</v>
      </c>
      <c r="C803" s="291" t="s">
        <v>293</v>
      </c>
      <c r="D803" s="291" t="s">
        <v>3013</v>
      </c>
      <c r="E803" s="294" t="s">
        <v>40</v>
      </c>
      <c r="F803" s="369">
        <v>2369000</v>
      </c>
      <c r="G803" s="291" t="s">
        <v>303</v>
      </c>
      <c r="H803" s="295">
        <v>52741227</v>
      </c>
      <c r="I803" s="294" t="s">
        <v>51</v>
      </c>
      <c r="J803" s="296">
        <v>3</v>
      </c>
      <c r="K803" s="296">
        <v>1759</v>
      </c>
      <c r="L803" s="297">
        <v>45825</v>
      </c>
      <c r="M803" s="298">
        <f>+F803</f>
        <v>2369000</v>
      </c>
      <c r="N803" s="297">
        <v>45828</v>
      </c>
      <c r="O803" s="294" t="s">
        <v>43</v>
      </c>
      <c r="P803" s="299">
        <v>45833</v>
      </c>
      <c r="Q803" s="294">
        <v>1676</v>
      </c>
      <c r="R803" s="291">
        <v>2101020302</v>
      </c>
      <c r="S803" s="300">
        <f>+F803</f>
        <v>2369000</v>
      </c>
      <c r="T803" s="297">
        <v>45828</v>
      </c>
      <c r="U803" s="299" t="s">
        <v>3014</v>
      </c>
      <c r="V803" s="297">
        <v>45833</v>
      </c>
      <c r="W803" s="302">
        <v>45862</v>
      </c>
      <c r="Z803" s="303">
        <f>+F803</f>
        <v>2369000</v>
      </c>
      <c r="AF803" s="291" t="s">
        <v>305</v>
      </c>
      <c r="AG803" s="291">
        <v>3504149209</v>
      </c>
      <c r="AH803" s="307" t="s">
        <v>306</v>
      </c>
    </row>
    <row r="804" spans="1:34" ht="17.25" customHeight="1">
      <c r="A804" s="293">
        <v>803</v>
      </c>
      <c r="B804" s="291" t="s">
        <v>1103</v>
      </c>
      <c r="C804" s="291" t="s">
        <v>293</v>
      </c>
      <c r="D804" s="291" t="s">
        <v>3013</v>
      </c>
      <c r="E804" s="294" t="s">
        <v>40</v>
      </c>
      <c r="F804" s="369">
        <v>2369000</v>
      </c>
      <c r="G804" s="291" t="s">
        <v>789</v>
      </c>
      <c r="H804" s="295">
        <v>1110526239</v>
      </c>
      <c r="I804" s="294" t="s">
        <v>42</v>
      </c>
      <c r="J804" s="296">
        <v>1</v>
      </c>
      <c r="K804" s="296">
        <v>17650</v>
      </c>
      <c r="L804" s="297">
        <v>45825</v>
      </c>
      <c r="M804" s="298">
        <f>+F804</f>
        <v>2369000</v>
      </c>
      <c r="N804" s="297">
        <v>45828</v>
      </c>
      <c r="O804" s="294" t="s">
        <v>43</v>
      </c>
      <c r="P804" s="299">
        <v>45833</v>
      </c>
      <c r="Q804" s="294">
        <v>1677</v>
      </c>
      <c r="R804" s="291">
        <v>2101020302</v>
      </c>
      <c r="S804" s="300">
        <f>+F804</f>
        <v>2369000</v>
      </c>
      <c r="T804" s="297">
        <v>45832</v>
      </c>
      <c r="U804" s="299" t="s">
        <v>3015</v>
      </c>
      <c r="V804" s="297">
        <v>45833</v>
      </c>
      <c r="W804" s="302">
        <v>45862</v>
      </c>
      <c r="Z804" s="303">
        <f>+F804</f>
        <v>2369000</v>
      </c>
      <c r="AF804" s="291" t="s">
        <v>791</v>
      </c>
      <c r="AG804" s="291">
        <v>3152082742</v>
      </c>
      <c r="AH804" s="307" t="s">
        <v>298</v>
      </c>
    </row>
    <row r="805" spans="1:34" ht="17.25" customHeight="1">
      <c r="A805" s="293">
        <v>804</v>
      </c>
      <c r="B805" s="291" t="s">
        <v>1103</v>
      </c>
      <c r="C805" s="291" t="s">
        <v>293</v>
      </c>
      <c r="D805" s="306" t="s">
        <v>1073</v>
      </c>
      <c r="E805" s="294" t="s">
        <v>40</v>
      </c>
      <c r="F805" s="369">
        <v>2700000</v>
      </c>
      <c r="G805" s="291" t="s">
        <v>488</v>
      </c>
      <c r="H805" s="295">
        <v>1003820148</v>
      </c>
      <c r="I805" s="294" t="s">
        <v>42</v>
      </c>
      <c r="J805" s="296">
        <v>1</v>
      </c>
      <c r="K805" s="296">
        <v>1764</v>
      </c>
      <c r="L805" s="297">
        <v>45825</v>
      </c>
      <c r="M805" s="298">
        <f>+F805</f>
        <v>2700000</v>
      </c>
      <c r="N805" s="297">
        <v>45828</v>
      </c>
      <c r="O805" s="294" t="s">
        <v>43</v>
      </c>
      <c r="P805" s="299">
        <v>45833</v>
      </c>
      <c r="Q805" s="294">
        <v>1678</v>
      </c>
      <c r="R805" s="291">
        <v>2101020302</v>
      </c>
      <c r="S805" s="300">
        <f>+F805</f>
        <v>2700000</v>
      </c>
      <c r="T805" s="297">
        <v>45834</v>
      </c>
      <c r="U805" s="358">
        <v>100045428</v>
      </c>
      <c r="V805" s="297">
        <v>45828</v>
      </c>
      <c r="W805" s="302">
        <v>45857</v>
      </c>
      <c r="Z805" s="303">
        <f>+F805</f>
        <v>2700000</v>
      </c>
      <c r="AF805" s="291" t="s">
        <v>491</v>
      </c>
      <c r="AG805" s="291">
        <v>3113394413</v>
      </c>
      <c r="AH805" s="307" t="s">
        <v>492</v>
      </c>
    </row>
    <row r="806" spans="1:34" ht="17.25" customHeight="1">
      <c r="A806" s="293">
        <v>805</v>
      </c>
      <c r="B806" s="291" t="s">
        <v>1103</v>
      </c>
      <c r="C806" s="291" t="s">
        <v>293</v>
      </c>
      <c r="D806" s="291" t="s">
        <v>294</v>
      </c>
      <c r="E806" s="294" t="s">
        <v>40</v>
      </c>
      <c r="F806" s="369">
        <v>2369000</v>
      </c>
      <c r="G806" s="291" t="s">
        <v>289</v>
      </c>
      <c r="H806" s="295">
        <v>1111453139</v>
      </c>
      <c r="I806" s="294" t="s">
        <v>290</v>
      </c>
      <c r="J806" s="296">
        <v>3</v>
      </c>
      <c r="K806" s="296">
        <v>1763</v>
      </c>
      <c r="L806" s="297">
        <v>45825</v>
      </c>
      <c r="M806" s="298">
        <f>+F806</f>
        <v>2369000</v>
      </c>
      <c r="N806" s="297">
        <v>45828</v>
      </c>
      <c r="O806" s="294" t="s">
        <v>43</v>
      </c>
      <c r="P806" s="299">
        <v>45833</v>
      </c>
      <c r="Q806" s="294">
        <v>1679</v>
      </c>
      <c r="R806" s="291">
        <v>2101020302</v>
      </c>
      <c r="S806" s="300">
        <f>+F806</f>
        <v>2369000</v>
      </c>
      <c r="T806" s="297">
        <v>45832</v>
      </c>
      <c r="U806" s="329" t="s">
        <v>3016</v>
      </c>
      <c r="V806" s="297">
        <v>45833</v>
      </c>
      <c r="W806" s="302">
        <v>45862</v>
      </c>
      <c r="Z806" s="303">
        <f>+F806</f>
        <v>2369000</v>
      </c>
      <c r="AF806" s="291" t="s">
        <v>823</v>
      </c>
      <c r="AG806" s="291">
        <v>3125730235</v>
      </c>
      <c r="AH806" s="307" t="s">
        <v>805</v>
      </c>
    </row>
    <row r="807" spans="1:34" ht="17.25" customHeight="1">
      <c r="A807" s="293">
        <v>806</v>
      </c>
      <c r="B807" s="291" t="s">
        <v>1103</v>
      </c>
      <c r="C807" s="291" t="s">
        <v>293</v>
      </c>
      <c r="D807" s="306" t="s">
        <v>1073</v>
      </c>
      <c r="E807" s="294" t="s">
        <v>40</v>
      </c>
      <c r="F807" s="369">
        <v>2700000</v>
      </c>
      <c r="G807" s="291" t="s">
        <v>1074</v>
      </c>
      <c r="H807" s="295">
        <v>1110489791</v>
      </c>
      <c r="I807" s="294" t="s">
        <v>42</v>
      </c>
      <c r="J807" s="296">
        <v>7</v>
      </c>
      <c r="K807" s="296">
        <v>1765</v>
      </c>
      <c r="L807" s="297">
        <v>45825</v>
      </c>
      <c r="M807" s="298">
        <f>+F807</f>
        <v>2700000</v>
      </c>
      <c r="N807" s="297">
        <v>45828</v>
      </c>
      <c r="O807" s="294" t="s">
        <v>43</v>
      </c>
      <c r="P807" s="299">
        <v>45833</v>
      </c>
      <c r="Q807" s="294">
        <v>1680</v>
      </c>
      <c r="R807" s="291">
        <v>2101020302</v>
      </c>
      <c r="S807" s="300">
        <f>+F807</f>
        <v>2700000</v>
      </c>
      <c r="T807" s="297">
        <v>45833</v>
      </c>
      <c r="U807" s="358">
        <v>100011525</v>
      </c>
      <c r="V807" s="297">
        <v>45834</v>
      </c>
      <c r="W807" s="302">
        <v>45863</v>
      </c>
      <c r="Z807" s="303">
        <f>+F807</f>
        <v>2700000</v>
      </c>
      <c r="AF807" s="291" t="s">
        <v>1076</v>
      </c>
      <c r="AG807" s="291">
        <v>3163699200</v>
      </c>
      <c r="AH807" s="307" t="s">
        <v>1077</v>
      </c>
    </row>
    <row r="808" spans="1:34" ht="17.25" customHeight="1">
      <c r="A808" s="293">
        <v>807</v>
      </c>
      <c r="B808" s="291" t="s">
        <v>1103</v>
      </c>
      <c r="C808" s="291" t="s">
        <v>390</v>
      </c>
      <c r="D808" s="291" t="s">
        <v>1047</v>
      </c>
      <c r="E808" s="294" t="s">
        <v>40</v>
      </c>
      <c r="F808" s="369">
        <v>2369000</v>
      </c>
      <c r="G808" s="291" t="s">
        <v>432</v>
      </c>
      <c r="H808" s="295">
        <v>1110552026</v>
      </c>
      <c r="I808" s="294" t="s">
        <v>42</v>
      </c>
      <c r="J808" s="296">
        <v>1</v>
      </c>
      <c r="K808" s="296">
        <v>1751</v>
      </c>
      <c r="L808" s="297">
        <v>45825</v>
      </c>
      <c r="M808" s="298">
        <f t="shared" ref="M808" si="771">+F808</f>
        <v>2369000</v>
      </c>
      <c r="N808" s="297">
        <v>45828</v>
      </c>
      <c r="O808" s="294" t="s">
        <v>43</v>
      </c>
      <c r="P808" s="299">
        <v>45834</v>
      </c>
      <c r="Q808" s="294">
        <v>1705</v>
      </c>
      <c r="R808" s="291">
        <v>2101020302</v>
      </c>
      <c r="S808" s="300">
        <f t="shared" ref="S808" si="772">+M808</f>
        <v>2369000</v>
      </c>
      <c r="T808" s="297">
        <v>45832</v>
      </c>
      <c r="U808" s="301" t="s">
        <v>3017</v>
      </c>
      <c r="V808" s="297">
        <v>45833</v>
      </c>
      <c r="W808" s="302">
        <v>45862</v>
      </c>
      <c r="Z808" s="303">
        <f>+S808</f>
        <v>2369000</v>
      </c>
      <c r="AF808" s="291" t="s">
        <v>1102</v>
      </c>
      <c r="AG808" s="291">
        <v>3115359347</v>
      </c>
      <c r="AH808" s="324" t="s">
        <v>435</v>
      </c>
    </row>
    <row r="809" spans="1:34" ht="17.25" customHeight="1">
      <c r="A809" s="293">
        <v>808</v>
      </c>
      <c r="B809" s="291" t="s">
        <v>1103</v>
      </c>
      <c r="C809" s="291" t="s">
        <v>390</v>
      </c>
      <c r="D809" s="291" t="s">
        <v>1047</v>
      </c>
      <c r="E809" s="294" t="s">
        <v>40</v>
      </c>
      <c r="F809" s="369">
        <v>2369000</v>
      </c>
      <c r="G809" s="291" t="s">
        <v>3018</v>
      </c>
      <c r="H809" s="295">
        <v>28978647</v>
      </c>
      <c r="I809" s="294" t="s">
        <v>108</v>
      </c>
      <c r="J809" s="296">
        <v>4</v>
      </c>
      <c r="K809" s="296">
        <v>1747</v>
      </c>
      <c r="L809" s="297">
        <v>45825</v>
      </c>
      <c r="M809" s="298">
        <f t="shared" ref="M809:M810" si="773">+F809</f>
        <v>2369000</v>
      </c>
      <c r="N809" s="297">
        <v>45828</v>
      </c>
      <c r="O809" s="294" t="s">
        <v>43</v>
      </c>
      <c r="P809" s="299">
        <v>45833</v>
      </c>
      <c r="Q809" s="294">
        <v>1681</v>
      </c>
      <c r="R809" s="291">
        <v>2101020302</v>
      </c>
      <c r="S809" s="300">
        <f t="shared" ref="S809:S810" si="774">+M809</f>
        <v>2369000</v>
      </c>
      <c r="T809" s="297">
        <v>45832</v>
      </c>
      <c r="U809" s="301" t="s">
        <v>3019</v>
      </c>
      <c r="V809" s="297">
        <v>45833</v>
      </c>
      <c r="W809" s="302">
        <v>45862</v>
      </c>
      <c r="Z809" s="303">
        <f>+S809</f>
        <v>2369000</v>
      </c>
      <c r="AF809" s="291" t="s">
        <v>3020</v>
      </c>
      <c r="AG809" s="291">
        <v>3187205831</v>
      </c>
      <c r="AH809" s="324" t="s">
        <v>3021</v>
      </c>
    </row>
    <row r="810" spans="1:34" ht="17.25" customHeight="1">
      <c r="A810" s="293">
        <v>809</v>
      </c>
      <c r="B810" s="291" t="s">
        <v>1103</v>
      </c>
      <c r="C810" s="291" t="s">
        <v>390</v>
      </c>
      <c r="D810" s="291" t="s">
        <v>1047</v>
      </c>
      <c r="E810" s="294" t="s">
        <v>40</v>
      </c>
      <c r="F810" s="369">
        <v>2369000</v>
      </c>
      <c r="G810" s="291" t="s">
        <v>409</v>
      </c>
      <c r="H810" s="295">
        <v>1005827296</v>
      </c>
      <c r="I810" s="294" t="s">
        <v>108</v>
      </c>
      <c r="J810" s="296">
        <v>2</v>
      </c>
      <c r="K810" s="296">
        <v>1748</v>
      </c>
      <c r="L810" s="297">
        <v>45825</v>
      </c>
      <c r="M810" s="298">
        <f t="shared" si="773"/>
        <v>2369000</v>
      </c>
      <c r="N810" s="297">
        <v>45828</v>
      </c>
      <c r="O810" s="294" t="s">
        <v>43</v>
      </c>
      <c r="P810" s="299">
        <v>45833</v>
      </c>
      <c r="Q810" s="294">
        <v>1682</v>
      </c>
      <c r="R810" s="291">
        <v>2101020302</v>
      </c>
      <c r="S810" s="300">
        <f t="shared" si="774"/>
        <v>2369000</v>
      </c>
      <c r="T810" s="297">
        <v>45832</v>
      </c>
      <c r="U810" s="301" t="s">
        <v>3022</v>
      </c>
      <c r="V810" s="297">
        <v>45833</v>
      </c>
      <c r="W810" s="302">
        <v>45862</v>
      </c>
      <c r="Z810" s="303">
        <f>+S810</f>
        <v>2369000</v>
      </c>
      <c r="AF810" s="291" t="s">
        <v>1066</v>
      </c>
      <c r="AG810" s="291">
        <v>3173154033</v>
      </c>
      <c r="AH810" s="324" t="s">
        <v>412</v>
      </c>
    </row>
    <row r="811" spans="1:34" ht="17.25" customHeight="1">
      <c r="A811" s="293">
        <v>810</v>
      </c>
      <c r="B811" s="291" t="s">
        <v>1103</v>
      </c>
      <c r="C811" s="291" t="s">
        <v>390</v>
      </c>
      <c r="D811" s="291" t="s">
        <v>1147</v>
      </c>
      <c r="E811" s="294" t="s">
        <v>40</v>
      </c>
      <c r="F811" s="369">
        <v>2369000</v>
      </c>
      <c r="G811" s="291" t="s">
        <v>480</v>
      </c>
      <c r="H811" s="295">
        <v>1110597882</v>
      </c>
      <c r="I811" s="294" t="s">
        <v>42</v>
      </c>
      <c r="J811" s="296">
        <v>1</v>
      </c>
      <c r="K811" s="296">
        <v>1749</v>
      </c>
      <c r="L811" s="297">
        <v>45825</v>
      </c>
      <c r="M811" s="298">
        <f>+F811</f>
        <v>2369000</v>
      </c>
      <c r="N811" s="297">
        <v>45828</v>
      </c>
      <c r="O811" s="294" t="s">
        <v>43</v>
      </c>
      <c r="P811" s="299">
        <v>45833</v>
      </c>
      <c r="Q811" s="294">
        <v>1683</v>
      </c>
      <c r="R811" s="291">
        <v>2101020302</v>
      </c>
      <c r="S811" s="300">
        <f>+M811</f>
        <v>2369000</v>
      </c>
      <c r="T811" s="297">
        <v>45832</v>
      </c>
      <c r="U811" s="301">
        <v>100045334</v>
      </c>
      <c r="V811" s="297">
        <v>45833</v>
      </c>
      <c r="W811" s="302">
        <v>45862</v>
      </c>
      <c r="Z811" s="303">
        <f>+S811</f>
        <v>2369000</v>
      </c>
      <c r="AF811" s="291" t="s">
        <v>1148</v>
      </c>
      <c r="AG811" s="291">
        <v>3125718179</v>
      </c>
      <c r="AH811" s="307" t="s">
        <v>482</v>
      </c>
    </row>
    <row r="812" spans="1:34" ht="17.25" customHeight="1">
      <c r="A812" s="293">
        <v>811</v>
      </c>
      <c r="B812" s="291" t="s">
        <v>1103</v>
      </c>
      <c r="C812" s="291" t="s">
        <v>390</v>
      </c>
      <c r="D812" s="291" t="s">
        <v>1047</v>
      </c>
      <c r="E812" s="294" t="s">
        <v>40</v>
      </c>
      <c r="F812" s="369">
        <v>2369000</v>
      </c>
      <c r="G812" s="291" t="s">
        <v>451</v>
      </c>
      <c r="H812" s="295">
        <v>28914677</v>
      </c>
      <c r="I812" s="294" t="s">
        <v>452</v>
      </c>
      <c r="J812" s="296">
        <v>0</v>
      </c>
      <c r="K812" s="296">
        <v>1750</v>
      </c>
      <c r="L812" s="297">
        <v>45825</v>
      </c>
      <c r="M812" s="298">
        <f t="shared" ref="M812" si="775">+F812</f>
        <v>2369000</v>
      </c>
      <c r="N812" s="297">
        <v>45828</v>
      </c>
      <c r="O812" s="294" t="s">
        <v>43</v>
      </c>
      <c r="P812" s="299">
        <v>45833</v>
      </c>
      <c r="Q812" s="294">
        <v>1684</v>
      </c>
      <c r="R812" s="291">
        <v>2101020302</v>
      </c>
      <c r="S812" s="300">
        <f t="shared" ref="S812" si="776">+M812</f>
        <v>2369000</v>
      </c>
      <c r="T812" s="297">
        <v>45829</v>
      </c>
      <c r="U812" s="301">
        <v>100045328</v>
      </c>
      <c r="V812" s="297">
        <v>45833</v>
      </c>
      <c r="W812" s="302">
        <v>45862</v>
      </c>
      <c r="Z812" s="303">
        <f>+S812</f>
        <v>2369000</v>
      </c>
      <c r="AF812" s="291" t="s">
        <v>1069</v>
      </c>
      <c r="AG812" s="291">
        <v>3118384325</v>
      </c>
      <c r="AH812" s="324" t="s">
        <v>454</v>
      </c>
    </row>
    <row r="813" spans="1:34" ht="17.25" customHeight="1">
      <c r="A813" s="293">
        <v>812</v>
      </c>
      <c r="B813" s="291" t="s">
        <v>1103</v>
      </c>
      <c r="C813" s="291" t="s">
        <v>293</v>
      </c>
      <c r="D813" s="291" t="s">
        <v>294</v>
      </c>
      <c r="E813" s="294" t="s">
        <v>40</v>
      </c>
      <c r="F813" s="369">
        <v>2369000</v>
      </c>
      <c r="G813" s="291" t="s">
        <v>792</v>
      </c>
      <c r="H813" s="295">
        <v>1110507022</v>
      </c>
      <c r="I813" s="294" t="s">
        <v>42</v>
      </c>
      <c r="J813" s="296">
        <v>1</v>
      </c>
      <c r="K813" s="296">
        <v>1758</v>
      </c>
      <c r="L813" s="297">
        <v>45825</v>
      </c>
      <c r="M813" s="298">
        <f>+F813</f>
        <v>2369000</v>
      </c>
      <c r="N813" s="297">
        <v>45828</v>
      </c>
      <c r="O813" s="294" t="s">
        <v>43</v>
      </c>
      <c r="P813" s="299">
        <v>45833</v>
      </c>
      <c r="Q813" s="294">
        <v>1685</v>
      </c>
      <c r="R813" s="291">
        <v>2101020302</v>
      </c>
      <c r="S813" s="300">
        <f>+F813</f>
        <v>2369000</v>
      </c>
      <c r="T813" s="297">
        <v>45832</v>
      </c>
      <c r="U813" s="299" t="s">
        <v>3023</v>
      </c>
      <c r="V813" s="297">
        <v>45833</v>
      </c>
      <c r="W813" s="302">
        <v>45862</v>
      </c>
      <c r="Z813" s="303">
        <f>+F813</f>
        <v>2369000</v>
      </c>
      <c r="AF813" s="291" t="s">
        <v>794</v>
      </c>
      <c r="AG813" s="291">
        <v>3502836108</v>
      </c>
      <c r="AH813" s="307" t="s">
        <v>795</v>
      </c>
    </row>
    <row r="814" spans="1:34" ht="17.25" customHeight="1">
      <c r="A814" s="293">
        <v>813</v>
      </c>
      <c r="B814" s="291" t="s">
        <v>1103</v>
      </c>
      <c r="C814" s="291" t="s">
        <v>293</v>
      </c>
      <c r="D814" s="291" t="s">
        <v>294</v>
      </c>
      <c r="E814" s="294" t="s">
        <v>40</v>
      </c>
      <c r="F814" s="369">
        <v>2369000</v>
      </c>
      <c r="G814" s="291" t="s">
        <v>285</v>
      </c>
      <c r="H814" s="295">
        <v>1110498747</v>
      </c>
      <c r="I814" s="294" t="s">
        <v>42</v>
      </c>
      <c r="J814" s="296">
        <v>0</v>
      </c>
      <c r="K814" s="296">
        <v>1757</v>
      </c>
      <c r="L814" s="297">
        <v>45825</v>
      </c>
      <c r="M814" s="298">
        <f>+F814</f>
        <v>2369000</v>
      </c>
      <c r="N814" s="297">
        <v>45828</v>
      </c>
      <c r="O814" s="294" t="s">
        <v>43</v>
      </c>
      <c r="P814" s="299">
        <v>45833</v>
      </c>
      <c r="Q814" s="294">
        <v>1686</v>
      </c>
      <c r="R814" s="291">
        <v>2101020302</v>
      </c>
      <c r="S814" s="300">
        <f>+F814</f>
        <v>2369000</v>
      </c>
      <c r="T814" s="297">
        <v>45832</v>
      </c>
      <c r="U814" s="299" t="s">
        <v>3024</v>
      </c>
      <c r="V814" s="297">
        <v>45833</v>
      </c>
      <c r="W814" s="302">
        <v>45862</v>
      </c>
      <c r="Z814" s="303">
        <f>+F814</f>
        <v>2369000</v>
      </c>
      <c r="AF814" s="291" t="s">
        <v>287</v>
      </c>
      <c r="AG814" s="291">
        <v>3152671179</v>
      </c>
      <c r="AH814" s="307" t="s">
        <v>802</v>
      </c>
    </row>
    <row r="815" spans="1:34" ht="17.25" customHeight="1">
      <c r="A815" s="293">
        <v>814</v>
      </c>
      <c r="B815" s="291" t="s">
        <v>1103</v>
      </c>
      <c r="C815" s="291" t="s">
        <v>293</v>
      </c>
      <c r="D815" s="291" t="s">
        <v>3025</v>
      </c>
      <c r="E815" s="294" t="s">
        <v>40</v>
      </c>
      <c r="F815" s="369">
        <v>2369000</v>
      </c>
      <c r="G815" s="291" t="s">
        <v>299</v>
      </c>
      <c r="H815" s="295">
        <v>1110597725</v>
      </c>
      <c r="I815" s="294" t="s">
        <v>42</v>
      </c>
      <c r="J815" s="296">
        <v>3</v>
      </c>
      <c r="K815" s="296">
        <v>1756</v>
      </c>
      <c r="L815" s="297">
        <v>45825</v>
      </c>
      <c r="M815" s="298">
        <f>+F815</f>
        <v>2369000</v>
      </c>
      <c r="N815" s="297">
        <v>45828</v>
      </c>
      <c r="O815" s="294" t="s">
        <v>43</v>
      </c>
      <c r="P815" s="299">
        <v>45833</v>
      </c>
      <c r="Q815" s="294">
        <v>1687</v>
      </c>
      <c r="R815" s="291">
        <v>2101020302</v>
      </c>
      <c r="S815" s="300">
        <v>45828</v>
      </c>
      <c r="U815" s="299" t="s">
        <v>3026</v>
      </c>
      <c r="V815" s="297">
        <v>45833</v>
      </c>
      <c r="W815" s="302">
        <v>45862</v>
      </c>
      <c r="Z815" s="303">
        <f>+F815</f>
        <v>2369000</v>
      </c>
      <c r="AF815" s="291" t="s">
        <v>804</v>
      </c>
      <c r="AG815" s="291">
        <v>3125730235</v>
      </c>
      <c r="AH815" s="307" t="s">
        <v>805</v>
      </c>
    </row>
    <row r="816" spans="1:34" ht="17.25" customHeight="1">
      <c r="A816" s="293">
        <v>815</v>
      </c>
      <c r="B816" s="291" t="s">
        <v>37</v>
      </c>
      <c r="C816" s="291" t="s">
        <v>661</v>
      </c>
      <c r="D816" s="306" t="s">
        <v>331</v>
      </c>
      <c r="E816" s="294" t="s">
        <v>40</v>
      </c>
      <c r="F816" s="369">
        <v>5000000</v>
      </c>
      <c r="G816" s="291" t="s">
        <v>332</v>
      </c>
      <c r="H816" s="295">
        <v>1110591276</v>
      </c>
      <c r="I816" s="294" t="s">
        <v>115</v>
      </c>
      <c r="J816" s="296">
        <v>0</v>
      </c>
      <c r="K816" s="296">
        <v>1735</v>
      </c>
      <c r="L816" s="297">
        <v>45820</v>
      </c>
      <c r="M816" s="298">
        <f t="shared" ref="M816" si="777">F816</f>
        <v>5000000</v>
      </c>
      <c r="N816" s="297">
        <v>45833</v>
      </c>
      <c r="O816" s="294" t="s">
        <v>43</v>
      </c>
      <c r="P816" s="299">
        <v>45833</v>
      </c>
      <c r="Q816" s="294">
        <v>1688</v>
      </c>
      <c r="R816" s="291">
        <v>2101010301</v>
      </c>
      <c r="S816" s="300">
        <f t="shared" ref="S816" si="778">M816</f>
        <v>5000000</v>
      </c>
      <c r="T816" s="297">
        <v>45833</v>
      </c>
      <c r="U816" s="301" t="s">
        <v>3027</v>
      </c>
      <c r="V816" s="297">
        <v>45833</v>
      </c>
      <c r="W816" s="302">
        <v>45862</v>
      </c>
      <c r="Z816" s="303">
        <f>+S816/1</f>
        <v>5000000</v>
      </c>
      <c r="AF816" s="291" t="s">
        <v>334</v>
      </c>
      <c r="AG816" s="291">
        <v>3103163489</v>
      </c>
      <c r="AH816" s="307" t="s">
        <v>335</v>
      </c>
    </row>
    <row r="817" spans="1:34" ht="17.25" customHeight="1">
      <c r="A817" s="293">
        <v>816</v>
      </c>
      <c r="B817" s="291" t="s">
        <v>37</v>
      </c>
      <c r="C817" s="291" t="s">
        <v>390</v>
      </c>
      <c r="D817" s="291" t="s">
        <v>1047</v>
      </c>
      <c r="E817" s="294" t="s">
        <v>40</v>
      </c>
      <c r="F817" s="369">
        <v>2369000</v>
      </c>
      <c r="G817" s="291" t="s">
        <v>401</v>
      </c>
      <c r="H817" s="295">
        <v>1110453084</v>
      </c>
      <c r="I817" s="294" t="s">
        <v>42</v>
      </c>
      <c r="J817" s="296">
        <v>2</v>
      </c>
      <c r="K817" s="296">
        <v>1771</v>
      </c>
      <c r="L817" s="297">
        <v>45826</v>
      </c>
      <c r="M817" s="298">
        <f t="shared" ref="M817:M819" si="779">+F817</f>
        <v>2369000</v>
      </c>
      <c r="N817" s="297">
        <v>45833</v>
      </c>
      <c r="O817" s="294" t="s">
        <v>43</v>
      </c>
      <c r="P817" s="299">
        <v>45834</v>
      </c>
      <c r="Q817" s="294">
        <v>1689</v>
      </c>
      <c r="R817" s="291">
        <v>2101020302</v>
      </c>
      <c r="S817" s="300">
        <f t="shared" ref="S817:S819" si="780">+M817</f>
        <v>2369000</v>
      </c>
      <c r="T817" s="297">
        <v>45833</v>
      </c>
      <c r="U817" s="301">
        <v>100045395</v>
      </c>
      <c r="V817" s="297">
        <v>45834</v>
      </c>
      <c r="W817" s="302">
        <v>45863</v>
      </c>
      <c r="Z817" s="303">
        <f>+S817</f>
        <v>2369000</v>
      </c>
      <c r="AF817" s="291" t="s">
        <v>1055</v>
      </c>
      <c r="AG817" s="291">
        <v>3244436255</v>
      </c>
      <c r="AH817" s="324" t="s">
        <v>403</v>
      </c>
    </row>
    <row r="818" spans="1:34" ht="17.25" customHeight="1">
      <c r="A818" s="293">
        <v>817</v>
      </c>
      <c r="B818" s="291" t="s">
        <v>1103</v>
      </c>
      <c r="C818" s="291" t="s">
        <v>390</v>
      </c>
      <c r="D818" s="291" t="s">
        <v>1047</v>
      </c>
      <c r="E818" s="294" t="s">
        <v>40</v>
      </c>
      <c r="F818" s="369">
        <v>2369000</v>
      </c>
      <c r="G818" s="291" t="s">
        <v>443</v>
      </c>
      <c r="H818" s="295">
        <v>65777854</v>
      </c>
      <c r="I818" s="294" t="s">
        <v>42</v>
      </c>
      <c r="J818" s="296">
        <v>4</v>
      </c>
      <c r="K818" s="296">
        <v>1776</v>
      </c>
      <c r="L818" s="297">
        <v>45826</v>
      </c>
      <c r="M818" s="298">
        <f t="shared" si="779"/>
        <v>2369000</v>
      </c>
      <c r="N818" s="297">
        <v>45833</v>
      </c>
      <c r="O818" s="294" t="s">
        <v>43</v>
      </c>
      <c r="P818" s="299">
        <v>45834</v>
      </c>
      <c r="Q818" s="294">
        <v>1690</v>
      </c>
      <c r="R818" s="291">
        <v>2101020302</v>
      </c>
      <c r="S818" s="300">
        <f t="shared" si="780"/>
        <v>2369000</v>
      </c>
      <c r="T818" s="297">
        <v>45833</v>
      </c>
      <c r="U818" s="301" t="s">
        <v>3028</v>
      </c>
      <c r="V818" s="297">
        <v>45834</v>
      </c>
      <c r="W818" s="302">
        <v>45863</v>
      </c>
      <c r="Z818" s="303">
        <v>2369000</v>
      </c>
      <c r="AF818" s="291" t="s">
        <v>445</v>
      </c>
      <c r="AG818" s="291">
        <v>3113546367</v>
      </c>
      <c r="AH818" s="324" t="s">
        <v>1049</v>
      </c>
    </row>
    <row r="819" spans="1:34" ht="17.25" customHeight="1">
      <c r="A819" s="293">
        <v>818</v>
      </c>
      <c r="B819" s="291" t="s">
        <v>37</v>
      </c>
      <c r="C819" s="291" t="s">
        <v>390</v>
      </c>
      <c r="D819" s="291" t="s">
        <v>1047</v>
      </c>
      <c r="E819" s="294" t="s">
        <v>40</v>
      </c>
      <c r="F819" s="369">
        <v>2369000</v>
      </c>
      <c r="G819" s="291" t="s">
        <v>397</v>
      </c>
      <c r="H819" s="295">
        <v>1234643097</v>
      </c>
      <c r="I819" s="294" t="s">
        <v>42</v>
      </c>
      <c r="J819" s="296">
        <v>3</v>
      </c>
      <c r="K819" s="296">
        <v>1775</v>
      </c>
      <c r="L819" s="297">
        <v>45826</v>
      </c>
      <c r="M819" s="298">
        <f t="shared" si="779"/>
        <v>2369000</v>
      </c>
      <c r="N819" s="297">
        <v>45833</v>
      </c>
      <c r="O819" s="294" t="s">
        <v>43</v>
      </c>
      <c r="P819" s="299">
        <v>45834</v>
      </c>
      <c r="Q819" s="294">
        <v>1691</v>
      </c>
      <c r="R819" s="291">
        <v>2101020302</v>
      </c>
      <c r="S819" s="300">
        <f t="shared" si="780"/>
        <v>2369000</v>
      </c>
      <c r="T819" s="297">
        <v>45833</v>
      </c>
      <c r="U819" s="301">
        <v>100045407</v>
      </c>
      <c r="V819" s="297">
        <v>45834</v>
      </c>
      <c r="W819" s="302">
        <v>45863</v>
      </c>
      <c r="Z819" s="303">
        <f t="shared" ref="Z819:Z826" si="781">+S819</f>
        <v>2369000</v>
      </c>
      <c r="AF819" s="291" t="s">
        <v>399</v>
      </c>
      <c r="AG819" s="291">
        <v>3227733251</v>
      </c>
      <c r="AH819" s="324" t="s">
        <v>400</v>
      </c>
    </row>
    <row r="820" spans="1:34" ht="17.25" customHeight="1">
      <c r="A820" s="293">
        <v>819</v>
      </c>
      <c r="B820" s="291" t="s">
        <v>37</v>
      </c>
      <c r="C820" s="291" t="s">
        <v>390</v>
      </c>
      <c r="D820" s="291" t="s">
        <v>1047</v>
      </c>
      <c r="E820" s="294" t="s">
        <v>40</v>
      </c>
      <c r="F820" s="369">
        <v>2369000</v>
      </c>
      <c r="G820" s="291" t="s">
        <v>404</v>
      </c>
      <c r="H820" s="295">
        <v>1088308527</v>
      </c>
      <c r="I820" s="294" t="s">
        <v>405</v>
      </c>
      <c r="J820" s="296">
        <v>4</v>
      </c>
      <c r="K820" s="296">
        <v>1772</v>
      </c>
      <c r="L820" s="297">
        <v>45826</v>
      </c>
      <c r="M820" s="298">
        <f t="shared" ref="M820:M822" si="782">+F820</f>
        <v>2369000</v>
      </c>
      <c r="N820" s="297">
        <v>45833</v>
      </c>
      <c r="O820" s="294" t="s">
        <v>43</v>
      </c>
      <c r="P820" s="299">
        <v>45834</v>
      </c>
      <c r="Q820" s="294">
        <v>1692</v>
      </c>
      <c r="R820" s="291">
        <v>2101020302</v>
      </c>
      <c r="S820" s="300">
        <f t="shared" ref="S820:S822" si="783">+M820</f>
        <v>2369000</v>
      </c>
      <c r="T820" s="297">
        <v>45833</v>
      </c>
      <c r="U820" s="301">
        <v>100045387</v>
      </c>
      <c r="V820" s="297">
        <v>45834</v>
      </c>
      <c r="W820" s="302">
        <v>45863</v>
      </c>
      <c r="Z820" s="303">
        <f t="shared" si="781"/>
        <v>2369000</v>
      </c>
      <c r="AF820" s="291" t="s">
        <v>1052</v>
      </c>
      <c r="AG820" s="291">
        <v>3112554563</v>
      </c>
      <c r="AH820" s="324" t="s">
        <v>1053</v>
      </c>
    </row>
    <row r="821" spans="1:34" ht="17.25" customHeight="1">
      <c r="A821" s="293">
        <v>820</v>
      </c>
      <c r="B821" s="291" t="s">
        <v>37</v>
      </c>
      <c r="C821" s="291" t="s">
        <v>390</v>
      </c>
      <c r="D821" s="291" t="s">
        <v>1047</v>
      </c>
      <c r="E821" s="294" t="s">
        <v>40</v>
      </c>
      <c r="F821" s="369">
        <v>2369000</v>
      </c>
      <c r="G821" s="291" t="s">
        <v>419</v>
      </c>
      <c r="H821" s="295">
        <v>52049254</v>
      </c>
      <c r="I821" s="294" t="s">
        <v>261</v>
      </c>
      <c r="J821" s="296">
        <v>5</v>
      </c>
      <c r="K821" s="296">
        <v>1773</v>
      </c>
      <c r="L821" s="297">
        <v>45826</v>
      </c>
      <c r="M821" s="298">
        <f t="shared" si="782"/>
        <v>2369000</v>
      </c>
      <c r="N821" s="297">
        <v>45833</v>
      </c>
      <c r="O821" s="294" t="s">
        <v>43</v>
      </c>
      <c r="P821" s="299">
        <v>45834</v>
      </c>
      <c r="Q821" s="294">
        <v>1693</v>
      </c>
      <c r="R821" s="291">
        <v>2101020302</v>
      </c>
      <c r="S821" s="300">
        <f t="shared" si="783"/>
        <v>2369000</v>
      </c>
      <c r="T821" s="297">
        <v>45833</v>
      </c>
      <c r="U821" s="301" t="s">
        <v>3029</v>
      </c>
      <c r="V821" s="297">
        <v>45834</v>
      </c>
      <c r="W821" s="302">
        <v>45863</v>
      </c>
      <c r="Z821" s="303">
        <f t="shared" si="781"/>
        <v>2369000</v>
      </c>
      <c r="AF821" s="291" t="s">
        <v>421</v>
      </c>
      <c r="AG821" s="291">
        <v>3156465133</v>
      </c>
      <c r="AH821" s="324" t="s">
        <v>1051</v>
      </c>
    </row>
    <row r="822" spans="1:34" ht="17.25" customHeight="1">
      <c r="A822" s="293">
        <v>821</v>
      </c>
      <c r="B822" s="291" t="s">
        <v>37</v>
      </c>
      <c r="C822" s="291" t="s">
        <v>390</v>
      </c>
      <c r="D822" s="291" t="s">
        <v>1047</v>
      </c>
      <c r="E822" s="294" t="s">
        <v>40</v>
      </c>
      <c r="F822" s="369">
        <v>2369000</v>
      </c>
      <c r="G822" s="291" t="s">
        <v>392</v>
      </c>
      <c r="H822" s="295">
        <v>33994070</v>
      </c>
      <c r="I822" s="294" t="s">
        <v>393</v>
      </c>
      <c r="J822" s="296">
        <v>0</v>
      </c>
      <c r="K822" s="296">
        <v>1774</v>
      </c>
      <c r="L822" s="297">
        <v>45826</v>
      </c>
      <c r="M822" s="298">
        <f t="shared" si="782"/>
        <v>2369000</v>
      </c>
      <c r="N822" s="297">
        <v>45833</v>
      </c>
      <c r="O822" s="294" t="s">
        <v>43</v>
      </c>
      <c r="P822" s="299">
        <v>45834</v>
      </c>
      <c r="Q822" s="294">
        <v>1694</v>
      </c>
      <c r="R822" s="291">
        <v>2101020302</v>
      </c>
      <c r="S822" s="300">
        <f t="shared" si="783"/>
        <v>2369000</v>
      </c>
      <c r="T822" s="297">
        <v>45834</v>
      </c>
      <c r="U822" s="301" t="s">
        <v>3030</v>
      </c>
      <c r="V822" s="297">
        <v>45835</v>
      </c>
      <c r="W822" s="302">
        <v>45864</v>
      </c>
      <c r="Z822" s="303">
        <f t="shared" si="781"/>
        <v>2369000</v>
      </c>
      <c r="AF822" s="291" t="s">
        <v>1068</v>
      </c>
      <c r="AG822" s="291">
        <v>3102666173</v>
      </c>
      <c r="AH822" s="324" t="s">
        <v>396</v>
      </c>
    </row>
    <row r="823" spans="1:34" ht="17.25" customHeight="1">
      <c r="A823" s="293">
        <v>822</v>
      </c>
      <c r="B823" s="291" t="s">
        <v>37</v>
      </c>
      <c r="C823" s="291" t="s">
        <v>2656</v>
      </c>
      <c r="D823" s="306" t="s">
        <v>1128</v>
      </c>
      <c r="E823" s="294" t="s">
        <v>40</v>
      </c>
      <c r="F823" s="369">
        <v>5500000</v>
      </c>
      <c r="G823" s="291" t="s">
        <v>1129</v>
      </c>
      <c r="H823" s="295">
        <v>13351191</v>
      </c>
      <c r="I823" s="294" t="s">
        <v>76</v>
      </c>
      <c r="J823" s="296">
        <v>1</v>
      </c>
      <c r="K823" s="296">
        <v>1770</v>
      </c>
      <c r="L823" s="297">
        <v>45826</v>
      </c>
      <c r="M823" s="298">
        <f t="shared" ref="M823" si="784">F823</f>
        <v>5500000</v>
      </c>
      <c r="N823" s="297">
        <v>45833</v>
      </c>
      <c r="O823" s="294" t="s">
        <v>43</v>
      </c>
      <c r="P823" s="299">
        <v>45835</v>
      </c>
      <c r="Q823" s="294">
        <v>1714</v>
      </c>
      <c r="R823" s="291">
        <v>2101020301</v>
      </c>
      <c r="S823" s="300">
        <f t="shared" ref="S823" si="785">M823</f>
        <v>5500000</v>
      </c>
      <c r="T823" s="297">
        <v>45840</v>
      </c>
      <c r="U823" s="301" t="s">
        <v>3031</v>
      </c>
      <c r="V823" s="297">
        <v>45842</v>
      </c>
      <c r="W823" s="302">
        <v>45872</v>
      </c>
      <c r="Z823" s="303">
        <f t="shared" si="781"/>
        <v>5500000</v>
      </c>
      <c r="AF823" s="291" t="s">
        <v>1131</v>
      </c>
      <c r="AG823" s="291">
        <v>3023746920</v>
      </c>
      <c r="AH823" s="307" t="s">
        <v>1132</v>
      </c>
    </row>
    <row r="824" spans="1:34" ht="17.25" customHeight="1">
      <c r="A824" s="293">
        <v>823</v>
      </c>
      <c r="B824" s="291" t="s">
        <v>37</v>
      </c>
      <c r="C824" s="291" t="s">
        <v>390</v>
      </c>
      <c r="D824" s="291" t="s">
        <v>1144</v>
      </c>
      <c r="E824" s="294" t="s">
        <v>40</v>
      </c>
      <c r="F824" s="369">
        <v>2300000</v>
      </c>
      <c r="G824" s="291" t="s">
        <v>584</v>
      </c>
      <c r="H824" s="295">
        <v>1110471181</v>
      </c>
      <c r="I824" s="294" t="s">
        <v>42</v>
      </c>
      <c r="J824" s="296">
        <v>5</v>
      </c>
      <c r="K824" s="296">
        <v>1778</v>
      </c>
      <c r="L824" s="297">
        <v>45826</v>
      </c>
      <c r="M824" s="298">
        <f>+F824</f>
        <v>2300000</v>
      </c>
      <c r="N824" s="297">
        <v>45833</v>
      </c>
      <c r="O824" s="294" t="s">
        <v>43</v>
      </c>
      <c r="P824" s="299">
        <v>45834</v>
      </c>
      <c r="Q824" s="294">
        <v>1695</v>
      </c>
      <c r="R824" s="291">
        <v>2101020302</v>
      </c>
      <c r="S824" s="300">
        <f>+M824</f>
        <v>2300000</v>
      </c>
      <c r="T824" s="297">
        <v>45833</v>
      </c>
      <c r="U824" s="301">
        <v>100045403</v>
      </c>
      <c r="V824" s="297">
        <v>45834</v>
      </c>
      <c r="W824" s="302">
        <v>45863</v>
      </c>
      <c r="Z824" s="303">
        <f t="shared" si="781"/>
        <v>2300000</v>
      </c>
      <c r="AF824" s="291" t="s">
        <v>1173</v>
      </c>
      <c r="AG824" s="291">
        <v>3124815885</v>
      </c>
      <c r="AH824" s="307" t="s">
        <v>586</v>
      </c>
    </row>
    <row r="825" spans="1:34" ht="17.25" customHeight="1">
      <c r="A825" s="293">
        <v>824</v>
      </c>
      <c r="B825" s="291" t="s">
        <v>37</v>
      </c>
      <c r="C825" s="291" t="s">
        <v>390</v>
      </c>
      <c r="D825" s="291" t="s">
        <v>1144</v>
      </c>
      <c r="E825" s="294" t="s">
        <v>40</v>
      </c>
      <c r="F825" s="369">
        <v>2300000</v>
      </c>
      <c r="G825" s="291" t="s">
        <v>588</v>
      </c>
      <c r="H825" s="295">
        <v>1005720298</v>
      </c>
      <c r="I825" s="294" t="s">
        <v>42</v>
      </c>
      <c r="J825" s="296">
        <v>6</v>
      </c>
      <c r="K825" s="296">
        <v>1777</v>
      </c>
      <c r="L825" s="297">
        <v>45826</v>
      </c>
      <c r="M825" s="298">
        <f>+F825</f>
        <v>2300000</v>
      </c>
      <c r="N825" s="297">
        <v>45833</v>
      </c>
      <c r="O825" s="294" t="s">
        <v>43</v>
      </c>
      <c r="P825" s="299">
        <v>45834</v>
      </c>
      <c r="Q825" s="294">
        <v>1706</v>
      </c>
      <c r="R825" s="291">
        <v>2101020302</v>
      </c>
      <c r="S825" s="300">
        <f>+M825</f>
        <v>2300000</v>
      </c>
      <c r="T825" s="297">
        <v>45833</v>
      </c>
      <c r="U825" s="301">
        <v>100045404</v>
      </c>
      <c r="V825" s="297">
        <v>45834</v>
      </c>
      <c r="W825" s="302">
        <v>45863</v>
      </c>
      <c r="Z825" s="303">
        <f t="shared" si="781"/>
        <v>2300000</v>
      </c>
      <c r="AF825" s="291" t="s">
        <v>1145</v>
      </c>
      <c r="AG825" s="291">
        <v>3011040860</v>
      </c>
      <c r="AH825" s="307" t="s">
        <v>590</v>
      </c>
    </row>
    <row r="826" spans="1:34" ht="17.25" customHeight="1">
      <c r="A826" s="293">
        <v>825</v>
      </c>
      <c r="B826" s="291" t="s">
        <v>37</v>
      </c>
      <c r="C826" s="291" t="s">
        <v>390</v>
      </c>
      <c r="D826" s="291" t="s">
        <v>1144</v>
      </c>
      <c r="E826" s="294" t="s">
        <v>40</v>
      </c>
      <c r="F826" s="369">
        <v>2300000</v>
      </c>
      <c r="G826" s="291" t="s">
        <v>609</v>
      </c>
      <c r="H826" s="295">
        <v>1110487620</v>
      </c>
      <c r="I826" s="294" t="s">
        <v>42</v>
      </c>
      <c r="J826" s="296">
        <v>5</v>
      </c>
      <c r="K826" s="296">
        <v>1779</v>
      </c>
      <c r="L826" s="297">
        <v>45826</v>
      </c>
      <c r="M826" s="298">
        <f>+F826</f>
        <v>2300000</v>
      </c>
      <c r="N826" s="297">
        <v>45833</v>
      </c>
      <c r="O826" s="294" t="s">
        <v>43</v>
      </c>
      <c r="P826" s="299">
        <v>45834</v>
      </c>
      <c r="Q826" s="294">
        <v>1696</v>
      </c>
      <c r="R826" s="291">
        <v>2101020302</v>
      </c>
      <c r="S826" s="300">
        <f>+M826</f>
        <v>2300000</v>
      </c>
      <c r="T826" s="297">
        <v>45833</v>
      </c>
      <c r="U826" s="301">
        <v>100045405</v>
      </c>
      <c r="V826" s="297">
        <v>45834</v>
      </c>
      <c r="W826" s="302">
        <v>45863</v>
      </c>
      <c r="Z826" s="303">
        <f t="shared" si="781"/>
        <v>2300000</v>
      </c>
      <c r="AF826" s="291" t="s">
        <v>1226</v>
      </c>
      <c r="AG826" s="291">
        <v>3223334968</v>
      </c>
      <c r="AH826" s="307" t="s">
        <v>1227</v>
      </c>
    </row>
    <row r="827" spans="1:34" ht="17.25" customHeight="1">
      <c r="A827" s="293">
        <v>826</v>
      </c>
      <c r="B827" s="291" t="s">
        <v>596</v>
      </c>
      <c r="C827" s="291" t="s">
        <v>621</v>
      </c>
      <c r="D827" s="357" t="s">
        <v>3032</v>
      </c>
      <c r="E827" s="294" t="s">
        <v>40</v>
      </c>
      <c r="F827" s="369">
        <v>16000000</v>
      </c>
      <c r="G827" s="291" t="s">
        <v>634</v>
      </c>
      <c r="H827" s="295">
        <v>65800526</v>
      </c>
      <c r="I827" s="294" t="s">
        <v>635</v>
      </c>
      <c r="J827" s="296">
        <v>1</v>
      </c>
      <c r="K827" s="296">
        <v>1707</v>
      </c>
      <c r="L827" s="297">
        <v>45817</v>
      </c>
      <c r="M827" s="298">
        <f t="shared" ref="M827:M829" si="786">F827</f>
        <v>16000000</v>
      </c>
      <c r="N827" s="297">
        <v>45834</v>
      </c>
      <c r="O827" s="294" t="s">
        <v>43</v>
      </c>
      <c r="P827" s="299">
        <v>45834</v>
      </c>
      <c r="Q827" s="294">
        <v>1707</v>
      </c>
      <c r="R827" s="291">
        <v>220701</v>
      </c>
      <c r="S827" s="300">
        <f t="shared" ref="S827:S829" si="787">M827</f>
        <v>16000000</v>
      </c>
      <c r="T827" s="297">
        <v>45834</v>
      </c>
      <c r="U827" s="301" t="s">
        <v>3033</v>
      </c>
      <c r="V827" s="297">
        <v>45836</v>
      </c>
      <c r="W827" s="302">
        <v>45896</v>
      </c>
      <c r="Z827" s="303">
        <f>+S827/2</f>
        <v>8000000</v>
      </c>
      <c r="AF827" s="291" t="s">
        <v>637</v>
      </c>
      <c r="AG827" s="291">
        <v>3175605563</v>
      </c>
      <c r="AH827" s="305" t="s">
        <v>638</v>
      </c>
    </row>
    <row r="828" spans="1:34" ht="17.25" customHeight="1">
      <c r="A828" s="293">
        <v>827</v>
      </c>
      <c r="B828" s="291" t="s">
        <v>37</v>
      </c>
      <c r="C828" s="291" t="s">
        <v>146</v>
      </c>
      <c r="D828" s="306" t="s">
        <v>1092</v>
      </c>
      <c r="E828" s="294" t="s">
        <v>40</v>
      </c>
      <c r="F828" s="369">
        <v>176000000</v>
      </c>
      <c r="G828" s="291" t="s">
        <v>1093</v>
      </c>
      <c r="H828" s="295">
        <v>1110061944</v>
      </c>
      <c r="I828" s="294" t="s">
        <v>428</v>
      </c>
      <c r="J828" s="296">
        <v>9</v>
      </c>
      <c r="K828" s="296">
        <v>1785</v>
      </c>
      <c r="L828" s="297">
        <v>45828</v>
      </c>
      <c r="M828" s="298">
        <f t="shared" si="786"/>
        <v>176000000</v>
      </c>
      <c r="N828" s="297">
        <v>45834</v>
      </c>
      <c r="O828" s="294" t="s">
        <v>43</v>
      </c>
      <c r="P828" s="299">
        <v>45834</v>
      </c>
      <c r="Q828" s="294">
        <v>1708</v>
      </c>
      <c r="R828" s="291">
        <v>2102020211</v>
      </c>
      <c r="S828" s="300">
        <f t="shared" si="787"/>
        <v>176000000</v>
      </c>
      <c r="T828" s="297">
        <v>45834</v>
      </c>
      <c r="U828" s="301">
        <v>100045448</v>
      </c>
      <c r="V828" s="297">
        <v>45835</v>
      </c>
      <c r="W828" s="302">
        <v>45864</v>
      </c>
      <c r="Z828" s="303">
        <f>+S828</f>
        <v>176000000</v>
      </c>
      <c r="AF828" s="291" t="s">
        <v>1095</v>
      </c>
      <c r="AG828" s="291">
        <v>3234806441</v>
      </c>
      <c r="AH828" s="307" t="s">
        <v>1014</v>
      </c>
    </row>
    <row r="829" spans="1:34" ht="17.25" customHeight="1">
      <c r="A829" s="293">
        <v>828</v>
      </c>
      <c r="B829" s="291" t="s">
        <v>37</v>
      </c>
      <c r="C829" s="291" t="s">
        <v>73</v>
      </c>
      <c r="D829" s="306" t="s">
        <v>1086</v>
      </c>
      <c r="E829" s="294" t="s">
        <v>80</v>
      </c>
      <c r="F829" s="369">
        <v>4300000</v>
      </c>
      <c r="G829" s="291" t="s">
        <v>81</v>
      </c>
      <c r="H829" s="295">
        <v>65738804</v>
      </c>
      <c r="I829" s="294" t="s">
        <v>42</v>
      </c>
      <c r="J829" s="296">
        <v>1</v>
      </c>
      <c r="K829" s="296">
        <v>1792</v>
      </c>
      <c r="L829" s="297">
        <v>45833</v>
      </c>
      <c r="M829" s="298">
        <f t="shared" si="786"/>
        <v>4300000</v>
      </c>
      <c r="N829" s="297">
        <v>45835</v>
      </c>
      <c r="O829" s="294" t="s">
        <v>43</v>
      </c>
      <c r="P829" s="299">
        <v>45835</v>
      </c>
      <c r="Q829" s="294">
        <v>1715</v>
      </c>
      <c r="R829" s="291">
        <v>2101020301</v>
      </c>
      <c r="S829" s="300">
        <f t="shared" si="787"/>
        <v>4300000</v>
      </c>
      <c r="T829" s="297">
        <v>45835</v>
      </c>
      <c r="U829" s="301" t="s">
        <v>3034</v>
      </c>
      <c r="V829" s="297">
        <v>45835</v>
      </c>
      <c r="W829" s="302">
        <v>45864</v>
      </c>
      <c r="Z829" s="303">
        <f>+F829</f>
        <v>4300000</v>
      </c>
      <c r="AF829" s="291" t="s">
        <v>83</v>
      </c>
      <c r="AG829" s="291">
        <v>3164320712</v>
      </c>
      <c r="AH829" s="307" t="s">
        <v>84</v>
      </c>
    </row>
    <row r="830" spans="1:34" ht="17.25" customHeight="1">
      <c r="A830" s="293">
        <v>829</v>
      </c>
      <c r="B830" s="291" t="s">
        <v>37</v>
      </c>
      <c r="C830" s="291" t="s">
        <v>390</v>
      </c>
      <c r="D830" s="291" t="s">
        <v>1047</v>
      </c>
      <c r="E830" s="294" t="s">
        <v>40</v>
      </c>
      <c r="F830" s="369">
        <v>2369000</v>
      </c>
      <c r="G830" s="291" t="s">
        <v>447</v>
      </c>
      <c r="H830" s="295">
        <v>1234640999</v>
      </c>
      <c r="I830" s="294" t="s">
        <v>42</v>
      </c>
      <c r="J830" s="296">
        <v>8</v>
      </c>
      <c r="K830" s="296">
        <v>1789</v>
      </c>
      <c r="L830" s="297">
        <v>45833</v>
      </c>
      <c r="M830" s="298">
        <f t="shared" ref="M830" si="788">+F830</f>
        <v>2369000</v>
      </c>
      <c r="N830" s="297">
        <v>45835</v>
      </c>
      <c r="O830" s="294" t="s">
        <v>43</v>
      </c>
      <c r="P830" s="299">
        <v>45835</v>
      </c>
      <c r="Q830" s="294">
        <v>1716</v>
      </c>
      <c r="R830" s="291">
        <v>2101020302</v>
      </c>
      <c r="S830" s="300">
        <f t="shared" ref="S830" si="789">+M830</f>
        <v>2369000</v>
      </c>
      <c r="T830" s="297">
        <v>45835</v>
      </c>
      <c r="U830" s="301" t="s">
        <v>3035</v>
      </c>
      <c r="V830" s="297">
        <v>45835</v>
      </c>
      <c r="W830" s="302">
        <v>45864</v>
      </c>
      <c r="Z830" s="303">
        <f>+S830</f>
        <v>2369000</v>
      </c>
      <c r="AF830" s="291" t="s">
        <v>1057</v>
      </c>
      <c r="AG830" s="291">
        <v>3045297138</v>
      </c>
      <c r="AH830" s="324" t="s">
        <v>1058</v>
      </c>
    </row>
    <row r="831" spans="1:34" ht="17.25" customHeight="1">
      <c r="A831" s="293">
        <v>830</v>
      </c>
      <c r="B831" s="291" t="s">
        <v>37</v>
      </c>
      <c r="C831" s="291" t="s">
        <v>390</v>
      </c>
      <c r="D831" s="291" t="s">
        <v>1144</v>
      </c>
      <c r="E831" s="294" t="s">
        <v>40</v>
      </c>
      <c r="F831" s="369">
        <v>2300000</v>
      </c>
      <c r="G831" s="291" t="s">
        <v>591</v>
      </c>
      <c r="H831" s="295">
        <v>37724534</v>
      </c>
      <c r="I831" s="294" t="s">
        <v>592</v>
      </c>
      <c r="J831" s="296">
        <v>3</v>
      </c>
      <c r="K831" s="296">
        <v>1790</v>
      </c>
      <c r="L831" s="297">
        <v>45833</v>
      </c>
      <c r="M831" s="298">
        <f>+F831</f>
        <v>2300000</v>
      </c>
      <c r="N831" s="297">
        <v>45835</v>
      </c>
      <c r="O831" s="294" t="s">
        <v>43</v>
      </c>
      <c r="P831" s="299">
        <v>45835</v>
      </c>
      <c r="Q831" s="294">
        <v>1717</v>
      </c>
      <c r="R831" s="291">
        <v>2101020302</v>
      </c>
      <c r="S831" s="300">
        <f>+M831</f>
        <v>2300000</v>
      </c>
      <c r="T831" s="297">
        <v>45835</v>
      </c>
      <c r="U831" s="301" t="s">
        <v>3036</v>
      </c>
      <c r="V831" s="297">
        <v>45835</v>
      </c>
      <c r="W831" s="302">
        <v>45864</v>
      </c>
      <c r="Z831" s="303">
        <f>+S831</f>
        <v>2300000</v>
      </c>
      <c r="AF831" s="291" t="s">
        <v>1146</v>
      </c>
      <c r="AG831" s="291">
        <v>3166230249</v>
      </c>
      <c r="AH831" s="307" t="s">
        <v>595</v>
      </c>
    </row>
    <row r="832" spans="1:34" ht="17.25" customHeight="1">
      <c r="A832" s="293">
        <v>831</v>
      </c>
      <c r="B832" s="291" t="s">
        <v>37</v>
      </c>
      <c r="C832" s="291" t="s">
        <v>100</v>
      </c>
      <c r="D832" s="291" t="s">
        <v>1112</v>
      </c>
      <c r="E832" s="294" t="s">
        <v>40</v>
      </c>
      <c r="F832" s="369">
        <v>278000000</v>
      </c>
      <c r="G832" s="291" t="s">
        <v>114</v>
      </c>
      <c r="H832" s="295">
        <v>900504144</v>
      </c>
      <c r="I832" s="294" t="s">
        <v>115</v>
      </c>
      <c r="J832" s="296">
        <v>0</v>
      </c>
      <c r="K832" s="296">
        <v>1793</v>
      </c>
      <c r="L832" s="297">
        <v>45833</v>
      </c>
      <c r="M832" s="298">
        <f t="shared" ref="M832" si="790">F832</f>
        <v>278000000</v>
      </c>
      <c r="N832" s="297">
        <v>45839</v>
      </c>
      <c r="O832" s="294" t="s">
        <v>43</v>
      </c>
      <c r="P832" s="299" t="s">
        <v>3037</v>
      </c>
      <c r="Q832" s="294">
        <v>1719</v>
      </c>
      <c r="R832" s="291">
        <v>220101</v>
      </c>
      <c r="S832" s="300">
        <f t="shared" ref="S832:S841" si="791">M832</f>
        <v>278000000</v>
      </c>
      <c r="T832" s="297">
        <v>45839</v>
      </c>
      <c r="U832" s="301" t="s">
        <v>3038</v>
      </c>
      <c r="V832" s="297">
        <v>45839</v>
      </c>
      <c r="W832" s="302">
        <v>45885</v>
      </c>
      <c r="Z832" s="303">
        <f>+S832</f>
        <v>278000000</v>
      </c>
      <c r="AF832" s="291" t="s">
        <v>117</v>
      </c>
      <c r="AG832" s="291">
        <v>3163162117</v>
      </c>
      <c r="AH832" s="305" t="s">
        <v>118</v>
      </c>
    </row>
    <row r="833" spans="1:34" ht="17.25" customHeight="1">
      <c r="A833" s="293">
        <v>832</v>
      </c>
      <c r="B833" s="291" t="s">
        <v>37</v>
      </c>
      <c r="C833" s="291" t="s">
        <v>73</v>
      </c>
      <c r="D833" s="306" t="s">
        <v>2721</v>
      </c>
      <c r="E833" s="294" t="s">
        <v>40</v>
      </c>
      <c r="F833" s="369">
        <v>4300000</v>
      </c>
      <c r="G833" s="291" t="s">
        <v>75</v>
      </c>
      <c r="H833" s="295">
        <v>1094284231</v>
      </c>
      <c r="I833" s="294" t="s">
        <v>76</v>
      </c>
      <c r="J833" s="296">
        <v>6</v>
      </c>
      <c r="K833" s="296">
        <v>1791</v>
      </c>
      <c r="L833" s="297">
        <v>45834</v>
      </c>
      <c r="M833" s="298">
        <v>4300000</v>
      </c>
      <c r="N833" s="297">
        <v>45839</v>
      </c>
      <c r="O833" s="294" t="s">
        <v>43</v>
      </c>
      <c r="P833" s="299">
        <v>46569</v>
      </c>
      <c r="Q833" s="294">
        <v>1720</v>
      </c>
      <c r="R833" s="291">
        <v>2101020301</v>
      </c>
      <c r="S833" s="300">
        <f t="shared" si="791"/>
        <v>4300000</v>
      </c>
      <c r="T833" s="297">
        <v>45839</v>
      </c>
      <c r="U833" s="301" t="s">
        <v>3039</v>
      </c>
      <c r="V833" s="297">
        <v>45839</v>
      </c>
      <c r="W833" s="302">
        <v>45868</v>
      </c>
      <c r="Z833" s="303">
        <f t="shared" ref="Z833:Z841" si="792">+F833</f>
        <v>4300000</v>
      </c>
      <c r="AF833" s="291" t="s">
        <v>78</v>
      </c>
      <c r="AG833" s="291">
        <v>3166259682</v>
      </c>
      <c r="AH833" s="307" t="s">
        <v>79</v>
      </c>
    </row>
    <row r="834" spans="1:34" ht="17.25" customHeight="1">
      <c r="A834" s="293">
        <v>833</v>
      </c>
      <c r="B834" s="291" t="s">
        <v>37</v>
      </c>
      <c r="C834" s="291" t="s">
        <v>100</v>
      </c>
      <c r="D834" s="306" t="s">
        <v>119</v>
      </c>
      <c r="E834" s="294" t="s">
        <v>40</v>
      </c>
      <c r="F834" s="369">
        <v>65000000</v>
      </c>
      <c r="G834" s="291" t="s">
        <v>120</v>
      </c>
      <c r="H834" s="295">
        <v>901252497</v>
      </c>
      <c r="I834" s="294" t="s">
        <v>51</v>
      </c>
      <c r="J834" s="296">
        <v>6</v>
      </c>
      <c r="K834" s="296">
        <v>1811</v>
      </c>
      <c r="L834" s="297">
        <v>45835</v>
      </c>
      <c r="M834" s="298">
        <f t="shared" ref="M834:M841" si="793">F834</f>
        <v>65000000</v>
      </c>
      <c r="N834" s="297">
        <v>45840</v>
      </c>
      <c r="O834" s="294" t="s">
        <v>43</v>
      </c>
      <c r="P834" s="299">
        <v>45840</v>
      </c>
      <c r="Q834" s="294">
        <v>1733</v>
      </c>
      <c r="R834" s="291">
        <v>220202</v>
      </c>
      <c r="S834" s="300">
        <f t="shared" si="791"/>
        <v>65000000</v>
      </c>
      <c r="T834" s="297">
        <v>45840</v>
      </c>
      <c r="U834" s="301" t="s">
        <v>3040</v>
      </c>
      <c r="V834" s="297">
        <v>45840</v>
      </c>
      <c r="W834" s="302">
        <v>45870</v>
      </c>
      <c r="Y834" s="308"/>
      <c r="Z834" s="303">
        <f t="shared" si="792"/>
        <v>65000000</v>
      </c>
      <c r="AA834" s="308"/>
      <c r="AF834" s="291" t="s">
        <v>122</v>
      </c>
      <c r="AG834" s="291">
        <v>3114560450</v>
      </c>
      <c r="AH834" s="305"/>
    </row>
    <row r="835" spans="1:34" ht="17.25" customHeight="1">
      <c r="A835" s="293">
        <v>834</v>
      </c>
      <c r="B835" s="291" t="s">
        <v>37</v>
      </c>
      <c r="C835" s="291" t="s">
        <v>100</v>
      </c>
      <c r="D835" s="306" t="s">
        <v>2857</v>
      </c>
      <c r="E835" s="294" t="s">
        <v>40</v>
      </c>
      <c r="F835" s="369">
        <v>9720000</v>
      </c>
      <c r="G835" s="291" t="s">
        <v>174</v>
      </c>
      <c r="H835" s="295">
        <v>14243863</v>
      </c>
      <c r="I835" s="294" t="s">
        <v>42</v>
      </c>
      <c r="J835" s="296">
        <v>3</v>
      </c>
      <c r="K835" s="296">
        <v>1808</v>
      </c>
      <c r="L835" s="297">
        <v>45835</v>
      </c>
      <c r="M835" s="298">
        <f t="shared" si="793"/>
        <v>9720000</v>
      </c>
      <c r="N835" s="297">
        <v>45840</v>
      </c>
      <c r="O835" s="294" t="s">
        <v>43</v>
      </c>
      <c r="P835" s="299">
        <v>45840</v>
      </c>
      <c r="Q835" s="294">
        <v>1732</v>
      </c>
      <c r="R835" s="291">
        <v>2101020301</v>
      </c>
      <c r="S835" s="300">
        <f t="shared" si="791"/>
        <v>9720000</v>
      </c>
      <c r="T835" s="297">
        <v>45840</v>
      </c>
      <c r="U835" s="301" t="s">
        <v>3041</v>
      </c>
      <c r="V835" s="297">
        <v>45841</v>
      </c>
      <c r="W835" s="302">
        <v>45869</v>
      </c>
      <c r="Z835" s="303">
        <f t="shared" si="792"/>
        <v>9720000</v>
      </c>
      <c r="AF835" s="291" t="s">
        <v>2859</v>
      </c>
      <c r="AG835" s="291">
        <v>3108140069</v>
      </c>
      <c r="AH835" s="307" t="s">
        <v>2860</v>
      </c>
    </row>
    <row r="836" spans="1:34" ht="17.25" customHeight="1">
      <c r="A836" s="293">
        <v>835</v>
      </c>
      <c r="B836" s="291" t="s">
        <v>37</v>
      </c>
      <c r="C836" s="291" t="s">
        <v>100</v>
      </c>
      <c r="D836" s="306" t="s">
        <v>2834</v>
      </c>
      <c r="E836" s="294" t="s">
        <v>80</v>
      </c>
      <c r="F836" s="369">
        <v>3050000</v>
      </c>
      <c r="G836" s="291" t="s">
        <v>158</v>
      </c>
      <c r="H836" s="295">
        <v>51987188</v>
      </c>
      <c r="I836" s="294" t="s">
        <v>51</v>
      </c>
      <c r="J836" s="296">
        <v>7</v>
      </c>
      <c r="K836" s="296">
        <v>1810</v>
      </c>
      <c r="L836" s="297">
        <v>45835</v>
      </c>
      <c r="M836" s="298">
        <f t="shared" si="793"/>
        <v>3050000</v>
      </c>
      <c r="N836" s="297">
        <v>45840</v>
      </c>
      <c r="O836" s="294" t="s">
        <v>43</v>
      </c>
      <c r="P836" s="299">
        <v>45840</v>
      </c>
      <c r="Q836" s="294">
        <v>1731</v>
      </c>
      <c r="R836" s="291">
        <v>2101020301</v>
      </c>
      <c r="S836" s="300">
        <f t="shared" si="791"/>
        <v>3050000</v>
      </c>
      <c r="T836" s="297">
        <v>45840</v>
      </c>
      <c r="U836" s="301" t="s">
        <v>3042</v>
      </c>
      <c r="V836" s="297">
        <v>45840</v>
      </c>
      <c r="W836" s="302">
        <v>45870</v>
      </c>
      <c r="Z836" s="303">
        <f t="shared" si="792"/>
        <v>3050000</v>
      </c>
      <c r="AF836" s="291" t="s">
        <v>160</v>
      </c>
      <c r="AG836" s="291">
        <v>3108761420</v>
      </c>
      <c r="AH836" s="307" t="s">
        <v>161</v>
      </c>
    </row>
    <row r="837" spans="1:34" ht="17.25" customHeight="1">
      <c r="A837" s="293">
        <v>836</v>
      </c>
      <c r="B837" s="291" t="s">
        <v>37</v>
      </c>
      <c r="C837" s="291" t="s">
        <v>100</v>
      </c>
      <c r="D837" s="306" t="s">
        <v>2790</v>
      </c>
      <c r="E837" s="294" t="s">
        <v>40</v>
      </c>
      <c r="F837" s="369">
        <v>8100000</v>
      </c>
      <c r="G837" s="291" t="s">
        <v>102</v>
      </c>
      <c r="H837" s="295">
        <v>1110501425</v>
      </c>
      <c r="I837" s="294" t="s">
        <v>42</v>
      </c>
      <c r="J837" s="296">
        <v>7</v>
      </c>
      <c r="K837" s="296">
        <v>1805</v>
      </c>
      <c r="L837" s="297">
        <v>45835</v>
      </c>
      <c r="M837" s="298">
        <f t="shared" si="793"/>
        <v>8100000</v>
      </c>
      <c r="N837" s="297">
        <v>45840</v>
      </c>
      <c r="O837" s="294" t="s">
        <v>43</v>
      </c>
      <c r="P837" s="299">
        <v>45840</v>
      </c>
      <c r="Q837" s="294">
        <v>1730</v>
      </c>
      <c r="R837" s="291">
        <v>2101020301</v>
      </c>
      <c r="S837" s="300">
        <f t="shared" si="791"/>
        <v>8100000</v>
      </c>
      <c r="T837" s="297">
        <v>45840</v>
      </c>
      <c r="U837" s="301" t="s">
        <v>3043</v>
      </c>
      <c r="V837" s="297">
        <v>45840</v>
      </c>
      <c r="W837" s="302">
        <v>45869</v>
      </c>
      <c r="Z837" s="303">
        <f t="shared" si="792"/>
        <v>8100000</v>
      </c>
      <c r="AF837" s="291" t="s">
        <v>104</v>
      </c>
      <c r="AG837" s="291">
        <v>3004980074</v>
      </c>
      <c r="AH837" s="307" t="s">
        <v>105</v>
      </c>
    </row>
    <row r="838" spans="1:34" ht="17.25" customHeight="1">
      <c r="A838" s="293">
        <v>837</v>
      </c>
      <c r="B838" s="291" t="s">
        <v>37</v>
      </c>
      <c r="C838" s="291" t="s">
        <v>100</v>
      </c>
      <c r="D838" s="306" t="s">
        <v>2817</v>
      </c>
      <c r="E838" s="294" t="s">
        <v>40</v>
      </c>
      <c r="F838" s="369">
        <v>12960000</v>
      </c>
      <c r="G838" s="291" t="s">
        <v>233</v>
      </c>
      <c r="H838" s="295">
        <v>14138035</v>
      </c>
      <c r="I838" s="294" t="s">
        <v>115</v>
      </c>
      <c r="J838" s="296">
        <v>2</v>
      </c>
      <c r="K838" s="296">
        <v>1806</v>
      </c>
      <c r="L838" s="297">
        <v>45835</v>
      </c>
      <c r="M838" s="298">
        <f t="shared" si="793"/>
        <v>12960000</v>
      </c>
      <c r="N838" s="297">
        <v>45840</v>
      </c>
      <c r="O838" s="294" t="s">
        <v>43</v>
      </c>
      <c r="P838" s="299">
        <v>45840</v>
      </c>
      <c r="Q838" s="294">
        <v>1729</v>
      </c>
      <c r="R838" s="291">
        <v>2101020301</v>
      </c>
      <c r="S838" s="300">
        <f t="shared" si="791"/>
        <v>12960000</v>
      </c>
      <c r="T838" s="297">
        <v>45840</v>
      </c>
      <c r="U838" s="301" t="s">
        <v>3044</v>
      </c>
      <c r="V838" s="297">
        <v>45840</v>
      </c>
      <c r="W838" s="302">
        <v>45869</v>
      </c>
      <c r="Z838" s="303">
        <f t="shared" si="792"/>
        <v>12960000</v>
      </c>
      <c r="AF838" s="291" t="s">
        <v>235</v>
      </c>
      <c r="AG838" s="291">
        <v>3007057327</v>
      </c>
      <c r="AH838" s="307" t="s">
        <v>236</v>
      </c>
    </row>
    <row r="839" spans="1:34" ht="17.25" customHeight="1">
      <c r="A839" s="293">
        <v>838</v>
      </c>
      <c r="B839" s="291" t="s">
        <v>37</v>
      </c>
      <c r="C839" s="291" t="s">
        <v>100</v>
      </c>
      <c r="D839" s="306" t="s">
        <v>2787</v>
      </c>
      <c r="E839" s="294" t="s">
        <v>40</v>
      </c>
      <c r="F839" s="369">
        <v>4860000</v>
      </c>
      <c r="G839" s="291" t="s">
        <v>224</v>
      </c>
      <c r="H839" s="295">
        <v>38361246</v>
      </c>
      <c r="I839" s="294" t="s">
        <v>115</v>
      </c>
      <c r="J839" s="296">
        <v>1</v>
      </c>
      <c r="K839" s="296">
        <v>1807</v>
      </c>
      <c r="L839" s="297">
        <v>45835</v>
      </c>
      <c r="M839" s="298">
        <f t="shared" si="793"/>
        <v>4860000</v>
      </c>
      <c r="N839" s="297">
        <v>45840</v>
      </c>
      <c r="O839" s="294" t="s">
        <v>43</v>
      </c>
      <c r="P839" s="299">
        <v>45840</v>
      </c>
      <c r="Q839" s="294">
        <v>1728</v>
      </c>
      <c r="R839" s="291">
        <v>2101020301</v>
      </c>
      <c r="S839" s="300">
        <f t="shared" si="791"/>
        <v>4860000</v>
      </c>
      <c r="T839" s="297">
        <v>45840</v>
      </c>
      <c r="U839" s="301" t="s">
        <v>3045</v>
      </c>
      <c r="V839" s="297">
        <v>45840</v>
      </c>
      <c r="W839" s="302">
        <v>45869</v>
      </c>
      <c r="Z839" s="303">
        <f t="shared" si="792"/>
        <v>4860000</v>
      </c>
      <c r="AF839" s="291" t="s">
        <v>2789</v>
      </c>
      <c r="AG839" s="291">
        <v>3103054601</v>
      </c>
      <c r="AH839" s="307" t="s">
        <v>227</v>
      </c>
    </row>
    <row r="840" spans="1:34" ht="17.25" customHeight="1">
      <c r="A840" s="293">
        <v>839</v>
      </c>
      <c r="B840" s="291" t="s">
        <v>37</v>
      </c>
      <c r="C840" s="291" t="s">
        <v>100</v>
      </c>
      <c r="D840" s="291" t="s">
        <v>277</v>
      </c>
      <c r="E840" s="294" t="s">
        <v>40</v>
      </c>
      <c r="F840" s="369">
        <v>9720000</v>
      </c>
      <c r="G840" s="291" t="s">
        <v>278</v>
      </c>
      <c r="H840" s="295">
        <v>14325425</v>
      </c>
      <c r="I840" s="294" t="s">
        <v>279</v>
      </c>
      <c r="J840" s="296">
        <v>3</v>
      </c>
      <c r="K840" s="296">
        <v>1809</v>
      </c>
      <c r="L840" s="297">
        <v>45835</v>
      </c>
      <c r="M840" s="298">
        <f t="shared" si="793"/>
        <v>9720000</v>
      </c>
      <c r="N840" s="297">
        <v>45840</v>
      </c>
      <c r="O840" s="294" t="s">
        <v>43</v>
      </c>
      <c r="P840" s="299">
        <v>45840</v>
      </c>
      <c r="Q840" s="294">
        <v>1737</v>
      </c>
      <c r="R840" s="291">
        <v>2101020301</v>
      </c>
      <c r="S840" s="300">
        <f t="shared" si="791"/>
        <v>9720000</v>
      </c>
      <c r="T840" s="297">
        <v>45840</v>
      </c>
      <c r="U840" s="301" t="s">
        <v>3046</v>
      </c>
      <c r="V840" s="297">
        <v>45840</v>
      </c>
      <c r="W840" s="302">
        <v>45869</v>
      </c>
      <c r="Z840" s="303">
        <f t="shared" si="792"/>
        <v>9720000</v>
      </c>
      <c r="AF840" s="291" t="s">
        <v>2856</v>
      </c>
      <c r="AG840" s="291">
        <v>3132923939</v>
      </c>
      <c r="AH840" s="307" t="s">
        <v>282</v>
      </c>
    </row>
    <row r="841" spans="1:34" ht="17.25" customHeight="1">
      <c r="A841" s="293">
        <v>840</v>
      </c>
      <c r="B841" s="291" t="s">
        <v>37</v>
      </c>
      <c r="C841" s="291" t="s">
        <v>100</v>
      </c>
      <c r="D841" s="306" t="s">
        <v>271</v>
      </c>
      <c r="E841" s="294" t="s">
        <v>40</v>
      </c>
      <c r="F841" s="369">
        <v>9720000</v>
      </c>
      <c r="G841" s="291" t="s">
        <v>272</v>
      </c>
      <c r="H841" s="295">
        <v>14878116</v>
      </c>
      <c r="I841" s="294" t="s">
        <v>273</v>
      </c>
      <c r="J841" s="296">
        <v>5</v>
      </c>
      <c r="K841" s="296">
        <v>1812</v>
      </c>
      <c r="L841" s="297">
        <v>45835</v>
      </c>
      <c r="M841" s="298">
        <f t="shared" si="793"/>
        <v>9720000</v>
      </c>
      <c r="N841" s="297">
        <v>45840</v>
      </c>
      <c r="O841" s="294" t="s">
        <v>43</v>
      </c>
      <c r="P841" s="299">
        <v>45840</v>
      </c>
      <c r="Q841" s="294">
        <v>1734</v>
      </c>
      <c r="R841" s="291">
        <v>2101020301</v>
      </c>
      <c r="S841" s="300">
        <f t="shared" si="791"/>
        <v>9720000</v>
      </c>
      <c r="T841" s="297">
        <v>45840</v>
      </c>
      <c r="U841" s="301" t="s">
        <v>3047</v>
      </c>
      <c r="V841" s="297">
        <v>45840</v>
      </c>
      <c r="W841" s="302">
        <v>45869</v>
      </c>
      <c r="Z841" s="303">
        <f t="shared" si="792"/>
        <v>9720000</v>
      </c>
      <c r="AF841" s="291" t="s">
        <v>275</v>
      </c>
      <c r="AG841" s="291">
        <v>3122950049</v>
      </c>
      <c r="AH841" s="307" t="s">
        <v>276</v>
      </c>
    </row>
    <row r="842" spans="1:34" ht="17.25" customHeight="1">
      <c r="A842" s="293">
        <v>841</v>
      </c>
      <c r="B842" s="291" t="s">
        <v>596</v>
      </c>
      <c r="C842" s="291" t="s">
        <v>621</v>
      </c>
      <c r="D842" s="306" t="s">
        <v>3048</v>
      </c>
      <c r="E842" s="294" t="s">
        <v>40</v>
      </c>
      <c r="F842" s="369">
        <v>14250000</v>
      </c>
      <c r="G842" s="291" t="s">
        <v>3049</v>
      </c>
      <c r="H842" s="295">
        <v>28548861</v>
      </c>
      <c r="I842" s="294" t="s">
        <v>42</v>
      </c>
      <c r="J842" s="296">
        <v>1</v>
      </c>
      <c r="K842" s="296">
        <v>1755</v>
      </c>
      <c r="L842" s="297">
        <v>45825</v>
      </c>
      <c r="M842" s="298">
        <f>+F842</f>
        <v>14250000</v>
      </c>
      <c r="N842" s="297">
        <v>45840</v>
      </c>
      <c r="O842" s="294" t="s">
        <v>43</v>
      </c>
      <c r="P842" s="299">
        <v>45840</v>
      </c>
      <c r="Q842" s="294">
        <v>1735</v>
      </c>
      <c r="R842" s="291">
        <v>220601</v>
      </c>
      <c r="S842" s="300">
        <v>14250000</v>
      </c>
      <c r="T842" s="297">
        <v>45845</v>
      </c>
      <c r="U842" s="301" t="s">
        <v>3050</v>
      </c>
      <c r="V842" s="297">
        <v>45842</v>
      </c>
      <c r="W842" s="302">
        <v>45933</v>
      </c>
      <c r="Z842" s="303">
        <f>+S842/3</f>
        <v>4750000</v>
      </c>
      <c r="AF842" s="291" t="s">
        <v>3051</v>
      </c>
      <c r="AG842" s="291">
        <v>3232525155</v>
      </c>
      <c r="AH842" s="307" t="s">
        <v>3052</v>
      </c>
    </row>
    <row r="843" spans="1:34" ht="17.25" customHeight="1">
      <c r="A843" s="293">
        <v>842</v>
      </c>
      <c r="B843" s="291" t="s">
        <v>596</v>
      </c>
      <c r="C843" s="291" t="s">
        <v>621</v>
      </c>
      <c r="D843" s="291" t="s">
        <v>796</v>
      </c>
      <c r="E843" s="294" t="s">
        <v>40</v>
      </c>
      <c r="F843" s="369">
        <v>7500000</v>
      </c>
      <c r="G843" s="306" t="s">
        <v>2474</v>
      </c>
      <c r="H843" s="295">
        <v>1022352554</v>
      </c>
      <c r="I843" s="294" t="s">
        <v>261</v>
      </c>
      <c r="J843" s="296">
        <v>0</v>
      </c>
      <c r="K843" s="296">
        <v>1753</v>
      </c>
      <c r="L843" s="297">
        <v>45825</v>
      </c>
      <c r="M843" s="298">
        <f t="shared" ref="M843" si="794">+F843</f>
        <v>7500000</v>
      </c>
      <c r="N843" s="297">
        <v>45840</v>
      </c>
      <c r="O843" s="294" t="s">
        <v>43</v>
      </c>
      <c r="P843" s="299">
        <v>45841</v>
      </c>
      <c r="Q843" s="294">
        <v>1738</v>
      </c>
      <c r="R843" s="291">
        <v>220602</v>
      </c>
      <c r="S843" s="300">
        <v>7500000</v>
      </c>
      <c r="T843" s="297">
        <v>45861</v>
      </c>
      <c r="U843" s="301" t="s">
        <v>3053</v>
      </c>
      <c r="V843" s="297">
        <v>45861</v>
      </c>
      <c r="W843" s="302">
        <v>45952</v>
      </c>
      <c r="Z843" s="303">
        <f t="shared" ref="Z843" si="795">+S843/3</f>
        <v>2500000</v>
      </c>
      <c r="AF843" s="291" t="s">
        <v>3054</v>
      </c>
      <c r="AG843" s="291">
        <v>3175640200</v>
      </c>
      <c r="AH843" s="352" t="s">
        <v>3055</v>
      </c>
    </row>
    <row r="844" spans="1:34" ht="17.25" customHeight="1">
      <c r="A844" s="293">
        <v>843</v>
      </c>
      <c r="B844" s="291" t="s">
        <v>596</v>
      </c>
      <c r="C844" s="291" t="s">
        <v>621</v>
      </c>
      <c r="D844" s="291" t="s">
        <v>796</v>
      </c>
      <c r="E844" s="294" t="s">
        <v>40</v>
      </c>
      <c r="F844" s="369">
        <v>7500000</v>
      </c>
      <c r="G844" s="306" t="s">
        <v>3056</v>
      </c>
      <c r="H844" s="295">
        <v>1104934952</v>
      </c>
      <c r="I844" s="294" t="s">
        <v>42</v>
      </c>
      <c r="J844" s="296">
        <v>3</v>
      </c>
      <c r="K844" s="296">
        <v>1754</v>
      </c>
      <c r="L844" s="297">
        <v>45825</v>
      </c>
      <c r="M844" s="298">
        <f t="shared" ref="M844:M846" si="796">+F844</f>
        <v>7500000</v>
      </c>
      <c r="N844" s="297">
        <v>45840</v>
      </c>
      <c r="O844" s="294" t="s">
        <v>43</v>
      </c>
      <c r="P844" s="299">
        <v>45845</v>
      </c>
      <c r="Q844" s="294">
        <v>1751</v>
      </c>
      <c r="R844" s="291">
        <v>220602</v>
      </c>
      <c r="S844" s="300">
        <v>7500000</v>
      </c>
      <c r="T844" s="297">
        <v>45841</v>
      </c>
      <c r="U844" s="301" t="s">
        <v>3057</v>
      </c>
      <c r="V844" s="297">
        <v>45846</v>
      </c>
      <c r="W844" s="302">
        <v>45937</v>
      </c>
      <c r="Z844" s="303">
        <f t="shared" ref="Z844:Z845" si="797">+S844/3</f>
        <v>2500000</v>
      </c>
      <c r="AF844" s="291" t="s">
        <v>3058</v>
      </c>
      <c r="AG844" s="291">
        <v>3242064258</v>
      </c>
      <c r="AH844" s="352" t="s">
        <v>3059</v>
      </c>
    </row>
    <row r="845" spans="1:34" ht="17.25" customHeight="1">
      <c r="A845" s="293">
        <v>844</v>
      </c>
      <c r="B845" s="291" t="s">
        <v>596</v>
      </c>
      <c r="C845" s="291" t="s">
        <v>621</v>
      </c>
      <c r="D845" s="291" t="s">
        <v>796</v>
      </c>
      <c r="E845" s="294" t="s">
        <v>40</v>
      </c>
      <c r="F845" s="369">
        <v>7500000</v>
      </c>
      <c r="G845" s="306" t="s">
        <v>2529</v>
      </c>
      <c r="H845" s="295">
        <v>38211453</v>
      </c>
      <c r="I845" s="294" t="s">
        <v>42</v>
      </c>
      <c r="J845" s="296">
        <v>7</v>
      </c>
      <c r="K845" s="296">
        <v>1752</v>
      </c>
      <c r="L845" s="297">
        <v>45825</v>
      </c>
      <c r="M845" s="298">
        <f t="shared" si="796"/>
        <v>7500000</v>
      </c>
      <c r="N845" s="297">
        <v>45840</v>
      </c>
      <c r="O845" s="294" t="s">
        <v>43</v>
      </c>
      <c r="P845" s="299">
        <v>45841</v>
      </c>
      <c r="Q845" s="294">
        <v>1739</v>
      </c>
      <c r="R845" s="291">
        <v>220602</v>
      </c>
      <c r="S845" s="300">
        <v>7500000</v>
      </c>
      <c r="T845" s="297">
        <v>45848</v>
      </c>
      <c r="U845" s="301" t="s">
        <v>3060</v>
      </c>
      <c r="V845" s="297">
        <v>45856</v>
      </c>
      <c r="W845" s="302">
        <v>45947</v>
      </c>
      <c r="Z845" s="303">
        <f t="shared" si="797"/>
        <v>2500000</v>
      </c>
      <c r="AF845" s="291" t="s">
        <v>2530</v>
      </c>
      <c r="AG845" s="291">
        <v>3103870005</v>
      </c>
      <c r="AH845" s="352" t="s">
        <v>2531</v>
      </c>
    </row>
    <row r="846" spans="1:34" ht="17.25" customHeight="1">
      <c r="A846" s="293">
        <v>845</v>
      </c>
      <c r="B846" s="291" t="s">
        <v>37</v>
      </c>
      <c r="C846" s="291" t="s">
        <v>100</v>
      </c>
      <c r="D846" s="291" t="s">
        <v>321</v>
      </c>
      <c r="E846" s="294" t="s">
        <v>40</v>
      </c>
      <c r="F846" s="369">
        <v>7000000</v>
      </c>
      <c r="G846" s="291" t="s">
        <v>322</v>
      </c>
      <c r="H846" s="295">
        <v>93394691</v>
      </c>
      <c r="I846" s="294" t="s">
        <v>115</v>
      </c>
      <c r="J846" s="296">
        <v>8</v>
      </c>
      <c r="K846" s="296">
        <v>1813</v>
      </c>
      <c r="L846" s="297">
        <v>45835</v>
      </c>
      <c r="M846" s="298">
        <f t="shared" si="796"/>
        <v>7000000</v>
      </c>
      <c r="N846" s="297">
        <v>45840</v>
      </c>
      <c r="O846" s="294" t="s">
        <v>43</v>
      </c>
      <c r="P846" s="299">
        <v>45840</v>
      </c>
      <c r="Q846" s="294">
        <v>1736</v>
      </c>
      <c r="R846" s="291">
        <v>2101020301</v>
      </c>
      <c r="S846" s="300">
        <f>+F846</f>
        <v>7000000</v>
      </c>
      <c r="T846" s="297">
        <v>45840</v>
      </c>
      <c r="U846" s="297" t="s">
        <v>3061</v>
      </c>
      <c r="V846" s="297">
        <v>45840</v>
      </c>
      <c r="W846" s="302">
        <v>45869</v>
      </c>
      <c r="Z846" s="303">
        <f>+F846</f>
        <v>7000000</v>
      </c>
      <c r="AF846" s="291" t="s">
        <v>324</v>
      </c>
      <c r="AG846" s="291">
        <v>3102519518</v>
      </c>
      <c r="AH846" s="307" t="s">
        <v>325</v>
      </c>
    </row>
    <row r="847" spans="1:34" ht="17.25" customHeight="1">
      <c r="A847" s="293">
        <v>846</v>
      </c>
      <c r="B847" s="291" t="s">
        <v>596</v>
      </c>
      <c r="C847" s="291" t="s">
        <v>621</v>
      </c>
      <c r="D847" s="306" t="s">
        <v>3062</v>
      </c>
      <c r="E847" s="294" t="s">
        <v>40</v>
      </c>
      <c r="F847" s="369">
        <v>14250000</v>
      </c>
      <c r="G847" s="291" t="s">
        <v>3063</v>
      </c>
      <c r="H847" s="295">
        <v>1110554739</v>
      </c>
      <c r="I847" s="294" t="s">
        <v>42</v>
      </c>
      <c r="J847" s="296">
        <v>1</v>
      </c>
      <c r="K847" s="296">
        <v>1730</v>
      </c>
      <c r="L847" s="297">
        <v>45825</v>
      </c>
      <c r="M847" s="298">
        <f>+F847</f>
        <v>14250000</v>
      </c>
      <c r="N847" s="297">
        <v>45841</v>
      </c>
      <c r="O847" s="294" t="s">
        <v>43</v>
      </c>
      <c r="P847" s="299">
        <v>45845</v>
      </c>
      <c r="Q847" s="294">
        <v>1752</v>
      </c>
      <c r="R847" s="291">
        <v>220601</v>
      </c>
      <c r="S847" s="300">
        <v>14250000</v>
      </c>
      <c r="T847" s="297" t="s">
        <v>3064</v>
      </c>
      <c r="U847" s="301" t="s">
        <v>3065</v>
      </c>
      <c r="V847" s="297">
        <v>45847</v>
      </c>
      <c r="W847" s="302">
        <v>45938</v>
      </c>
      <c r="Z847" s="303">
        <f>+S847/3</f>
        <v>4750000</v>
      </c>
      <c r="AF847" s="291" t="s">
        <v>3066</v>
      </c>
      <c r="AG847" s="291">
        <v>3204993419</v>
      </c>
      <c r="AH847" s="307" t="s">
        <v>3067</v>
      </c>
    </row>
    <row r="848" spans="1:34" ht="17.25" customHeight="1">
      <c r="A848" s="293">
        <v>847</v>
      </c>
      <c r="B848" s="291" t="s">
        <v>37</v>
      </c>
      <c r="C848" s="291" t="s">
        <v>2793</v>
      </c>
      <c r="D848" s="306" t="s">
        <v>626</v>
      </c>
      <c r="E848" s="294" t="s">
        <v>40</v>
      </c>
      <c r="F848" s="369">
        <v>3600000</v>
      </c>
      <c r="G848" s="291" t="s">
        <v>91</v>
      </c>
      <c r="H848" s="295">
        <v>1234640609</v>
      </c>
      <c r="I848" s="294" t="s">
        <v>42</v>
      </c>
      <c r="J848" s="296">
        <v>0</v>
      </c>
      <c r="K848" s="296">
        <v>1825</v>
      </c>
      <c r="L848" s="297">
        <v>45804</v>
      </c>
      <c r="M848" s="298">
        <f t="shared" ref="M848:M850" si="798">F848</f>
        <v>3600000</v>
      </c>
      <c r="N848" s="297">
        <v>45841</v>
      </c>
      <c r="O848" s="294" t="s">
        <v>43</v>
      </c>
      <c r="P848" s="299">
        <v>45841</v>
      </c>
      <c r="Q848" s="294">
        <v>1740</v>
      </c>
      <c r="R848" s="291">
        <v>2101020301</v>
      </c>
      <c r="S848" s="300">
        <f t="shared" ref="S848:S850" si="799">M848</f>
        <v>3600000</v>
      </c>
      <c r="U848" s="301" t="s">
        <v>3068</v>
      </c>
      <c r="V848" s="297">
        <v>45841</v>
      </c>
      <c r="W848" s="302">
        <v>45871</v>
      </c>
      <c r="Z848" s="303">
        <f>+F848</f>
        <v>3600000</v>
      </c>
      <c r="AF848" s="291" t="s">
        <v>93</v>
      </c>
      <c r="AG848" s="291">
        <v>3164353954</v>
      </c>
      <c r="AH848" s="307" t="s">
        <v>94</v>
      </c>
    </row>
    <row r="849" spans="1:34" ht="17.25" customHeight="1">
      <c r="A849" s="293">
        <v>848</v>
      </c>
      <c r="B849" s="291" t="s">
        <v>37</v>
      </c>
      <c r="C849" s="291" t="s">
        <v>2656</v>
      </c>
      <c r="D849" s="306" t="s">
        <v>61</v>
      </c>
      <c r="E849" s="294" t="s">
        <v>40</v>
      </c>
      <c r="F849" s="369">
        <v>3950000</v>
      </c>
      <c r="G849" s="291" t="s">
        <v>62</v>
      </c>
      <c r="H849" s="295">
        <v>1104706658</v>
      </c>
      <c r="I849" s="294" t="s">
        <v>63</v>
      </c>
      <c r="J849" s="296">
        <v>5</v>
      </c>
      <c r="K849" s="296">
        <v>1824</v>
      </c>
      <c r="L849" s="297">
        <v>45835</v>
      </c>
      <c r="M849" s="298">
        <f t="shared" si="798"/>
        <v>3950000</v>
      </c>
      <c r="N849" s="297">
        <v>45841</v>
      </c>
      <c r="O849" s="294" t="s">
        <v>43</v>
      </c>
      <c r="P849" s="299">
        <v>45841</v>
      </c>
      <c r="Q849" s="294">
        <v>1741</v>
      </c>
      <c r="R849" s="291">
        <v>2101020301</v>
      </c>
      <c r="S849" s="300">
        <f t="shared" si="799"/>
        <v>3950000</v>
      </c>
      <c r="T849" s="297">
        <v>45841</v>
      </c>
      <c r="U849" s="301" t="s">
        <v>3069</v>
      </c>
      <c r="V849" s="297">
        <v>45841</v>
      </c>
      <c r="W849" s="302">
        <v>45871</v>
      </c>
      <c r="Z849" s="303">
        <f>+F849</f>
        <v>3950000</v>
      </c>
      <c r="AF849" s="291" t="s">
        <v>65</v>
      </c>
      <c r="AG849" s="291">
        <v>3042092595</v>
      </c>
      <c r="AH849" s="307" t="s">
        <v>66</v>
      </c>
    </row>
    <row r="850" spans="1:34" ht="17.25" customHeight="1">
      <c r="A850" s="293">
        <v>849</v>
      </c>
      <c r="B850" s="291" t="s">
        <v>37</v>
      </c>
      <c r="C850" s="291" t="s">
        <v>1133</v>
      </c>
      <c r="D850" s="291" t="s">
        <v>549</v>
      </c>
      <c r="E850" s="294" t="s">
        <v>40</v>
      </c>
      <c r="F850" s="369">
        <v>4200000</v>
      </c>
      <c r="G850" s="291" t="s">
        <v>550</v>
      </c>
      <c r="H850" s="295">
        <v>28816294</v>
      </c>
      <c r="I850" s="294" t="s">
        <v>63</v>
      </c>
      <c r="J850" s="296">
        <v>3</v>
      </c>
      <c r="K850" s="296">
        <v>1815</v>
      </c>
      <c r="L850" s="297">
        <v>45835</v>
      </c>
      <c r="M850" s="298">
        <f t="shared" si="798"/>
        <v>4200000</v>
      </c>
      <c r="N850" s="297">
        <v>45841</v>
      </c>
      <c r="O850" s="294" t="s">
        <v>43</v>
      </c>
      <c r="P850" s="299">
        <v>45842</v>
      </c>
      <c r="Q850" s="294">
        <v>1747</v>
      </c>
      <c r="R850" s="291">
        <v>2101020301</v>
      </c>
      <c r="S850" s="300">
        <f t="shared" si="799"/>
        <v>4200000</v>
      </c>
      <c r="T850" s="297">
        <v>45841</v>
      </c>
      <c r="U850" s="301" t="s">
        <v>3070</v>
      </c>
      <c r="V850" s="297">
        <v>45847</v>
      </c>
      <c r="W850" s="302">
        <v>45877</v>
      </c>
      <c r="Z850" s="303">
        <v>4200000</v>
      </c>
      <c r="AF850" s="291" t="s">
        <v>552</v>
      </c>
      <c r="AG850" s="291">
        <v>3174010524</v>
      </c>
      <c r="AH850" s="307" t="s">
        <v>553</v>
      </c>
    </row>
    <row r="851" spans="1:34" ht="17.25" customHeight="1">
      <c r="A851" s="293">
        <v>850</v>
      </c>
      <c r="B851" s="291" t="s">
        <v>1840</v>
      </c>
      <c r="C851" s="291" t="s">
        <v>140</v>
      </c>
      <c r="D851" s="291" t="s">
        <v>1096</v>
      </c>
      <c r="E851" s="294" t="s">
        <v>1097</v>
      </c>
      <c r="F851" s="369">
        <v>4515000</v>
      </c>
      <c r="G851" s="291" t="s">
        <v>349</v>
      </c>
      <c r="H851" s="295">
        <v>38140837</v>
      </c>
      <c r="I851" s="294" t="s">
        <v>42</v>
      </c>
      <c r="J851" s="296">
        <v>6</v>
      </c>
      <c r="K851" s="296">
        <v>1801</v>
      </c>
      <c r="L851" s="297">
        <v>45835</v>
      </c>
      <c r="M851" s="298">
        <f>+F851</f>
        <v>4515000</v>
      </c>
      <c r="N851" s="297">
        <v>45841</v>
      </c>
      <c r="O851" s="294" t="s">
        <v>43</v>
      </c>
      <c r="P851" s="299">
        <v>45841</v>
      </c>
      <c r="Q851" s="294">
        <v>1742</v>
      </c>
      <c r="R851" s="291">
        <v>21030202</v>
      </c>
      <c r="S851" s="300">
        <f>+M851</f>
        <v>4515000</v>
      </c>
      <c r="T851" s="297">
        <v>45841</v>
      </c>
      <c r="U851" s="301" t="s">
        <v>3071</v>
      </c>
      <c r="V851" s="297">
        <v>45842</v>
      </c>
      <c r="W851" s="302">
        <v>45872</v>
      </c>
      <c r="Z851" s="303">
        <f>+S851</f>
        <v>4515000</v>
      </c>
      <c r="AF851" s="291" t="s">
        <v>351</v>
      </c>
      <c r="AG851" s="291">
        <v>3132753229</v>
      </c>
      <c r="AH851" s="305" t="s">
        <v>352</v>
      </c>
    </row>
    <row r="852" spans="1:34" ht="17.25" customHeight="1">
      <c r="A852" s="293">
        <v>851</v>
      </c>
      <c r="B852" s="291" t="s">
        <v>37</v>
      </c>
      <c r="C852" s="291" t="s">
        <v>100</v>
      </c>
      <c r="D852" s="306" t="s">
        <v>2823</v>
      </c>
      <c r="E852" s="294" t="s">
        <v>40</v>
      </c>
      <c r="F852" s="369">
        <v>4860000</v>
      </c>
      <c r="G852" s="291" t="s">
        <v>228</v>
      </c>
      <c r="H852" s="295">
        <v>1018433119</v>
      </c>
      <c r="I852" s="294" t="s">
        <v>51</v>
      </c>
      <c r="J852" s="296">
        <v>2</v>
      </c>
      <c r="K852" s="296">
        <v>1818</v>
      </c>
      <c r="L852" s="297">
        <v>45835</v>
      </c>
      <c r="M852" s="298">
        <f t="shared" ref="M852:M856" si="800">F852</f>
        <v>4860000</v>
      </c>
      <c r="N852" s="297">
        <v>45841</v>
      </c>
      <c r="O852" s="294" t="s">
        <v>43</v>
      </c>
      <c r="P852" s="299">
        <v>45841</v>
      </c>
      <c r="Q852" s="294">
        <v>1743</v>
      </c>
      <c r="R852" s="291">
        <v>2101020301</v>
      </c>
      <c r="S852" s="300">
        <f t="shared" ref="S852:S856" si="801">M852</f>
        <v>4860000</v>
      </c>
      <c r="T852" s="297">
        <v>45841</v>
      </c>
      <c r="U852" s="301" t="s">
        <v>3072</v>
      </c>
      <c r="V852" s="297">
        <v>45841</v>
      </c>
      <c r="W852" s="302">
        <v>45869</v>
      </c>
      <c r="Z852" s="303">
        <f>+F852</f>
        <v>4860000</v>
      </c>
      <c r="AF852" s="291" t="s">
        <v>230</v>
      </c>
      <c r="AG852" s="291">
        <v>3112684478</v>
      </c>
      <c r="AH852" s="307" t="s">
        <v>231</v>
      </c>
    </row>
    <row r="853" spans="1:34" ht="17.25" customHeight="1">
      <c r="A853" s="293">
        <v>852</v>
      </c>
      <c r="B853" s="291" t="s">
        <v>37</v>
      </c>
      <c r="C853" s="291" t="s">
        <v>100</v>
      </c>
      <c r="D853" s="306" t="s">
        <v>812</v>
      </c>
      <c r="E853" s="294" t="s">
        <v>80</v>
      </c>
      <c r="F853" s="369">
        <v>8100000</v>
      </c>
      <c r="G853" s="291" t="s">
        <v>238</v>
      </c>
      <c r="H853" s="295">
        <v>1232391592</v>
      </c>
      <c r="I853" s="294" t="s">
        <v>239</v>
      </c>
      <c r="J853" s="296">
        <v>8</v>
      </c>
      <c r="K853" s="296">
        <v>1816</v>
      </c>
      <c r="L853" s="297">
        <v>45835</v>
      </c>
      <c r="M853" s="298">
        <f t="shared" si="800"/>
        <v>8100000</v>
      </c>
      <c r="N853" s="297">
        <v>45841</v>
      </c>
      <c r="O853" s="294" t="s">
        <v>43</v>
      </c>
      <c r="P853" s="299">
        <v>45841</v>
      </c>
      <c r="Q853" s="294">
        <v>1744</v>
      </c>
      <c r="R853" s="291">
        <v>2101020301</v>
      </c>
      <c r="S853" s="300">
        <f t="shared" si="801"/>
        <v>8100000</v>
      </c>
      <c r="T853" s="297">
        <v>45841</v>
      </c>
      <c r="U853" s="301" t="s">
        <v>3073</v>
      </c>
      <c r="V853" s="297">
        <v>45841</v>
      </c>
      <c r="W853" s="302">
        <v>45869</v>
      </c>
      <c r="Z853" s="303">
        <f>+F853</f>
        <v>8100000</v>
      </c>
      <c r="AF853" s="291" t="s">
        <v>241</v>
      </c>
      <c r="AG853" s="291">
        <v>3183882555</v>
      </c>
      <c r="AH853" s="307" t="s">
        <v>242</v>
      </c>
    </row>
    <row r="854" spans="1:34" ht="17.25" customHeight="1">
      <c r="A854" s="293">
        <v>853</v>
      </c>
      <c r="B854" s="291" t="s">
        <v>37</v>
      </c>
      <c r="C854" s="291" t="s">
        <v>390</v>
      </c>
      <c r="D854" s="291" t="s">
        <v>1047</v>
      </c>
      <c r="E854" s="294" t="s">
        <v>40</v>
      </c>
      <c r="F854" s="369">
        <v>2369000</v>
      </c>
      <c r="G854" s="291" t="s">
        <v>3074</v>
      </c>
      <c r="H854" s="295">
        <v>67001411</v>
      </c>
      <c r="I854" s="294" t="s">
        <v>2506</v>
      </c>
      <c r="J854" s="296">
        <v>2</v>
      </c>
      <c r="K854" s="296">
        <v>1794</v>
      </c>
      <c r="L854" s="297">
        <v>45834</v>
      </c>
      <c r="M854" s="298">
        <f t="shared" ref="M854" si="802">+F854</f>
        <v>2369000</v>
      </c>
      <c r="N854" s="297">
        <v>45841</v>
      </c>
      <c r="O854" s="294" t="s">
        <v>43</v>
      </c>
      <c r="P854" s="299">
        <v>45842</v>
      </c>
      <c r="Q854" s="294">
        <v>1748</v>
      </c>
      <c r="R854" s="291">
        <v>2101020302</v>
      </c>
      <c r="S854" s="300">
        <f t="shared" ref="S854" si="803">+M854</f>
        <v>2369000</v>
      </c>
      <c r="T854" s="297">
        <v>45842</v>
      </c>
      <c r="U854" s="301" t="s">
        <v>3075</v>
      </c>
      <c r="V854" s="297">
        <v>45842</v>
      </c>
      <c r="W854" s="302">
        <v>45872</v>
      </c>
      <c r="Z854" s="303">
        <f>+S854</f>
        <v>2369000</v>
      </c>
      <c r="AF854" s="291" t="s">
        <v>3076</v>
      </c>
      <c r="AG854" s="291">
        <v>3156108237</v>
      </c>
      <c r="AH854" s="324" t="s">
        <v>3077</v>
      </c>
    </row>
    <row r="855" spans="1:34" ht="17.25" customHeight="1">
      <c r="A855" s="293">
        <v>854</v>
      </c>
      <c r="B855" s="291" t="s">
        <v>37</v>
      </c>
      <c r="C855" s="291" t="s">
        <v>100</v>
      </c>
      <c r="D855" s="291" t="s">
        <v>55</v>
      </c>
      <c r="E855" s="294" t="s">
        <v>40</v>
      </c>
      <c r="F855" s="369">
        <v>9720000</v>
      </c>
      <c r="G855" s="291" t="s">
        <v>56</v>
      </c>
      <c r="H855" s="295">
        <v>1122397810</v>
      </c>
      <c r="I855" s="294" t="s">
        <v>57</v>
      </c>
      <c r="J855" s="296">
        <v>7</v>
      </c>
      <c r="K855" s="296">
        <v>1819</v>
      </c>
      <c r="L855" s="297">
        <v>45835</v>
      </c>
      <c r="M855" s="298">
        <f t="shared" ref="M855" si="804">F855</f>
        <v>9720000</v>
      </c>
      <c r="N855" s="297">
        <v>45841</v>
      </c>
      <c r="O855" s="294" t="s">
        <v>43</v>
      </c>
      <c r="P855" s="299">
        <v>45841</v>
      </c>
      <c r="Q855" s="294">
        <v>1745</v>
      </c>
      <c r="R855" s="291">
        <v>2101020301</v>
      </c>
      <c r="S855" s="300">
        <f t="shared" ref="S855" si="805">M855</f>
        <v>9720000</v>
      </c>
      <c r="T855" s="297">
        <v>45841</v>
      </c>
      <c r="U855" s="301" t="s">
        <v>3078</v>
      </c>
      <c r="V855" s="297">
        <v>45842</v>
      </c>
      <c r="W855" s="302">
        <v>45869</v>
      </c>
      <c r="Z855" s="303">
        <v>9720000</v>
      </c>
      <c r="AF855" s="291" t="s">
        <v>59</v>
      </c>
      <c r="AG855" s="291">
        <v>3152166805</v>
      </c>
      <c r="AH855" s="307" t="s">
        <v>60</v>
      </c>
    </row>
    <row r="856" spans="1:34" ht="17.25" customHeight="1">
      <c r="A856" s="293">
        <v>855</v>
      </c>
      <c r="B856" s="291" t="s">
        <v>37</v>
      </c>
      <c r="C856" s="291" t="s">
        <v>100</v>
      </c>
      <c r="D856" s="306" t="s">
        <v>67</v>
      </c>
      <c r="E856" s="294" t="s">
        <v>40</v>
      </c>
      <c r="F856" s="369">
        <v>9720000</v>
      </c>
      <c r="G856" s="291" t="s">
        <v>68</v>
      </c>
      <c r="H856" s="295">
        <v>1053785704</v>
      </c>
      <c r="I856" s="294" t="s">
        <v>69</v>
      </c>
      <c r="J856" s="296">
        <v>9</v>
      </c>
      <c r="K856" s="296">
        <v>1820</v>
      </c>
      <c r="L856" s="297">
        <v>45835</v>
      </c>
      <c r="M856" s="298">
        <f t="shared" si="800"/>
        <v>9720000</v>
      </c>
      <c r="N856" s="297">
        <v>45841</v>
      </c>
      <c r="O856" s="294" t="s">
        <v>43</v>
      </c>
      <c r="P856" s="299">
        <v>45841</v>
      </c>
      <c r="Q856" s="294">
        <v>1746</v>
      </c>
      <c r="R856" s="291">
        <v>2101020301</v>
      </c>
      <c r="S856" s="300">
        <f t="shared" si="801"/>
        <v>9720000</v>
      </c>
      <c r="T856" s="297">
        <v>45841</v>
      </c>
      <c r="U856" s="301" t="s">
        <v>3079</v>
      </c>
      <c r="V856" s="297">
        <v>45841</v>
      </c>
      <c r="W856" s="302">
        <v>45869</v>
      </c>
      <c r="Z856" s="303">
        <f>+F856</f>
        <v>9720000</v>
      </c>
      <c r="AF856" s="291" t="s">
        <v>71</v>
      </c>
      <c r="AG856" s="291">
        <v>3152225118</v>
      </c>
      <c r="AH856" s="307" t="s">
        <v>72</v>
      </c>
    </row>
    <row r="857" spans="1:34" ht="17.25" customHeight="1">
      <c r="A857" s="293">
        <v>856</v>
      </c>
      <c r="B857" s="291" t="s">
        <v>596</v>
      </c>
      <c r="C857" s="291" t="s">
        <v>661</v>
      </c>
      <c r="D857" s="291" t="s">
        <v>1427</v>
      </c>
      <c r="E857" s="294" t="s">
        <v>40</v>
      </c>
      <c r="F857" s="369">
        <v>5000000</v>
      </c>
      <c r="G857" s="291" t="s">
        <v>1428</v>
      </c>
      <c r="H857" s="295">
        <v>1110494837</v>
      </c>
      <c r="I857" s="294" t="s">
        <v>42</v>
      </c>
      <c r="J857" s="296">
        <v>7</v>
      </c>
      <c r="K857" s="296">
        <v>1827</v>
      </c>
      <c r="L857" s="297">
        <v>45804</v>
      </c>
      <c r="M857" s="298">
        <v>5000000</v>
      </c>
      <c r="N857" s="297">
        <v>45842</v>
      </c>
      <c r="O857" s="294" t="s">
        <v>43</v>
      </c>
      <c r="P857" s="299">
        <v>45842</v>
      </c>
      <c r="Q857" s="294">
        <v>1750</v>
      </c>
      <c r="R857" s="291">
        <v>220701</v>
      </c>
      <c r="S857" s="300">
        <v>5000000</v>
      </c>
      <c r="T857" s="297">
        <v>45842</v>
      </c>
      <c r="U857" s="301" t="s">
        <v>3080</v>
      </c>
      <c r="V857" s="297">
        <v>45842</v>
      </c>
      <c r="W857" s="302">
        <v>45872</v>
      </c>
      <c r="Z857" s="303">
        <v>5000000</v>
      </c>
      <c r="AF857" s="291" t="s">
        <v>1430</v>
      </c>
      <c r="AG857" s="291">
        <v>3046809267</v>
      </c>
      <c r="AH857" s="307" t="s">
        <v>1431</v>
      </c>
    </row>
    <row r="858" spans="1:34" ht="17.25" customHeight="1">
      <c r="A858" s="293">
        <v>857</v>
      </c>
      <c r="B858" s="291" t="s">
        <v>37</v>
      </c>
      <c r="C858" s="291" t="s">
        <v>124</v>
      </c>
      <c r="D858" s="306" t="s">
        <v>3081</v>
      </c>
      <c r="E858" s="294" t="s">
        <v>40</v>
      </c>
      <c r="F858" s="369">
        <v>2132100</v>
      </c>
      <c r="G858" s="306" t="s">
        <v>3082</v>
      </c>
      <c r="H858" s="295">
        <v>1193115015</v>
      </c>
      <c r="I858" s="294" t="s">
        <v>42</v>
      </c>
      <c r="J858" s="296">
        <v>7</v>
      </c>
      <c r="K858" s="296">
        <v>1826</v>
      </c>
      <c r="L858" s="297">
        <v>45715</v>
      </c>
      <c r="M858" s="298">
        <f t="shared" ref="M858:M865" si="806">F858</f>
        <v>2132100</v>
      </c>
      <c r="N858" s="297">
        <v>45842</v>
      </c>
      <c r="O858" s="294" t="s">
        <v>43</v>
      </c>
      <c r="P858" s="299">
        <v>45842</v>
      </c>
      <c r="Q858" s="294">
        <v>1749</v>
      </c>
      <c r="R858" s="291">
        <v>21030202</v>
      </c>
      <c r="S858" s="300">
        <f t="shared" ref="S858:S865" si="807">M858</f>
        <v>2132100</v>
      </c>
      <c r="T858" s="297">
        <v>45842</v>
      </c>
      <c r="U858" s="301" t="s">
        <v>3083</v>
      </c>
      <c r="V858" s="297">
        <v>45845</v>
      </c>
      <c r="W858" s="302">
        <v>45875</v>
      </c>
      <c r="Z858" s="303">
        <f>+F858</f>
        <v>2132100</v>
      </c>
      <c r="AF858" s="291" t="s">
        <v>3084</v>
      </c>
      <c r="AG858" s="291">
        <v>3182257003</v>
      </c>
      <c r="AH858" s="307" t="s">
        <v>3085</v>
      </c>
    </row>
    <row r="859" spans="1:34" ht="17.25" customHeight="1">
      <c r="A859" s="293">
        <v>858</v>
      </c>
      <c r="B859" s="291" t="s">
        <v>37</v>
      </c>
      <c r="C859" s="291" t="s">
        <v>2656</v>
      </c>
      <c r="D859" s="291" t="s">
        <v>917</v>
      </c>
      <c r="E859" s="294" t="s">
        <v>40</v>
      </c>
      <c r="F859" s="369">
        <v>4300000</v>
      </c>
      <c r="G859" s="291" t="s">
        <v>918</v>
      </c>
      <c r="H859" s="295">
        <v>19483464</v>
      </c>
      <c r="I859" s="294" t="s">
        <v>261</v>
      </c>
      <c r="J859" s="296">
        <v>5</v>
      </c>
      <c r="K859" s="296">
        <v>1823</v>
      </c>
      <c r="L859" s="297">
        <v>45835</v>
      </c>
      <c r="M859" s="298">
        <f t="shared" si="806"/>
        <v>4300000</v>
      </c>
      <c r="N859" s="297">
        <v>45845</v>
      </c>
      <c r="O859" s="294" t="s">
        <v>43</v>
      </c>
      <c r="P859" s="299">
        <v>45846</v>
      </c>
      <c r="Q859" s="294">
        <v>1753</v>
      </c>
      <c r="R859" s="291">
        <v>2101020301</v>
      </c>
      <c r="S859" s="300">
        <f t="shared" si="807"/>
        <v>4300000</v>
      </c>
      <c r="T859" s="297">
        <v>45846</v>
      </c>
      <c r="U859" s="301" t="s">
        <v>3086</v>
      </c>
      <c r="V859" s="297">
        <v>45854</v>
      </c>
      <c r="W859" s="302">
        <v>45884</v>
      </c>
      <c r="Z859" s="303">
        <f>+S859</f>
        <v>4300000</v>
      </c>
      <c r="AF859" s="291" t="s">
        <v>920</v>
      </c>
      <c r="AG859" s="291">
        <v>3203473699</v>
      </c>
      <c r="AH859" s="307" t="s">
        <v>921</v>
      </c>
    </row>
    <row r="860" spans="1:34" ht="17.25" customHeight="1">
      <c r="A860" s="293">
        <v>859</v>
      </c>
      <c r="B860" s="291" t="s">
        <v>37</v>
      </c>
      <c r="C860" s="291" t="s">
        <v>2656</v>
      </c>
      <c r="D860" s="291" t="s">
        <v>917</v>
      </c>
      <c r="E860" s="294" t="s">
        <v>40</v>
      </c>
      <c r="F860" s="369">
        <v>4300000</v>
      </c>
      <c r="G860" s="291" t="s">
        <v>962</v>
      </c>
      <c r="H860" s="295">
        <v>1054562128</v>
      </c>
      <c r="I860" s="294" t="s">
        <v>963</v>
      </c>
      <c r="J860" s="296">
        <v>2</v>
      </c>
      <c r="K860" s="296">
        <v>1822</v>
      </c>
      <c r="L860" s="297">
        <v>45835</v>
      </c>
      <c r="M860" s="298">
        <f t="shared" si="806"/>
        <v>4300000</v>
      </c>
      <c r="N860" s="297">
        <v>45845</v>
      </c>
      <c r="O860" s="294" t="s">
        <v>43</v>
      </c>
      <c r="P860" s="299">
        <v>45846</v>
      </c>
      <c r="Q860" s="294">
        <v>1754</v>
      </c>
      <c r="R860" s="291">
        <v>2101020301</v>
      </c>
      <c r="S860" s="300">
        <f t="shared" si="807"/>
        <v>4300000</v>
      </c>
      <c r="T860" s="354">
        <v>45845</v>
      </c>
      <c r="U860" s="297" t="s">
        <v>3087</v>
      </c>
      <c r="V860" s="297">
        <v>45846</v>
      </c>
      <c r="W860" s="302">
        <v>45876</v>
      </c>
      <c r="Z860" s="303">
        <f>+S860</f>
        <v>4300000</v>
      </c>
      <c r="AF860" s="291" t="s">
        <v>965</v>
      </c>
      <c r="AG860" s="291">
        <v>3505492763</v>
      </c>
      <c r="AH860" s="307" t="s">
        <v>966</v>
      </c>
    </row>
    <row r="861" spans="1:34" ht="17.25" customHeight="1">
      <c r="A861" s="293">
        <v>860</v>
      </c>
      <c r="B861" s="291" t="s">
        <v>37</v>
      </c>
      <c r="C861" s="291" t="s">
        <v>2656</v>
      </c>
      <c r="D861" s="291" t="s">
        <v>917</v>
      </c>
      <c r="E861" s="294" t="s">
        <v>40</v>
      </c>
      <c r="F861" s="369">
        <v>4300000</v>
      </c>
      <c r="G861" s="291" t="s">
        <v>933</v>
      </c>
      <c r="H861" s="295">
        <v>28559183</v>
      </c>
      <c r="I861" s="294" t="s">
        <v>42</v>
      </c>
      <c r="J861" s="296">
        <v>1</v>
      </c>
      <c r="K861" s="296">
        <v>1821</v>
      </c>
      <c r="L861" s="297">
        <v>45835</v>
      </c>
      <c r="M861" s="298">
        <f t="shared" si="806"/>
        <v>4300000</v>
      </c>
      <c r="N861" s="297">
        <v>45845</v>
      </c>
      <c r="O861" s="294" t="s">
        <v>43</v>
      </c>
      <c r="P861" s="299">
        <v>45846</v>
      </c>
      <c r="Q861" s="294">
        <v>1750</v>
      </c>
      <c r="R861" s="291">
        <v>2101020301</v>
      </c>
      <c r="S861" s="300">
        <f t="shared" si="807"/>
        <v>4300000</v>
      </c>
      <c r="T861" s="297">
        <v>45845</v>
      </c>
      <c r="U861" s="301" t="s">
        <v>3088</v>
      </c>
      <c r="V861" s="297">
        <v>45845</v>
      </c>
      <c r="W861" s="302">
        <v>45875</v>
      </c>
      <c r="Z861" s="303">
        <f>+S861</f>
        <v>4300000</v>
      </c>
      <c r="AF861" s="291" t="s">
        <v>935</v>
      </c>
      <c r="AG861" s="291">
        <v>3107688512</v>
      </c>
      <c r="AH861" s="307" t="s">
        <v>936</v>
      </c>
    </row>
    <row r="862" spans="1:34" ht="17.25" customHeight="1">
      <c r="A862" s="293">
        <v>861</v>
      </c>
      <c r="B862" s="291" t="s">
        <v>596</v>
      </c>
      <c r="C862" s="291" t="s">
        <v>621</v>
      </c>
      <c r="D862" s="291" t="s">
        <v>694</v>
      </c>
      <c r="E862" s="294" t="s">
        <v>40</v>
      </c>
      <c r="F862" s="369">
        <v>12000000</v>
      </c>
      <c r="G862" s="291" t="s">
        <v>695</v>
      </c>
      <c r="H862" s="295">
        <v>93.409081</v>
      </c>
      <c r="I862" s="294" t="s">
        <v>42</v>
      </c>
      <c r="J862" s="296">
        <v>2</v>
      </c>
      <c r="K862" s="296">
        <v>1831</v>
      </c>
      <c r="L862" s="297">
        <v>45835</v>
      </c>
      <c r="M862" s="298">
        <f t="shared" si="806"/>
        <v>12000000</v>
      </c>
      <c r="N862" s="297">
        <v>45846</v>
      </c>
      <c r="O862" s="294" t="s">
        <v>43</v>
      </c>
      <c r="P862" s="299">
        <v>45847</v>
      </c>
      <c r="Q862" s="294">
        <v>1756</v>
      </c>
      <c r="R862" s="291">
        <v>220601</v>
      </c>
      <c r="S862" s="300">
        <f t="shared" si="807"/>
        <v>12000000</v>
      </c>
      <c r="T862" s="297">
        <v>45846</v>
      </c>
      <c r="U862" s="301" t="s">
        <v>3089</v>
      </c>
      <c r="V862" s="297">
        <v>45849</v>
      </c>
      <c r="W862" s="302">
        <v>45910</v>
      </c>
      <c r="Z862" s="303">
        <f>+S862/2</f>
        <v>6000000</v>
      </c>
      <c r="AF862" s="291" t="s">
        <v>697</v>
      </c>
      <c r="AG862" s="291">
        <v>3186498865</v>
      </c>
      <c r="AH862" s="307" t="s">
        <v>698</v>
      </c>
    </row>
    <row r="863" spans="1:34" ht="17.25" customHeight="1">
      <c r="A863" s="293">
        <v>862</v>
      </c>
      <c r="B863" s="291" t="s">
        <v>596</v>
      </c>
      <c r="C863" s="291" t="s">
        <v>621</v>
      </c>
      <c r="D863" s="357" t="s">
        <v>3090</v>
      </c>
      <c r="E863" s="294" t="s">
        <v>40</v>
      </c>
      <c r="F863" s="369">
        <v>9500000</v>
      </c>
      <c r="G863" s="291" t="s">
        <v>2500</v>
      </c>
      <c r="H863" s="295">
        <v>1110524704</v>
      </c>
      <c r="I863" s="294" t="s">
        <v>42</v>
      </c>
      <c r="J863" s="296">
        <v>6</v>
      </c>
      <c r="K863" s="296">
        <v>1830</v>
      </c>
      <c r="L863" s="297">
        <v>45835</v>
      </c>
      <c r="M863" s="298">
        <f t="shared" si="806"/>
        <v>9500000</v>
      </c>
      <c r="N863" s="297">
        <v>45846</v>
      </c>
      <c r="O863" s="294" t="s">
        <v>43</v>
      </c>
      <c r="P863" s="299">
        <v>45859</v>
      </c>
      <c r="Q863" s="294">
        <v>1824</v>
      </c>
      <c r="R863" s="291">
        <v>220601</v>
      </c>
      <c r="S863" s="300">
        <f t="shared" si="807"/>
        <v>9500000</v>
      </c>
      <c r="T863" s="359">
        <v>45855</v>
      </c>
      <c r="U863" s="360" t="s">
        <v>3091</v>
      </c>
      <c r="V863" s="359">
        <v>45860</v>
      </c>
      <c r="W863" s="302">
        <v>45921</v>
      </c>
      <c r="Z863" s="303">
        <f>+S863/2</f>
        <v>4750000</v>
      </c>
      <c r="AF863" s="291" t="s">
        <v>2503</v>
      </c>
      <c r="AG863" s="291">
        <v>3106085863</v>
      </c>
      <c r="AH863" s="307" t="s">
        <v>2504</v>
      </c>
    </row>
    <row r="864" spans="1:34" ht="17.25" customHeight="1">
      <c r="A864" s="293">
        <v>863</v>
      </c>
      <c r="B864" s="291" t="s">
        <v>37</v>
      </c>
      <c r="C864" s="291" t="s">
        <v>100</v>
      </c>
      <c r="D864" s="306" t="s">
        <v>824</v>
      </c>
      <c r="E864" s="294" t="s">
        <v>40</v>
      </c>
      <c r="F864" s="369">
        <v>7400064</v>
      </c>
      <c r="G864" s="291" t="s">
        <v>213</v>
      </c>
      <c r="H864" s="295">
        <v>77182070</v>
      </c>
      <c r="I864" s="294" t="s">
        <v>214</v>
      </c>
      <c r="J864" s="296">
        <v>6</v>
      </c>
      <c r="K864" s="296">
        <v>1836</v>
      </c>
      <c r="L864" s="297">
        <v>45835</v>
      </c>
      <c r="M864" s="298">
        <f t="shared" si="806"/>
        <v>7400064</v>
      </c>
      <c r="N864" s="297">
        <v>45847</v>
      </c>
      <c r="O864" s="294" t="s">
        <v>43</v>
      </c>
      <c r="P864" s="299">
        <v>45847</v>
      </c>
      <c r="Q864" s="294">
        <v>1758</v>
      </c>
      <c r="R864" s="291">
        <v>2101020301</v>
      </c>
      <c r="S864" s="300">
        <f t="shared" si="807"/>
        <v>7400064</v>
      </c>
      <c r="T864" s="297">
        <v>45847</v>
      </c>
      <c r="U864" s="301" t="s">
        <v>3092</v>
      </c>
      <c r="V864" s="297">
        <v>45847</v>
      </c>
      <c r="W864" s="302">
        <v>45877</v>
      </c>
      <c r="Z864" s="303">
        <f>+F864</f>
        <v>7400064</v>
      </c>
      <c r="AF864" s="291" t="s">
        <v>216</v>
      </c>
      <c r="AG864" s="291">
        <v>3164691587</v>
      </c>
      <c r="AH864" s="307" t="s">
        <v>217</v>
      </c>
    </row>
    <row r="865" spans="1:34" ht="17.25" customHeight="1">
      <c r="A865" s="293">
        <v>864</v>
      </c>
      <c r="B865" s="291" t="s">
        <v>37</v>
      </c>
      <c r="C865" s="291" t="s">
        <v>2656</v>
      </c>
      <c r="D865" s="306" t="s">
        <v>201</v>
      </c>
      <c r="E865" s="294" t="s">
        <v>40</v>
      </c>
      <c r="F865" s="369">
        <v>3600000</v>
      </c>
      <c r="G865" s="291" t="s">
        <v>207</v>
      </c>
      <c r="H865" s="295">
        <v>1005848875</v>
      </c>
      <c r="I865" s="294" t="s">
        <v>208</v>
      </c>
      <c r="J865" s="296">
        <v>7</v>
      </c>
      <c r="K865" s="296">
        <v>1833</v>
      </c>
      <c r="L865" s="297">
        <v>45835</v>
      </c>
      <c r="M865" s="298">
        <f t="shared" si="806"/>
        <v>3600000</v>
      </c>
      <c r="N865" s="297">
        <v>45847</v>
      </c>
      <c r="O865" s="294" t="s">
        <v>43</v>
      </c>
      <c r="P865" s="299">
        <v>45848</v>
      </c>
      <c r="Q865" s="294">
        <v>1763</v>
      </c>
      <c r="R865" s="291">
        <v>2101020301</v>
      </c>
      <c r="S865" s="300">
        <f t="shared" si="807"/>
        <v>3600000</v>
      </c>
      <c r="T865" s="297">
        <v>45847</v>
      </c>
      <c r="U865" s="301" t="s">
        <v>3093</v>
      </c>
      <c r="V865" s="297">
        <v>45848</v>
      </c>
      <c r="W865" s="302">
        <v>45878</v>
      </c>
      <c r="Z865" s="303">
        <f>+M865</f>
        <v>3600000</v>
      </c>
      <c r="AF865" s="291" t="s">
        <v>828</v>
      </c>
      <c r="AG865" s="291">
        <v>3188349621</v>
      </c>
      <c r="AH865" s="307" t="s">
        <v>829</v>
      </c>
    </row>
    <row r="866" spans="1:34" ht="17.25" customHeight="1">
      <c r="A866" s="293">
        <v>865</v>
      </c>
      <c r="B866" s="291" t="s">
        <v>596</v>
      </c>
      <c r="C866" s="291" t="s">
        <v>2656</v>
      </c>
      <c r="D866" s="357" t="s">
        <v>3090</v>
      </c>
      <c r="E866" s="294" t="s">
        <v>40</v>
      </c>
      <c r="F866" s="369">
        <v>14250000</v>
      </c>
      <c r="G866" s="291" t="s">
        <v>3094</v>
      </c>
      <c r="H866" s="295">
        <v>1110541352</v>
      </c>
      <c r="I866" s="294" t="s">
        <v>42</v>
      </c>
      <c r="J866" s="296">
        <v>9</v>
      </c>
      <c r="K866" s="296">
        <v>1731</v>
      </c>
      <c r="L866" s="297">
        <v>45819</v>
      </c>
      <c r="M866" s="298">
        <f t="shared" ref="M866:M867" si="808">F866</f>
        <v>14250000</v>
      </c>
      <c r="N866" s="297">
        <v>45847</v>
      </c>
      <c r="O866" s="294" t="s">
        <v>43</v>
      </c>
      <c r="P866" s="299">
        <v>45848</v>
      </c>
      <c r="Q866" s="294">
        <v>1764</v>
      </c>
      <c r="R866" s="291">
        <v>220601</v>
      </c>
      <c r="S866" s="300">
        <f t="shared" ref="S866:S867" si="809">M866</f>
        <v>14250000</v>
      </c>
      <c r="T866" s="272">
        <v>45856</v>
      </c>
      <c r="U866" s="301" t="s">
        <v>3095</v>
      </c>
      <c r="V866" s="272">
        <v>45863</v>
      </c>
      <c r="W866" s="302">
        <v>45954</v>
      </c>
      <c r="Z866" s="303">
        <f>+S866/3</f>
        <v>4750000</v>
      </c>
      <c r="AF866" s="291" t="s">
        <v>2503</v>
      </c>
      <c r="AG866" s="291">
        <v>3106085863</v>
      </c>
      <c r="AH866" s="307" t="s">
        <v>2504</v>
      </c>
    </row>
    <row r="867" spans="1:34" ht="17.25" customHeight="1">
      <c r="A867" s="293">
        <v>866</v>
      </c>
      <c r="B867" s="291" t="s">
        <v>37</v>
      </c>
      <c r="C867" s="291" t="s">
        <v>100</v>
      </c>
      <c r="D867" s="306" t="s">
        <v>631</v>
      </c>
      <c r="E867" s="294" t="s">
        <v>40</v>
      </c>
      <c r="F867" s="369">
        <v>3600000</v>
      </c>
      <c r="G867" s="291" t="s">
        <v>96</v>
      </c>
      <c r="H867" s="295">
        <v>1053849833</v>
      </c>
      <c r="I867" s="294" t="s">
        <v>69</v>
      </c>
      <c r="J867" s="296">
        <v>7</v>
      </c>
      <c r="K867" s="296">
        <v>1839</v>
      </c>
      <c r="L867" s="297">
        <v>45865</v>
      </c>
      <c r="M867" s="298">
        <f t="shared" si="808"/>
        <v>3600000</v>
      </c>
      <c r="N867" s="297">
        <v>45847</v>
      </c>
      <c r="O867" s="294" t="s">
        <v>43</v>
      </c>
      <c r="P867" s="299">
        <v>45848</v>
      </c>
      <c r="Q867" s="294">
        <v>1765</v>
      </c>
      <c r="R867" s="291">
        <v>2101020301</v>
      </c>
      <c r="S867" s="300">
        <f t="shared" si="809"/>
        <v>3600000</v>
      </c>
      <c r="T867" s="297">
        <v>45848</v>
      </c>
      <c r="U867" s="301" t="s">
        <v>3096</v>
      </c>
      <c r="V867" s="297">
        <v>45848</v>
      </c>
      <c r="W867" s="302">
        <v>45878</v>
      </c>
      <c r="Z867" s="303">
        <f>+F867</f>
        <v>3600000</v>
      </c>
      <c r="AF867" s="291" t="s">
        <v>98</v>
      </c>
      <c r="AG867" s="291">
        <v>3186189305</v>
      </c>
      <c r="AH867" s="307" t="s">
        <v>99</v>
      </c>
    </row>
    <row r="868" spans="1:34" ht="17.25" customHeight="1">
      <c r="A868" s="293">
        <v>867</v>
      </c>
      <c r="B868" s="291" t="s">
        <v>2940</v>
      </c>
      <c r="C868" s="291" t="s">
        <v>621</v>
      </c>
      <c r="D868" s="357" t="s">
        <v>3097</v>
      </c>
      <c r="E868" s="294" t="s">
        <v>40</v>
      </c>
      <c r="F868" s="369">
        <v>22844976</v>
      </c>
      <c r="G868" s="291" t="s">
        <v>3098</v>
      </c>
      <c r="H868" s="295">
        <v>1002579571</v>
      </c>
      <c r="I868" s="294" t="s">
        <v>279</v>
      </c>
      <c r="J868" s="296">
        <v>8</v>
      </c>
      <c r="K868" s="296">
        <v>1842</v>
      </c>
      <c r="L868" s="297">
        <v>45865</v>
      </c>
      <c r="M868" s="298">
        <v>22844976</v>
      </c>
      <c r="N868" s="297">
        <v>45847</v>
      </c>
      <c r="O868" s="294" t="s">
        <v>43</v>
      </c>
      <c r="P868" s="299">
        <v>45848</v>
      </c>
      <c r="Q868" s="294">
        <v>1766</v>
      </c>
      <c r="R868" s="291">
        <v>220301</v>
      </c>
      <c r="S868" s="300">
        <v>22844976</v>
      </c>
      <c r="T868" s="297">
        <v>45847</v>
      </c>
      <c r="U868" s="301" t="s">
        <v>3099</v>
      </c>
      <c r="V868" s="297">
        <v>45854</v>
      </c>
      <c r="W868" s="302">
        <v>46022</v>
      </c>
      <c r="Z868" s="303">
        <f>+S868/5</f>
        <v>4568995.2</v>
      </c>
      <c r="AF868" s="291" t="s">
        <v>3100</v>
      </c>
      <c r="AG868" s="291">
        <v>3214089391</v>
      </c>
      <c r="AH868" s="307" t="s">
        <v>3101</v>
      </c>
    </row>
    <row r="869" spans="1:34" ht="17.25" customHeight="1">
      <c r="A869" s="293">
        <v>868</v>
      </c>
      <c r="B869" s="291" t="s">
        <v>2940</v>
      </c>
      <c r="C869" s="291" t="s">
        <v>621</v>
      </c>
      <c r="D869" s="357" t="s">
        <v>3097</v>
      </c>
      <c r="E869" s="294" t="s">
        <v>40</v>
      </c>
      <c r="F869" s="369">
        <v>22844976</v>
      </c>
      <c r="G869" s="291" t="s">
        <v>3102</v>
      </c>
      <c r="H869" s="295">
        <v>1110600520</v>
      </c>
      <c r="I869" s="294" t="s">
        <v>115</v>
      </c>
      <c r="J869" s="296">
        <v>3</v>
      </c>
      <c r="K869" s="296">
        <v>1843</v>
      </c>
      <c r="L869" s="297">
        <v>45865</v>
      </c>
      <c r="M869" s="298">
        <v>22844976</v>
      </c>
      <c r="N869" s="297">
        <v>45847</v>
      </c>
      <c r="O869" s="294" t="s">
        <v>43</v>
      </c>
      <c r="P869" s="299">
        <v>45847</v>
      </c>
      <c r="Q869" s="294">
        <v>1759</v>
      </c>
      <c r="R869" s="291">
        <v>220301</v>
      </c>
      <c r="S869" s="300">
        <v>22844976</v>
      </c>
      <c r="T869" s="297">
        <v>45847</v>
      </c>
      <c r="U869" s="301" t="s">
        <v>3103</v>
      </c>
      <c r="V869" s="297">
        <v>45849</v>
      </c>
      <c r="W869" s="302">
        <v>46022</v>
      </c>
      <c r="Z869" s="303">
        <f>+S869/5</f>
        <v>4568995.2</v>
      </c>
      <c r="AF869" s="291" t="s">
        <v>3104</v>
      </c>
      <c r="AG869" s="291">
        <v>3182528754</v>
      </c>
      <c r="AH869" s="307" t="s">
        <v>3105</v>
      </c>
    </row>
    <row r="870" spans="1:34" ht="17.25" customHeight="1">
      <c r="A870" s="293">
        <v>869</v>
      </c>
      <c r="B870" s="291" t="s">
        <v>2940</v>
      </c>
      <c r="C870" s="291" t="s">
        <v>621</v>
      </c>
      <c r="D870" s="357" t="s">
        <v>3106</v>
      </c>
      <c r="E870" s="294" t="s">
        <v>40</v>
      </c>
      <c r="F870" s="369">
        <v>12500000</v>
      </c>
      <c r="G870" s="291" t="s">
        <v>3107</v>
      </c>
      <c r="H870" s="295">
        <v>93291462</v>
      </c>
      <c r="I870" s="294" t="s">
        <v>63</v>
      </c>
      <c r="J870" s="296">
        <v>5</v>
      </c>
      <c r="K870" s="296">
        <v>1828</v>
      </c>
      <c r="L870" s="297">
        <v>45865</v>
      </c>
      <c r="M870" s="298">
        <v>2500000</v>
      </c>
      <c r="N870" s="297">
        <v>45847</v>
      </c>
      <c r="O870" s="294" t="s">
        <v>43</v>
      </c>
      <c r="P870" s="299">
        <v>45848</v>
      </c>
      <c r="Q870" s="294">
        <v>1767</v>
      </c>
      <c r="R870" s="291">
        <v>220301</v>
      </c>
      <c r="S870" s="300">
        <v>12500000</v>
      </c>
      <c r="T870" s="297">
        <v>45847</v>
      </c>
      <c r="U870" s="301" t="s">
        <v>3108</v>
      </c>
      <c r="V870" s="297">
        <v>45849</v>
      </c>
      <c r="W870" s="302">
        <v>46022</v>
      </c>
      <c r="Z870" s="303">
        <f>+S870/5</f>
        <v>2500000</v>
      </c>
      <c r="AF870" s="291" t="s">
        <v>3104</v>
      </c>
      <c r="AG870" s="291">
        <v>3003075963</v>
      </c>
      <c r="AH870" s="307" t="s">
        <v>3109</v>
      </c>
    </row>
    <row r="871" spans="1:34" ht="17.25" customHeight="1">
      <c r="A871" s="293">
        <v>870</v>
      </c>
      <c r="B871" s="291" t="s">
        <v>37</v>
      </c>
      <c r="C871" s="291" t="s">
        <v>100</v>
      </c>
      <c r="D871" s="306" t="s">
        <v>572</v>
      </c>
      <c r="E871" s="294" t="s">
        <v>40</v>
      </c>
      <c r="F871" s="369">
        <v>4000000</v>
      </c>
      <c r="G871" s="291" t="s">
        <v>573</v>
      </c>
      <c r="H871" s="295">
        <v>7690159</v>
      </c>
      <c r="I871" s="294" t="s">
        <v>560</v>
      </c>
      <c r="J871" s="296">
        <v>7</v>
      </c>
      <c r="K871" s="296">
        <v>1837</v>
      </c>
      <c r="L871" s="297">
        <v>45865</v>
      </c>
      <c r="M871" s="298">
        <f t="shared" ref="M871" si="810">F871</f>
        <v>4000000</v>
      </c>
      <c r="N871" s="297">
        <v>45847</v>
      </c>
      <c r="O871" s="294" t="s">
        <v>43</v>
      </c>
      <c r="P871" s="299">
        <v>45847</v>
      </c>
      <c r="Q871" s="294">
        <v>1761</v>
      </c>
      <c r="R871" s="291">
        <v>2101020301</v>
      </c>
      <c r="S871" s="300">
        <f t="shared" ref="S871" si="811">M871</f>
        <v>4000000</v>
      </c>
      <c r="T871" s="297">
        <v>45847</v>
      </c>
      <c r="U871" s="301" t="s">
        <v>3110</v>
      </c>
      <c r="V871" s="297">
        <v>45847</v>
      </c>
      <c r="W871" s="302">
        <v>45877</v>
      </c>
      <c r="Z871" s="303">
        <f>+S871</f>
        <v>4000000</v>
      </c>
      <c r="AF871" s="291" t="s">
        <v>575</v>
      </c>
      <c r="AG871" s="291">
        <v>3183964324</v>
      </c>
      <c r="AH871" s="307" t="s">
        <v>576</v>
      </c>
    </row>
    <row r="872" spans="1:34" ht="17.25" customHeight="1">
      <c r="A872" s="293">
        <v>871</v>
      </c>
      <c r="B872" s="291" t="s">
        <v>2940</v>
      </c>
      <c r="C872" s="291" t="s">
        <v>621</v>
      </c>
      <c r="D872" s="357" t="s">
        <v>3111</v>
      </c>
      <c r="E872" s="294" t="s">
        <v>40</v>
      </c>
      <c r="F872" s="369">
        <v>30000000</v>
      </c>
      <c r="G872" s="291" t="s">
        <v>3112</v>
      </c>
      <c r="H872" s="295">
        <v>43903294</v>
      </c>
      <c r="I872" s="294" t="s">
        <v>3113</v>
      </c>
      <c r="J872" s="296">
        <v>0</v>
      </c>
      <c r="K872" s="296">
        <v>1844</v>
      </c>
      <c r="L872" s="297">
        <v>45865</v>
      </c>
      <c r="M872" s="298">
        <v>30000000</v>
      </c>
      <c r="N872" s="297">
        <v>45847</v>
      </c>
      <c r="O872" s="294" t="s">
        <v>43</v>
      </c>
      <c r="P872" s="299">
        <v>45848</v>
      </c>
      <c r="Q872" s="294">
        <v>1768</v>
      </c>
      <c r="R872" s="291">
        <v>220301</v>
      </c>
      <c r="S872" s="300">
        <v>30000000</v>
      </c>
      <c r="T872" s="297">
        <v>45848</v>
      </c>
      <c r="U872" s="301" t="s">
        <v>3114</v>
      </c>
      <c r="V872" s="297">
        <v>45853</v>
      </c>
      <c r="W872" s="302">
        <v>46005</v>
      </c>
      <c r="Z872" s="303">
        <f>+S872/5</f>
        <v>6000000</v>
      </c>
      <c r="AF872" s="291" t="s">
        <v>3115</v>
      </c>
      <c r="AG872" s="291">
        <v>3208584891</v>
      </c>
      <c r="AH872" s="307" t="s">
        <v>3116</v>
      </c>
    </row>
    <row r="873" spans="1:34" ht="17.25" customHeight="1">
      <c r="A873" s="293">
        <v>872</v>
      </c>
      <c r="B873" s="291" t="s">
        <v>2940</v>
      </c>
      <c r="C873" s="291" t="s">
        <v>621</v>
      </c>
      <c r="D873" s="357" t="s">
        <v>3097</v>
      </c>
      <c r="E873" s="294" t="s">
        <v>40</v>
      </c>
      <c r="F873" s="369">
        <v>22844976</v>
      </c>
      <c r="G873" s="291" t="s">
        <v>3117</v>
      </c>
      <c r="H873" s="295">
        <v>1109490276</v>
      </c>
      <c r="I873" s="294" t="s">
        <v>1267</v>
      </c>
      <c r="J873" s="296">
        <v>3</v>
      </c>
      <c r="K873" s="296">
        <v>1841</v>
      </c>
      <c r="L873" s="297">
        <v>45865</v>
      </c>
      <c r="M873" s="298">
        <v>22844976</v>
      </c>
      <c r="N873" s="297">
        <v>45847</v>
      </c>
      <c r="O873" s="294" t="s">
        <v>43</v>
      </c>
      <c r="P873" s="299">
        <v>45848</v>
      </c>
      <c r="Q873" s="294">
        <v>1769</v>
      </c>
      <c r="R873" s="291">
        <v>220301</v>
      </c>
      <c r="S873" s="300">
        <v>22844976</v>
      </c>
      <c r="T873" s="297">
        <v>45848</v>
      </c>
      <c r="U873" s="301" t="s">
        <v>3118</v>
      </c>
      <c r="V873" s="297">
        <v>45852</v>
      </c>
      <c r="W873" s="302">
        <v>46022</v>
      </c>
      <c r="Z873" s="303">
        <f>+S873/5</f>
        <v>4568995.2</v>
      </c>
      <c r="AF873" s="291" t="s">
        <v>3119</v>
      </c>
      <c r="AG873" s="291">
        <v>3219349212</v>
      </c>
      <c r="AH873" s="307" t="s">
        <v>3120</v>
      </c>
    </row>
    <row r="874" spans="1:34" ht="17.25" customHeight="1">
      <c r="A874" s="293">
        <v>873</v>
      </c>
      <c r="B874" s="291" t="s">
        <v>596</v>
      </c>
      <c r="C874" s="291" t="s">
        <v>621</v>
      </c>
      <c r="D874" s="306" t="s">
        <v>2729</v>
      </c>
      <c r="E874" s="294" t="s">
        <v>40</v>
      </c>
      <c r="F874" s="369">
        <v>14250000</v>
      </c>
      <c r="G874" s="291" t="s">
        <v>3121</v>
      </c>
      <c r="H874" s="295">
        <v>1019132230</v>
      </c>
      <c r="I874" s="294" t="s">
        <v>261</v>
      </c>
      <c r="J874" s="296">
        <v>4</v>
      </c>
      <c r="K874" s="296">
        <v>1832</v>
      </c>
      <c r="L874" s="297">
        <v>45835</v>
      </c>
      <c r="M874" s="298">
        <f t="shared" ref="M874" si="812">+F874</f>
        <v>14250000</v>
      </c>
      <c r="N874" s="297">
        <v>45847</v>
      </c>
      <c r="O874" s="294" t="s">
        <v>43</v>
      </c>
      <c r="P874" s="299">
        <v>45848</v>
      </c>
      <c r="Q874" s="294">
        <v>1770</v>
      </c>
      <c r="R874" s="291">
        <v>220601</v>
      </c>
      <c r="S874" s="300">
        <v>14250000</v>
      </c>
      <c r="T874" s="297">
        <v>45856</v>
      </c>
      <c r="U874" s="301" t="s">
        <v>3122</v>
      </c>
      <c r="V874" s="297">
        <v>45856</v>
      </c>
      <c r="W874" s="302">
        <v>45947</v>
      </c>
      <c r="Z874" s="303">
        <f t="shared" ref="Z874" si="813">+S874/3</f>
        <v>4750000</v>
      </c>
      <c r="AF874" s="291" t="s">
        <v>3123</v>
      </c>
      <c r="AG874" s="291">
        <v>3016224825</v>
      </c>
      <c r="AH874" s="307" t="s">
        <v>3124</v>
      </c>
    </row>
    <row r="875" spans="1:34" ht="17.25" customHeight="1">
      <c r="A875" s="293">
        <v>874</v>
      </c>
      <c r="B875" s="291" t="s">
        <v>596</v>
      </c>
      <c r="C875" s="291" t="s">
        <v>621</v>
      </c>
      <c r="D875" s="361" t="s">
        <v>3125</v>
      </c>
      <c r="E875" s="294" t="s">
        <v>40</v>
      </c>
      <c r="F875" s="369">
        <v>22000000</v>
      </c>
      <c r="G875" s="291" t="s">
        <v>854</v>
      </c>
      <c r="H875" s="295">
        <v>80821939</v>
      </c>
      <c r="I875" s="294" t="s">
        <v>261</v>
      </c>
      <c r="J875" s="296">
        <v>4</v>
      </c>
      <c r="K875" s="296">
        <v>1795</v>
      </c>
      <c r="L875" s="297">
        <v>45834</v>
      </c>
      <c r="M875" s="298">
        <f>+F875</f>
        <v>22000000</v>
      </c>
      <c r="N875" s="297">
        <v>45847</v>
      </c>
      <c r="O875" s="294" t="s">
        <v>43</v>
      </c>
      <c r="P875" s="299">
        <v>45848</v>
      </c>
      <c r="Q875" s="294">
        <v>1771</v>
      </c>
      <c r="R875" s="291">
        <v>220701</v>
      </c>
      <c r="S875" s="300">
        <f>+M875</f>
        <v>22000000</v>
      </c>
      <c r="T875" s="297">
        <v>45847</v>
      </c>
      <c r="U875" s="301" t="s">
        <v>3126</v>
      </c>
      <c r="V875" s="297">
        <v>45852</v>
      </c>
      <c r="W875" s="302">
        <v>45913</v>
      </c>
      <c r="Z875" s="303">
        <f>+S875/2</f>
        <v>11000000</v>
      </c>
      <c r="AF875" s="291" t="s">
        <v>3127</v>
      </c>
      <c r="AG875" s="291">
        <v>3166165803</v>
      </c>
      <c r="AH875" s="307" t="s">
        <v>857</v>
      </c>
    </row>
    <row r="876" spans="1:34" ht="17.25" customHeight="1">
      <c r="A876" s="293">
        <v>875</v>
      </c>
      <c r="B876" s="291" t="s">
        <v>37</v>
      </c>
      <c r="C876" s="291" t="s">
        <v>661</v>
      </c>
      <c r="D876" s="357" t="s">
        <v>3128</v>
      </c>
      <c r="E876" s="294" t="s">
        <v>40</v>
      </c>
      <c r="F876" s="369">
        <v>2469000</v>
      </c>
      <c r="G876" s="291" t="s">
        <v>338</v>
      </c>
      <c r="H876" s="295">
        <v>1005754502</v>
      </c>
      <c r="I876" s="294" t="s">
        <v>51</v>
      </c>
      <c r="J876" s="296">
        <v>0</v>
      </c>
      <c r="K876" s="296">
        <v>1840</v>
      </c>
      <c r="L876" s="297">
        <v>45835</v>
      </c>
      <c r="M876" s="298">
        <f t="shared" ref="M876:M878" si="814">F876</f>
        <v>2469000</v>
      </c>
      <c r="N876" s="297">
        <v>45847</v>
      </c>
      <c r="O876" s="294" t="s">
        <v>43</v>
      </c>
      <c r="P876" s="299">
        <v>45847</v>
      </c>
      <c r="Q876" s="294">
        <v>1760</v>
      </c>
      <c r="R876" s="291">
        <v>2101020302</v>
      </c>
      <c r="S876" s="300">
        <f t="shared" ref="S876:S878" si="815">M876</f>
        <v>2469000</v>
      </c>
      <c r="T876" s="297">
        <v>45907</v>
      </c>
      <c r="U876" s="301">
        <v>100045918</v>
      </c>
      <c r="V876" s="297">
        <v>45848</v>
      </c>
      <c r="W876" s="302">
        <v>45878</v>
      </c>
      <c r="Z876" s="303">
        <f>+S876</f>
        <v>2469000</v>
      </c>
      <c r="AF876" s="291" t="s">
        <v>339</v>
      </c>
      <c r="AG876" s="291">
        <v>3158390335</v>
      </c>
      <c r="AH876" s="307" t="s">
        <v>340</v>
      </c>
    </row>
    <row r="877" spans="1:34" ht="17.25" customHeight="1">
      <c r="A877" s="293">
        <v>876</v>
      </c>
      <c r="B877" s="291" t="s">
        <v>37</v>
      </c>
      <c r="C877" s="291" t="s">
        <v>100</v>
      </c>
      <c r="D877" s="306" t="s">
        <v>824</v>
      </c>
      <c r="E877" s="294" t="s">
        <v>40</v>
      </c>
      <c r="F877" s="369">
        <v>7400064</v>
      </c>
      <c r="G877" s="291" t="s">
        <v>218</v>
      </c>
      <c r="H877" s="295">
        <v>72224422</v>
      </c>
      <c r="I877" s="294" t="s">
        <v>219</v>
      </c>
      <c r="J877" s="296">
        <v>9</v>
      </c>
      <c r="K877" s="296">
        <v>1838</v>
      </c>
      <c r="L877" s="297">
        <v>45865</v>
      </c>
      <c r="M877" s="298">
        <f t="shared" si="814"/>
        <v>7400064</v>
      </c>
      <c r="N877" s="297">
        <v>45847</v>
      </c>
      <c r="O877" s="294" t="s">
        <v>43</v>
      </c>
      <c r="P877" s="299">
        <v>45848</v>
      </c>
      <c r="Q877" s="294">
        <v>1772</v>
      </c>
      <c r="R877" s="291">
        <v>2101020301</v>
      </c>
      <c r="S877" s="300">
        <f t="shared" si="815"/>
        <v>7400064</v>
      </c>
      <c r="T877" s="297">
        <v>45847</v>
      </c>
      <c r="U877" s="301" t="s">
        <v>3129</v>
      </c>
      <c r="V877" s="297">
        <v>45848</v>
      </c>
      <c r="W877" s="302">
        <v>45878</v>
      </c>
      <c r="Z877" s="303">
        <f>+F877</f>
        <v>7400064</v>
      </c>
      <c r="AF877" s="291" t="s">
        <v>831</v>
      </c>
      <c r="AG877" s="291">
        <v>3188335173</v>
      </c>
      <c r="AH877" s="307" t="s">
        <v>832</v>
      </c>
    </row>
    <row r="878" spans="1:34" ht="17.25" customHeight="1">
      <c r="A878" s="293">
        <v>877</v>
      </c>
      <c r="B878" s="291" t="s">
        <v>37</v>
      </c>
      <c r="C878" s="291" t="s">
        <v>100</v>
      </c>
      <c r="D878" s="306" t="s">
        <v>106</v>
      </c>
      <c r="E878" s="294" t="s">
        <v>40</v>
      </c>
      <c r="F878" s="369">
        <v>4860000</v>
      </c>
      <c r="G878" s="291" t="s">
        <v>107</v>
      </c>
      <c r="H878" s="295">
        <v>28980289</v>
      </c>
      <c r="I878" s="294" t="s">
        <v>108</v>
      </c>
      <c r="J878" s="296">
        <v>7</v>
      </c>
      <c r="K878" s="296">
        <v>1846</v>
      </c>
      <c r="L878" s="297">
        <v>45868</v>
      </c>
      <c r="M878" s="298">
        <f t="shared" si="814"/>
        <v>4860000</v>
      </c>
      <c r="N878" s="297">
        <v>45847</v>
      </c>
      <c r="O878" s="294" t="s">
        <v>43</v>
      </c>
      <c r="P878" s="299">
        <v>45848</v>
      </c>
      <c r="Q878" s="294">
        <v>1773</v>
      </c>
      <c r="R878" s="291">
        <v>2101020301</v>
      </c>
      <c r="S878" s="300">
        <f t="shared" si="815"/>
        <v>4860000</v>
      </c>
      <c r="T878" s="297">
        <v>45849</v>
      </c>
      <c r="U878" s="297" t="s">
        <v>3130</v>
      </c>
      <c r="V878" s="297">
        <v>45849</v>
      </c>
      <c r="W878" s="302">
        <v>45869</v>
      </c>
      <c r="Z878" s="303">
        <f>+F878</f>
        <v>4860000</v>
      </c>
      <c r="AF878" s="291" t="s">
        <v>111</v>
      </c>
      <c r="AG878" s="291">
        <v>3002500256</v>
      </c>
      <c r="AH878" s="307" t="s">
        <v>112</v>
      </c>
    </row>
    <row r="879" spans="1:34" ht="17.25" customHeight="1">
      <c r="A879" s="293">
        <v>878</v>
      </c>
      <c r="B879" s="291" t="s">
        <v>596</v>
      </c>
      <c r="C879" s="291" t="s">
        <v>621</v>
      </c>
      <c r="D879" s="306" t="s">
        <v>3131</v>
      </c>
      <c r="E879" s="294" t="s">
        <v>40</v>
      </c>
      <c r="F879" s="369">
        <v>12000000</v>
      </c>
      <c r="G879" s="291" t="s">
        <v>848</v>
      </c>
      <c r="H879" s="295">
        <v>65828695</v>
      </c>
      <c r="I879" s="294" t="s">
        <v>849</v>
      </c>
      <c r="J879" s="296">
        <v>1</v>
      </c>
      <c r="K879" s="296">
        <v>1829</v>
      </c>
      <c r="L879" s="297">
        <v>45835</v>
      </c>
      <c r="M879" s="298">
        <v>12000000</v>
      </c>
      <c r="N879" s="297">
        <v>45848</v>
      </c>
      <c r="O879" s="294" t="s">
        <v>43</v>
      </c>
      <c r="P879" s="299">
        <v>45968</v>
      </c>
      <c r="Q879" s="390">
        <v>1775</v>
      </c>
      <c r="R879" s="291">
        <v>220701</v>
      </c>
      <c r="S879" s="300">
        <v>12000000</v>
      </c>
      <c r="T879" s="297">
        <v>45848</v>
      </c>
      <c r="U879" s="301" t="s">
        <v>3132</v>
      </c>
      <c r="V879" s="297">
        <v>45853</v>
      </c>
      <c r="W879" s="302">
        <v>45914</v>
      </c>
      <c r="Z879" s="303">
        <f>+S879/3</f>
        <v>4000000</v>
      </c>
      <c r="AF879" s="291" t="s">
        <v>851</v>
      </c>
      <c r="AG879" s="291">
        <v>3144868810</v>
      </c>
      <c r="AH879" s="307" t="s">
        <v>852</v>
      </c>
    </row>
    <row r="880" spans="1:34" ht="17.25" customHeight="1">
      <c r="A880" s="293">
        <v>879</v>
      </c>
      <c r="B880" s="291" t="s">
        <v>596</v>
      </c>
      <c r="C880" s="291" t="s">
        <v>621</v>
      </c>
      <c r="D880" s="306" t="s">
        <v>2899</v>
      </c>
      <c r="E880" s="294" t="s">
        <v>40</v>
      </c>
      <c r="F880" s="369">
        <v>9500000</v>
      </c>
      <c r="G880" s="291" t="s">
        <v>3133</v>
      </c>
      <c r="H880" s="295">
        <v>63297138</v>
      </c>
      <c r="I880" s="294" t="s">
        <v>592</v>
      </c>
      <c r="J880" s="296">
        <v>1</v>
      </c>
      <c r="K880" s="296">
        <v>1845</v>
      </c>
      <c r="L880" s="297">
        <v>45835</v>
      </c>
      <c r="M880" s="298">
        <f t="shared" ref="M880" si="816">+F880</f>
        <v>9500000</v>
      </c>
      <c r="N880" s="297">
        <v>45848</v>
      </c>
      <c r="O880" s="294" t="s">
        <v>43</v>
      </c>
      <c r="P880" s="299">
        <v>45853</v>
      </c>
      <c r="Q880" s="294">
        <v>1785</v>
      </c>
      <c r="R880" s="291">
        <v>220601</v>
      </c>
      <c r="S880" s="300">
        <v>9500000</v>
      </c>
      <c r="T880" s="297">
        <v>45852</v>
      </c>
      <c r="U880" s="301" t="s">
        <v>3134</v>
      </c>
      <c r="V880" s="297">
        <v>45855</v>
      </c>
      <c r="W880" s="302">
        <v>45916</v>
      </c>
      <c r="Z880" s="303">
        <f>+S880/2</f>
        <v>4750000</v>
      </c>
      <c r="AF880" s="291" t="s">
        <v>3135</v>
      </c>
      <c r="AG880" s="291">
        <v>3153809221</v>
      </c>
      <c r="AH880" s="307" t="s">
        <v>3136</v>
      </c>
    </row>
    <row r="881" spans="1:34" ht="17.25" customHeight="1">
      <c r="A881" s="293">
        <v>880</v>
      </c>
      <c r="B881" s="291" t="s">
        <v>37</v>
      </c>
      <c r="C881" s="291" t="s">
        <v>100</v>
      </c>
      <c r="D881" s="291" t="s">
        <v>809</v>
      </c>
      <c r="E881" s="294" t="s">
        <v>40</v>
      </c>
      <c r="F881" s="369">
        <v>9720000</v>
      </c>
      <c r="G881" s="291" t="s">
        <v>267</v>
      </c>
      <c r="H881" s="295">
        <v>901430318</v>
      </c>
      <c r="I881" s="294" t="s">
        <v>115</v>
      </c>
      <c r="J881" s="296">
        <v>1</v>
      </c>
      <c r="K881" s="296">
        <v>1835</v>
      </c>
      <c r="L881" s="297">
        <v>45835</v>
      </c>
      <c r="M881" s="298">
        <f t="shared" ref="M881:M884" si="817">F881</f>
        <v>9720000</v>
      </c>
      <c r="N881" s="297">
        <v>45848</v>
      </c>
      <c r="O881" s="294" t="s">
        <v>43</v>
      </c>
      <c r="P881" s="299">
        <v>45848</v>
      </c>
      <c r="Q881" s="294">
        <v>1774</v>
      </c>
      <c r="R881" s="291">
        <v>2101020301</v>
      </c>
      <c r="S881" s="300">
        <f t="shared" ref="S881:S884" si="818">M881</f>
        <v>9720000</v>
      </c>
      <c r="T881" s="297">
        <v>45848</v>
      </c>
      <c r="U881" s="301" t="s">
        <v>3137</v>
      </c>
      <c r="V881" s="297">
        <v>45849</v>
      </c>
      <c r="W881" s="302">
        <v>45869</v>
      </c>
      <c r="Z881" s="303">
        <f>+F881</f>
        <v>9720000</v>
      </c>
      <c r="AF881" s="291" t="s">
        <v>269</v>
      </c>
      <c r="AG881" s="291">
        <v>3105517406</v>
      </c>
      <c r="AH881" s="307" t="s">
        <v>270</v>
      </c>
    </row>
    <row r="882" spans="1:34" ht="17.25" customHeight="1">
      <c r="A882" s="293">
        <v>881</v>
      </c>
      <c r="B882" s="291" t="s">
        <v>37</v>
      </c>
      <c r="C882" s="291" t="s">
        <v>311</v>
      </c>
      <c r="D882" s="306" t="s">
        <v>326</v>
      </c>
      <c r="E882" s="294" t="s">
        <v>40</v>
      </c>
      <c r="F882" s="369">
        <v>3780000</v>
      </c>
      <c r="G882" s="291" t="s">
        <v>327</v>
      </c>
      <c r="H882" s="295">
        <v>65755709</v>
      </c>
      <c r="I882" s="294" t="s">
        <v>115</v>
      </c>
      <c r="J882" s="296">
        <v>1</v>
      </c>
      <c r="K882" s="296">
        <v>1834</v>
      </c>
      <c r="L882" s="297">
        <v>45835</v>
      </c>
      <c r="M882" s="298">
        <f t="shared" si="817"/>
        <v>3780000</v>
      </c>
      <c r="N882" s="297">
        <v>45848</v>
      </c>
      <c r="O882" s="294" t="s">
        <v>43</v>
      </c>
      <c r="P882" s="299">
        <v>45968</v>
      </c>
      <c r="Q882" s="294">
        <v>1776</v>
      </c>
      <c r="R882" s="291">
        <v>2101020301</v>
      </c>
      <c r="S882" s="300">
        <f t="shared" si="818"/>
        <v>3780000</v>
      </c>
      <c r="T882" s="297">
        <v>45937</v>
      </c>
      <c r="U882" s="301">
        <v>100045963</v>
      </c>
      <c r="V882" s="297">
        <v>45849</v>
      </c>
      <c r="W882" s="302">
        <v>45879</v>
      </c>
      <c r="Z882" s="303">
        <f>+S882</f>
        <v>3780000</v>
      </c>
      <c r="AA882" s="308"/>
      <c r="AF882" s="291" t="s">
        <v>328</v>
      </c>
      <c r="AG882" s="291">
        <v>3176367754</v>
      </c>
      <c r="AH882" s="307" t="s">
        <v>329</v>
      </c>
    </row>
    <row r="883" spans="1:34" ht="17.25" customHeight="1">
      <c r="A883" s="293">
        <v>882</v>
      </c>
      <c r="B883" s="291" t="s">
        <v>596</v>
      </c>
      <c r="C883" s="291" t="s">
        <v>621</v>
      </c>
      <c r="D883" s="291" t="s">
        <v>694</v>
      </c>
      <c r="E883" s="294" t="s">
        <v>40</v>
      </c>
      <c r="F883" s="369">
        <v>12000000</v>
      </c>
      <c r="G883" s="291" t="s">
        <v>3138</v>
      </c>
      <c r="H883" s="295">
        <v>1084251427</v>
      </c>
      <c r="I883" s="294" t="s">
        <v>3139</v>
      </c>
      <c r="J883" s="296">
        <v>4</v>
      </c>
      <c r="K883" s="296">
        <v>1857</v>
      </c>
      <c r="L883" s="297">
        <v>45840</v>
      </c>
      <c r="M883" s="298">
        <f t="shared" si="817"/>
        <v>12000000</v>
      </c>
      <c r="N883" s="297">
        <v>45848</v>
      </c>
      <c r="O883" s="294" t="s">
        <v>43</v>
      </c>
      <c r="P883" s="299">
        <v>45849</v>
      </c>
      <c r="Q883" s="294">
        <v>1777</v>
      </c>
      <c r="R883" s="291">
        <v>220601</v>
      </c>
      <c r="S883" s="300">
        <f t="shared" si="818"/>
        <v>12000000</v>
      </c>
      <c r="T883" s="297">
        <v>45852</v>
      </c>
      <c r="U883" s="301" t="s">
        <v>3140</v>
      </c>
      <c r="V883" s="297">
        <v>45870</v>
      </c>
      <c r="W883" s="302">
        <v>45930</v>
      </c>
      <c r="Z883" s="303">
        <f>+S883/2</f>
        <v>6000000</v>
      </c>
      <c r="AF883" s="291" t="s">
        <v>3141</v>
      </c>
      <c r="AG883" s="291">
        <v>3213863036</v>
      </c>
      <c r="AH883" s="307" t="s">
        <v>3142</v>
      </c>
    </row>
    <row r="884" spans="1:34" ht="17.25" customHeight="1">
      <c r="A884" s="293">
        <v>883</v>
      </c>
      <c r="B884" s="291" t="s">
        <v>596</v>
      </c>
      <c r="C884" s="291" t="s">
        <v>621</v>
      </c>
      <c r="D884" s="357" t="s">
        <v>3143</v>
      </c>
      <c r="E884" s="294" t="s">
        <v>40</v>
      </c>
      <c r="F884" s="369">
        <v>11000000</v>
      </c>
      <c r="G884" s="291" t="s">
        <v>3144</v>
      </c>
      <c r="H884" s="295">
        <v>52742722</v>
      </c>
      <c r="I884" s="294" t="s">
        <v>261</v>
      </c>
      <c r="J884" s="296">
        <v>2</v>
      </c>
      <c r="K884" s="296">
        <v>1858</v>
      </c>
      <c r="L884" s="297">
        <v>45840</v>
      </c>
      <c r="M884" s="298">
        <f t="shared" si="817"/>
        <v>11000000</v>
      </c>
      <c r="N884" s="297">
        <v>45848</v>
      </c>
      <c r="O884" s="294" t="s">
        <v>43</v>
      </c>
      <c r="P884" s="299">
        <v>45849</v>
      </c>
      <c r="Q884" s="294">
        <v>1778</v>
      </c>
      <c r="R884" s="291">
        <v>220701</v>
      </c>
      <c r="S884" s="300">
        <f t="shared" si="818"/>
        <v>11000000</v>
      </c>
      <c r="T884" s="297">
        <v>45881</v>
      </c>
      <c r="U884" s="301" t="s">
        <v>3145</v>
      </c>
      <c r="V884" s="297">
        <v>45881</v>
      </c>
      <c r="W884" s="302" t="s">
        <v>3146</v>
      </c>
      <c r="Z884" s="303">
        <f>+S884/2</f>
        <v>5500000</v>
      </c>
      <c r="AF884" s="291" t="s">
        <v>3147</v>
      </c>
      <c r="AG884" s="291">
        <v>3138227914</v>
      </c>
      <c r="AH884" s="305" t="s">
        <v>3148</v>
      </c>
    </row>
    <row r="885" spans="1:34" ht="17.25" customHeight="1">
      <c r="A885" s="293">
        <v>884</v>
      </c>
      <c r="B885" s="291" t="s">
        <v>596</v>
      </c>
      <c r="C885" s="291" t="s">
        <v>621</v>
      </c>
      <c r="D885" s="306" t="s">
        <v>2706</v>
      </c>
      <c r="E885" s="294" t="s">
        <v>40</v>
      </c>
      <c r="F885" s="369">
        <v>15000000</v>
      </c>
      <c r="G885" s="291" t="s">
        <v>3149</v>
      </c>
      <c r="H885" s="295">
        <v>1005813650</v>
      </c>
      <c r="I885" s="294" t="s">
        <v>115</v>
      </c>
      <c r="J885" s="296">
        <v>6</v>
      </c>
      <c r="K885" s="296">
        <v>1875</v>
      </c>
      <c r="L885" s="297">
        <v>45847</v>
      </c>
      <c r="M885" s="298">
        <v>15000000</v>
      </c>
      <c r="N885" s="297">
        <v>45852</v>
      </c>
      <c r="O885" s="294" t="s">
        <v>43</v>
      </c>
      <c r="R885" s="291">
        <v>220601</v>
      </c>
      <c r="S885" s="300">
        <v>15000000</v>
      </c>
      <c r="T885" s="297">
        <v>45873</v>
      </c>
      <c r="U885" s="399" t="s">
        <v>3150</v>
      </c>
      <c r="V885" s="297">
        <v>45852</v>
      </c>
      <c r="W885" s="294" t="s">
        <v>3151</v>
      </c>
      <c r="Z885" s="303">
        <f>+S885/2</f>
        <v>7500000</v>
      </c>
      <c r="AF885" s="291" t="s">
        <v>3152</v>
      </c>
      <c r="AG885" s="291">
        <v>3184032176</v>
      </c>
      <c r="AH885" s="307" t="s">
        <v>1182</v>
      </c>
    </row>
    <row r="886" spans="1:34" ht="17.25" customHeight="1">
      <c r="A886" s="293">
        <v>885</v>
      </c>
      <c r="B886" s="291" t="s">
        <v>596</v>
      </c>
      <c r="C886" s="291" t="s">
        <v>3153</v>
      </c>
      <c r="D886" s="306" t="s">
        <v>3154</v>
      </c>
      <c r="E886" s="294" t="s">
        <v>40</v>
      </c>
      <c r="F886" s="369">
        <v>7200000</v>
      </c>
      <c r="G886" s="291" t="s">
        <v>3155</v>
      </c>
      <c r="H886" s="295" t="s">
        <v>3156</v>
      </c>
      <c r="I886" s="294" t="s">
        <v>108</v>
      </c>
      <c r="J886" s="296">
        <v>3</v>
      </c>
      <c r="K886" s="296">
        <v>1884</v>
      </c>
      <c r="L886" s="297">
        <v>45848</v>
      </c>
      <c r="M886" s="298">
        <v>7200000</v>
      </c>
      <c r="N886" s="297">
        <v>45852</v>
      </c>
      <c r="O886" s="294" t="s">
        <v>43</v>
      </c>
      <c r="P886" s="299">
        <v>45852</v>
      </c>
      <c r="Q886" s="294">
        <v>1780</v>
      </c>
      <c r="R886" s="291">
        <v>220702</v>
      </c>
      <c r="S886" s="300">
        <v>7200000</v>
      </c>
      <c r="T886" s="297">
        <v>45852</v>
      </c>
      <c r="U886" s="301" t="s">
        <v>3157</v>
      </c>
      <c r="V886" s="297">
        <v>45853</v>
      </c>
      <c r="W886" s="302">
        <v>45944</v>
      </c>
      <c r="Z886" s="303">
        <f>+S886/3</f>
        <v>2400000</v>
      </c>
      <c r="AF886" s="291" t="s">
        <v>3158</v>
      </c>
      <c r="AG886" s="291">
        <v>3186468311</v>
      </c>
      <c r="AH886" s="291" t="s">
        <v>3159</v>
      </c>
    </row>
    <row r="887" spans="1:34" ht="17.25" customHeight="1">
      <c r="A887" s="293">
        <v>886</v>
      </c>
      <c r="B887" s="291" t="s">
        <v>37</v>
      </c>
      <c r="C887" s="291" t="s">
        <v>468</v>
      </c>
      <c r="D887" s="306" t="s">
        <v>981</v>
      </c>
      <c r="E887" s="294" t="s">
        <v>40</v>
      </c>
      <c r="F887" s="369">
        <v>2575000</v>
      </c>
      <c r="G887" s="291" t="s">
        <v>982</v>
      </c>
      <c r="H887" s="295">
        <v>65753410</v>
      </c>
      <c r="I887" s="294" t="s">
        <v>42</v>
      </c>
      <c r="J887" s="296">
        <v>4</v>
      </c>
      <c r="K887" s="296">
        <v>1866</v>
      </c>
      <c r="L887" s="297">
        <v>45845</v>
      </c>
      <c r="M887" s="298">
        <f t="shared" ref="M887" si="819">F887</f>
        <v>2575000</v>
      </c>
      <c r="N887" s="297">
        <v>45852</v>
      </c>
      <c r="O887" s="294" t="s">
        <v>43</v>
      </c>
      <c r="P887" s="299">
        <v>45853</v>
      </c>
      <c r="Q887" s="294">
        <v>1786</v>
      </c>
      <c r="R887" s="291">
        <v>2101020302</v>
      </c>
      <c r="S887" s="300">
        <f t="shared" ref="S887:S891" si="820">M887</f>
        <v>2575000</v>
      </c>
      <c r="T887" s="297">
        <v>45852</v>
      </c>
      <c r="U887" s="301" t="s">
        <v>3160</v>
      </c>
      <c r="V887" s="297">
        <v>45853</v>
      </c>
      <c r="W887" s="302">
        <v>45883</v>
      </c>
      <c r="Z887" s="303">
        <f>+S887</f>
        <v>2575000</v>
      </c>
      <c r="AF887" s="291" t="s">
        <v>984</v>
      </c>
      <c r="AG887" s="291">
        <v>3159280899</v>
      </c>
      <c r="AH887" s="307" t="s">
        <v>985</v>
      </c>
    </row>
    <row r="888" spans="1:34" ht="17.25" customHeight="1">
      <c r="A888" s="293">
        <v>887</v>
      </c>
      <c r="B888" s="291" t="s">
        <v>37</v>
      </c>
      <c r="C888" s="291" t="s">
        <v>468</v>
      </c>
      <c r="D888" s="306" t="s">
        <v>943</v>
      </c>
      <c r="E888" s="294" t="s">
        <v>40</v>
      </c>
      <c r="F888" s="369">
        <v>2575000</v>
      </c>
      <c r="G888" s="291" t="s">
        <v>948</v>
      </c>
      <c r="H888" s="295">
        <v>1110538424</v>
      </c>
      <c r="I888" s="294" t="s">
        <v>42</v>
      </c>
      <c r="J888" s="296">
        <v>1</v>
      </c>
      <c r="K888" s="296">
        <v>1864</v>
      </c>
      <c r="L888" s="297">
        <v>45845</v>
      </c>
      <c r="M888" s="298">
        <v>2575000</v>
      </c>
      <c r="N888" s="297">
        <v>45852</v>
      </c>
      <c r="O888" s="294" t="s">
        <v>43</v>
      </c>
      <c r="P888" s="299">
        <v>45853</v>
      </c>
      <c r="Q888" s="294">
        <v>1787</v>
      </c>
      <c r="R888" s="291">
        <v>2101020302</v>
      </c>
      <c r="S888" s="300">
        <f t="shared" si="820"/>
        <v>2575000</v>
      </c>
      <c r="T888" s="297">
        <v>45852</v>
      </c>
      <c r="U888" s="301" t="s">
        <v>3161</v>
      </c>
      <c r="V888" s="297">
        <v>45853</v>
      </c>
      <c r="W888" s="302">
        <v>45883</v>
      </c>
      <c r="Z888" s="303">
        <f>+S888</f>
        <v>2575000</v>
      </c>
      <c r="AF888" s="291" t="s">
        <v>950</v>
      </c>
      <c r="AG888" s="291">
        <v>3204694817</v>
      </c>
      <c r="AH888" s="307" t="s">
        <v>951</v>
      </c>
    </row>
    <row r="889" spans="1:34" ht="17.25" customHeight="1">
      <c r="A889" s="293">
        <v>888</v>
      </c>
      <c r="B889" s="291" t="s">
        <v>37</v>
      </c>
      <c r="C889" s="291" t="s">
        <v>2656</v>
      </c>
      <c r="D889" s="306" t="s">
        <v>2706</v>
      </c>
      <c r="E889" s="294" t="s">
        <v>40</v>
      </c>
      <c r="F889" s="369">
        <v>15000000</v>
      </c>
      <c r="G889" s="291" t="s">
        <v>1150</v>
      </c>
      <c r="H889" s="295">
        <v>1015475697</v>
      </c>
      <c r="I889" s="294" t="s">
        <v>42</v>
      </c>
      <c r="J889" s="296">
        <v>7</v>
      </c>
      <c r="K889" s="296">
        <v>1874</v>
      </c>
      <c r="L889" s="297">
        <v>45847</v>
      </c>
      <c r="M889" s="298">
        <f t="shared" ref="M889:M891" si="821">F889</f>
        <v>15000000</v>
      </c>
      <c r="N889" s="297">
        <v>45852</v>
      </c>
      <c r="O889" s="294" t="s">
        <v>43</v>
      </c>
      <c r="P889" s="299">
        <v>45853</v>
      </c>
      <c r="Q889" s="294">
        <v>1788</v>
      </c>
      <c r="R889" s="291">
        <v>220601</v>
      </c>
      <c r="S889" s="300">
        <f t="shared" si="820"/>
        <v>15000000</v>
      </c>
      <c r="T889" s="297">
        <v>45852</v>
      </c>
      <c r="U889" s="301" t="s">
        <v>3162</v>
      </c>
      <c r="V889" s="297">
        <v>45855</v>
      </c>
      <c r="W889" s="302" t="s">
        <v>3146</v>
      </c>
      <c r="Z889" s="303">
        <f>+F889/2</f>
        <v>7500000</v>
      </c>
      <c r="AF889" s="291" t="s">
        <v>1152</v>
      </c>
      <c r="AG889" s="291">
        <v>3175729439</v>
      </c>
      <c r="AH889" s="307" t="s">
        <v>1153</v>
      </c>
    </row>
    <row r="890" spans="1:34" ht="17.25" customHeight="1">
      <c r="A890" s="293">
        <v>889</v>
      </c>
      <c r="B890" s="291" t="s">
        <v>596</v>
      </c>
      <c r="C890" s="291" t="s">
        <v>2656</v>
      </c>
      <c r="D890" s="306" t="s">
        <v>2706</v>
      </c>
      <c r="E890" s="294" t="s">
        <v>40</v>
      </c>
      <c r="F890" s="369">
        <v>15000000</v>
      </c>
      <c r="G890" s="291" t="s">
        <v>1154</v>
      </c>
      <c r="H890" s="295">
        <v>1014277070</v>
      </c>
      <c r="I890" s="294" t="s">
        <v>51</v>
      </c>
      <c r="J890" s="296">
        <v>7</v>
      </c>
      <c r="K890" s="296">
        <v>1872</v>
      </c>
      <c r="L890" s="297">
        <v>45847</v>
      </c>
      <c r="M890" s="298">
        <f t="shared" si="821"/>
        <v>15000000</v>
      </c>
      <c r="N890" s="297">
        <v>45852</v>
      </c>
      <c r="O890" s="294" t="s">
        <v>43</v>
      </c>
      <c r="P890" s="299">
        <v>45853</v>
      </c>
      <c r="Q890" s="294">
        <v>1789</v>
      </c>
      <c r="R890" s="291">
        <v>220601</v>
      </c>
      <c r="S890" s="300">
        <f t="shared" si="820"/>
        <v>15000000</v>
      </c>
      <c r="T890" s="297">
        <v>45855</v>
      </c>
      <c r="U890" s="301" t="s">
        <v>3163</v>
      </c>
      <c r="V890" s="297">
        <v>45855</v>
      </c>
      <c r="W890" s="302">
        <v>45916</v>
      </c>
      <c r="Z890" s="303">
        <f>+F890/3</f>
        <v>5000000</v>
      </c>
      <c r="AF890" s="291" t="s">
        <v>1156</v>
      </c>
      <c r="AG890" s="291">
        <v>3208034044</v>
      </c>
      <c r="AH890" s="307" t="s">
        <v>1157</v>
      </c>
    </row>
    <row r="891" spans="1:34" ht="17.25" customHeight="1">
      <c r="A891" s="293">
        <v>890</v>
      </c>
      <c r="B891" s="291" t="s">
        <v>1840</v>
      </c>
      <c r="C891" s="291" t="s">
        <v>468</v>
      </c>
      <c r="D891" s="291" t="s">
        <v>917</v>
      </c>
      <c r="E891" s="294" t="s">
        <v>40</v>
      </c>
      <c r="F891" s="369">
        <v>4000000</v>
      </c>
      <c r="G891" s="291" t="s">
        <v>928</v>
      </c>
      <c r="H891" s="295">
        <v>65717924</v>
      </c>
      <c r="I891" s="294" t="s">
        <v>929</v>
      </c>
      <c r="J891" s="296">
        <v>5</v>
      </c>
      <c r="K891" s="296">
        <v>1862</v>
      </c>
      <c r="L891" s="297">
        <v>45845</v>
      </c>
      <c r="M891" s="298">
        <f t="shared" si="821"/>
        <v>4000000</v>
      </c>
      <c r="N891" s="297">
        <v>45852</v>
      </c>
      <c r="O891" s="294" t="s">
        <v>43</v>
      </c>
      <c r="P891" s="299">
        <v>45853</v>
      </c>
      <c r="Q891" s="294">
        <v>1791</v>
      </c>
      <c r="R891" s="291">
        <v>2101020301</v>
      </c>
      <c r="S891" s="300">
        <f t="shared" si="820"/>
        <v>4000000</v>
      </c>
      <c r="T891" s="297">
        <v>45853</v>
      </c>
      <c r="U891" s="301" t="s">
        <v>3164</v>
      </c>
      <c r="V891" s="297">
        <v>45853</v>
      </c>
      <c r="W891" s="302">
        <v>45852</v>
      </c>
      <c r="Z891" s="303">
        <f t="shared" ref="Z891:Z896" si="822">+S891</f>
        <v>4000000</v>
      </c>
      <c r="AF891" s="291" t="s">
        <v>931</v>
      </c>
      <c r="AG891" s="291">
        <v>3105540197</v>
      </c>
      <c r="AH891" s="307" t="s">
        <v>932</v>
      </c>
    </row>
    <row r="892" spans="1:34" ht="17.25" customHeight="1">
      <c r="A892" s="293">
        <v>891</v>
      </c>
      <c r="B892" s="291" t="s">
        <v>37</v>
      </c>
      <c r="C892" s="291" t="s">
        <v>468</v>
      </c>
      <c r="D892" s="306" t="s">
        <v>922</v>
      </c>
      <c r="E892" s="294" t="s">
        <v>40</v>
      </c>
      <c r="F892" s="369">
        <v>2369000</v>
      </c>
      <c r="G892" s="291" t="s">
        <v>923</v>
      </c>
      <c r="H892" s="295">
        <v>65556129</v>
      </c>
      <c r="I892" s="294" t="s">
        <v>924</v>
      </c>
      <c r="J892" s="296">
        <v>4</v>
      </c>
      <c r="K892" s="296">
        <v>1860</v>
      </c>
      <c r="L892" s="297">
        <v>45845</v>
      </c>
      <c r="M892" s="298">
        <f t="shared" ref="M892:M896" si="823">F892</f>
        <v>2369000</v>
      </c>
      <c r="N892" s="297">
        <v>45852</v>
      </c>
      <c r="O892" s="294" t="s">
        <v>43</v>
      </c>
      <c r="P892" s="299">
        <v>45853</v>
      </c>
      <c r="Q892" s="294">
        <v>1791</v>
      </c>
      <c r="R892" s="291">
        <v>2101020302</v>
      </c>
      <c r="S892" s="300">
        <f t="shared" ref="S892:S896" si="824">M892</f>
        <v>2369000</v>
      </c>
      <c r="T892" s="297">
        <v>45853</v>
      </c>
      <c r="U892" s="301" t="s">
        <v>3165</v>
      </c>
      <c r="V892" s="297">
        <v>45853</v>
      </c>
      <c r="W892" s="302">
        <v>45883</v>
      </c>
      <c r="Z892" s="303">
        <f t="shared" si="822"/>
        <v>2369000</v>
      </c>
      <c r="AF892" s="291" t="s">
        <v>926</v>
      </c>
      <c r="AG892" s="291">
        <v>3162211014</v>
      </c>
      <c r="AH892" s="307" t="s">
        <v>927</v>
      </c>
    </row>
    <row r="893" spans="1:34" ht="17.25" customHeight="1">
      <c r="A893" s="293">
        <v>892</v>
      </c>
      <c r="B893" s="291" t="s">
        <v>37</v>
      </c>
      <c r="C893" s="291" t="s">
        <v>468</v>
      </c>
      <c r="D893" s="306" t="s">
        <v>943</v>
      </c>
      <c r="E893" s="294" t="s">
        <v>40</v>
      </c>
      <c r="F893" s="369">
        <v>2575000</v>
      </c>
      <c r="G893" s="291" t="s">
        <v>952</v>
      </c>
      <c r="H893" s="295">
        <v>1110487432</v>
      </c>
      <c r="I893" s="294" t="s">
        <v>42</v>
      </c>
      <c r="J893" s="296">
        <v>9</v>
      </c>
      <c r="K893" s="296">
        <v>1865</v>
      </c>
      <c r="L893" s="297">
        <v>45845</v>
      </c>
      <c r="M893" s="298">
        <f t="shared" si="823"/>
        <v>2575000</v>
      </c>
      <c r="N893" s="297">
        <v>45852</v>
      </c>
      <c r="O893" s="294" t="s">
        <v>43</v>
      </c>
      <c r="P893" s="299">
        <v>45853</v>
      </c>
      <c r="Q893" s="294">
        <v>1792</v>
      </c>
      <c r="R893" s="291">
        <v>2101020302</v>
      </c>
      <c r="S893" s="300">
        <f t="shared" si="824"/>
        <v>2575000</v>
      </c>
      <c r="T893" s="297">
        <v>45853</v>
      </c>
      <c r="U893" s="301" t="s">
        <v>3166</v>
      </c>
      <c r="V893" s="297">
        <v>45853</v>
      </c>
      <c r="W893" s="302">
        <v>45883</v>
      </c>
      <c r="Z893" s="303">
        <f t="shared" si="822"/>
        <v>2575000</v>
      </c>
      <c r="AF893" s="291" t="s">
        <v>953</v>
      </c>
      <c r="AG893" s="291">
        <v>3017048510</v>
      </c>
      <c r="AH893" s="307" t="s">
        <v>954</v>
      </c>
    </row>
    <row r="894" spans="1:34" ht="17.25" customHeight="1">
      <c r="A894" s="293">
        <v>893</v>
      </c>
      <c r="B894" s="291" t="s">
        <v>37</v>
      </c>
      <c r="C894" s="291" t="s">
        <v>468</v>
      </c>
      <c r="D894" s="306" t="s">
        <v>943</v>
      </c>
      <c r="E894" s="294" t="s">
        <v>40</v>
      </c>
      <c r="F894" s="369">
        <v>2575000</v>
      </c>
      <c r="G894" s="291" t="s">
        <v>955</v>
      </c>
      <c r="H894" s="295">
        <v>1110489832</v>
      </c>
      <c r="I894" s="294" t="s">
        <v>42</v>
      </c>
      <c r="J894" s="296">
        <v>0</v>
      </c>
      <c r="K894" s="296">
        <v>1863</v>
      </c>
      <c r="L894" s="297">
        <v>45845</v>
      </c>
      <c r="M894" s="298">
        <f t="shared" si="823"/>
        <v>2575000</v>
      </c>
      <c r="N894" s="297">
        <v>45852</v>
      </c>
      <c r="O894" s="294" t="s">
        <v>43</v>
      </c>
      <c r="P894" s="299">
        <v>45853</v>
      </c>
      <c r="Q894" s="294">
        <v>1793</v>
      </c>
      <c r="R894" s="291">
        <v>2101020302</v>
      </c>
      <c r="S894" s="300">
        <f t="shared" si="824"/>
        <v>2575000</v>
      </c>
      <c r="T894" s="297">
        <v>45852</v>
      </c>
      <c r="U894" s="301" t="s">
        <v>3167</v>
      </c>
      <c r="V894" s="297">
        <v>45854</v>
      </c>
      <c r="W894" s="302">
        <v>45884</v>
      </c>
      <c r="Z894" s="303">
        <f t="shared" si="822"/>
        <v>2575000</v>
      </c>
      <c r="AF894" s="291" t="s">
        <v>956</v>
      </c>
      <c r="AG894" s="291">
        <v>3227884180</v>
      </c>
      <c r="AH894" s="307" t="s">
        <v>957</v>
      </c>
    </row>
    <row r="895" spans="1:34" ht="17.25" customHeight="1">
      <c r="A895" s="293">
        <v>894</v>
      </c>
      <c r="B895" s="291" t="s">
        <v>37</v>
      </c>
      <c r="C895" s="291" t="s">
        <v>468</v>
      </c>
      <c r="D895" s="306" t="s">
        <v>943</v>
      </c>
      <c r="E895" s="294" t="s">
        <v>40</v>
      </c>
      <c r="F895" s="369">
        <v>2575000</v>
      </c>
      <c r="G895" s="291" t="s">
        <v>944</v>
      </c>
      <c r="H895" s="295">
        <v>65632947</v>
      </c>
      <c r="I895" s="294" t="s">
        <v>42</v>
      </c>
      <c r="J895" s="296">
        <v>8</v>
      </c>
      <c r="K895" s="296">
        <v>1867</v>
      </c>
      <c r="L895" s="297">
        <v>45845</v>
      </c>
      <c r="M895" s="298">
        <f t="shared" si="823"/>
        <v>2575000</v>
      </c>
      <c r="N895" s="297">
        <v>45852</v>
      </c>
      <c r="O895" s="294" t="s">
        <v>43</v>
      </c>
      <c r="P895" s="299">
        <v>45853</v>
      </c>
      <c r="Q895" s="294">
        <v>1794</v>
      </c>
      <c r="R895" s="291">
        <v>2101020302</v>
      </c>
      <c r="S895" s="300">
        <f t="shared" si="824"/>
        <v>2575000</v>
      </c>
      <c r="T895" s="297">
        <v>45852</v>
      </c>
      <c r="U895" s="301" t="s">
        <v>3168</v>
      </c>
      <c r="V895" s="297">
        <v>45852</v>
      </c>
      <c r="W895" s="302">
        <v>45882</v>
      </c>
      <c r="Z895" s="303">
        <f t="shared" si="822"/>
        <v>2575000</v>
      </c>
      <c r="AF895" s="291" t="s">
        <v>946</v>
      </c>
      <c r="AG895" s="291">
        <v>3132513206</v>
      </c>
      <c r="AH895" s="307" t="s">
        <v>947</v>
      </c>
    </row>
    <row r="896" spans="1:34" ht="17.25" customHeight="1">
      <c r="A896" s="293">
        <v>895</v>
      </c>
      <c r="B896" s="291" t="s">
        <v>1840</v>
      </c>
      <c r="C896" s="291" t="s">
        <v>468</v>
      </c>
      <c r="D896" s="306" t="s">
        <v>922</v>
      </c>
      <c r="E896" s="294" t="s">
        <v>40</v>
      </c>
      <c r="F896" s="369">
        <v>2369000</v>
      </c>
      <c r="G896" s="291" t="s">
        <v>958</v>
      </c>
      <c r="H896" s="295">
        <v>1110448973</v>
      </c>
      <c r="I896" s="294" t="s">
        <v>42</v>
      </c>
      <c r="J896" s="296">
        <v>5</v>
      </c>
      <c r="K896" s="296">
        <v>1871</v>
      </c>
      <c r="L896" s="297">
        <v>45847</v>
      </c>
      <c r="M896" s="298">
        <f t="shared" si="823"/>
        <v>2369000</v>
      </c>
      <c r="N896" s="297">
        <v>45852</v>
      </c>
      <c r="O896" s="294" t="s">
        <v>43</v>
      </c>
      <c r="P896" s="299">
        <v>45853</v>
      </c>
      <c r="Q896" s="294">
        <v>1795</v>
      </c>
      <c r="R896" s="291">
        <v>2101020302</v>
      </c>
      <c r="S896" s="300">
        <f t="shared" si="824"/>
        <v>2369000</v>
      </c>
      <c r="T896" s="297">
        <v>45853</v>
      </c>
      <c r="U896" s="301" t="s">
        <v>3169</v>
      </c>
      <c r="V896" s="297">
        <v>45853</v>
      </c>
      <c r="W896" s="302">
        <v>45883</v>
      </c>
      <c r="Z896" s="303">
        <f t="shared" si="822"/>
        <v>2369000</v>
      </c>
      <c r="AF896" s="291" t="s">
        <v>960</v>
      </c>
      <c r="AG896" s="291">
        <v>3208821910</v>
      </c>
      <c r="AH896" s="307" t="s">
        <v>961</v>
      </c>
    </row>
    <row r="897" spans="1:35" ht="17.25" customHeight="1">
      <c r="A897" s="362">
        <v>896</v>
      </c>
      <c r="B897" s="317" t="s">
        <v>2940</v>
      </c>
      <c r="C897" s="317" t="s">
        <v>621</v>
      </c>
      <c r="D897" s="361" t="s">
        <v>3170</v>
      </c>
      <c r="E897" s="317" t="s">
        <v>40</v>
      </c>
      <c r="F897" s="384">
        <v>22844976</v>
      </c>
      <c r="G897" s="317" t="s">
        <v>3171</v>
      </c>
      <c r="H897" s="319">
        <v>14397840</v>
      </c>
      <c r="I897" s="318" t="s">
        <v>42</v>
      </c>
      <c r="J897" s="318">
        <v>5</v>
      </c>
      <c r="K897" s="318">
        <v>1869</v>
      </c>
      <c r="L897" s="320">
        <v>45847</v>
      </c>
      <c r="M897" s="385">
        <v>22844976</v>
      </c>
      <c r="N897" s="320">
        <v>45853</v>
      </c>
      <c r="O897" s="318" t="s">
        <v>43</v>
      </c>
      <c r="P897" s="320">
        <v>45853</v>
      </c>
      <c r="Q897" s="317">
        <v>1796</v>
      </c>
      <c r="R897" s="317">
        <v>220301</v>
      </c>
      <c r="S897" s="385">
        <v>22844976</v>
      </c>
      <c r="T897" s="320">
        <v>45853</v>
      </c>
      <c r="U897" s="317" t="s">
        <v>3172</v>
      </c>
      <c r="V897" s="320">
        <v>45860</v>
      </c>
      <c r="W897" s="322">
        <v>46022</v>
      </c>
      <c r="X897" s="317" t="s">
        <v>3173</v>
      </c>
      <c r="Y897" s="317" t="s">
        <v>3173</v>
      </c>
      <c r="Z897" s="386">
        <v>4568995</v>
      </c>
      <c r="AA897" s="317" t="s">
        <v>3173</v>
      </c>
      <c r="AB897" s="317" t="s">
        <v>3173</v>
      </c>
      <c r="AC897" s="317" t="s">
        <v>3173</v>
      </c>
      <c r="AD897" s="317" t="s">
        <v>3173</v>
      </c>
      <c r="AE897" s="317" t="s">
        <v>3173</v>
      </c>
      <c r="AF897" s="317" t="s">
        <v>3174</v>
      </c>
      <c r="AG897" s="317">
        <v>3002541456</v>
      </c>
      <c r="AH897" s="387" t="s">
        <v>3175</v>
      </c>
      <c r="AI897" s="317" t="s">
        <v>3173</v>
      </c>
    </row>
    <row r="898" spans="1:35" ht="17.25" customHeight="1">
      <c r="A898" s="362">
        <v>897</v>
      </c>
      <c r="B898" s="317" t="s">
        <v>2940</v>
      </c>
      <c r="C898" s="317" t="s">
        <v>621</v>
      </c>
      <c r="D898" s="361" t="s">
        <v>3170</v>
      </c>
      <c r="E898" s="317" t="s">
        <v>40</v>
      </c>
      <c r="F898" s="384">
        <v>22844976</v>
      </c>
      <c r="G898" s="317" t="s">
        <v>3176</v>
      </c>
      <c r="H898" s="319">
        <v>1005840140</v>
      </c>
      <c r="I898" s="318" t="s">
        <v>42</v>
      </c>
      <c r="J898" s="318">
        <v>6</v>
      </c>
      <c r="K898" s="318">
        <v>1881</v>
      </c>
      <c r="L898" s="320">
        <v>45848</v>
      </c>
      <c r="M898" s="385">
        <v>22844976</v>
      </c>
      <c r="N898" s="320">
        <v>45853</v>
      </c>
      <c r="O898" s="318" t="s">
        <v>43</v>
      </c>
      <c r="P898" s="320">
        <v>45855</v>
      </c>
      <c r="Q898" s="317">
        <v>1809</v>
      </c>
      <c r="R898" s="317">
        <v>220301</v>
      </c>
      <c r="S898" s="385">
        <v>22844976</v>
      </c>
      <c r="T898" s="320">
        <v>45854</v>
      </c>
      <c r="U898" s="317" t="s">
        <v>3177</v>
      </c>
      <c r="V898" s="320">
        <v>45859</v>
      </c>
      <c r="W898" s="322">
        <v>46022</v>
      </c>
      <c r="X898" s="317" t="s">
        <v>3173</v>
      </c>
      <c r="Y898" s="317" t="s">
        <v>3173</v>
      </c>
      <c r="Z898" s="386">
        <v>4568995</v>
      </c>
      <c r="AA898" s="317" t="s">
        <v>3173</v>
      </c>
      <c r="AB898" s="317" t="s">
        <v>3173</v>
      </c>
      <c r="AC898" s="317" t="s">
        <v>3173</v>
      </c>
      <c r="AD898" s="317" t="s">
        <v>3173</v>
      </c>
      <c r="AE898" s="317" t="s">
        <v>3173</v>
      </c>
      <c r="AF898" s="317" t="s">
        <v>3178</v>
      </c>
      <c r="AG898" s="317">
        <v>3185874534</v>
      </c>
      <c r="AH898" s="387" t="s">
        <v>3179</v>
      </c>
      <c r="AI898" s="317" t="s">
        <v>3173</v>
      </c>
    </row>
    <row r="899" spans="1:35" ht="17.25" customHeight="1">
      <c r="A899" s="362">
        <v>898</v>
      </c>
      <c r="B899" s="317" t="s">
        <v>1840</v>
      </c>
      <c r="C899" s="317" t="s">
        <v>468</v>
      </c>
      <c r="D899" s="317" t="s">
        <v>922</v>
      </c>
      <c r="E899" s="317" t="s">
        <v>40</v>
      </c>
      <c r="F899" s="384">
        <v>2369000</v>
      </c>
      <c r="G899" s="317" t="s">
        <v>3180</v>
      </c>
      <c r="H899" s="319">
        <v>1110448973</v>
      </c>
      <c r="I899" s="318" t="s">
        <v>42</v>
      </c>
      <c r="J899" s="318">
        <v>8</v>
      </c>
      <c r="K899" s="318">
        <v>1883</v>
      </c>
      <c r="L899" s="320">
        <v>45848</v>
      </c>
      <c r="M899" s="385">
        <v>2369000</v>
      </c>
      <c r="N899" s="320">
        <v>45853</v>
      </c>
      <c r="O899" s="318" t="s">
        <v>43</v>
      </c>
      <c r="P899" s="320">
        <v>45855</v>
      </c>
      <c r="Q899" s="317">
        <v>1797</v>
      </c>
      <c r="R899" s="317">
        <v>2101020302</v>
      </c>
      <c r="S899" s="385">
        <v>2369000</v>
      </c>
      <c r="T899" s="320">
        <v>45854</v>
      </c>
      <c r="U899" s="317" t="s">
        <v>3181</v>
      </c>
      <c r="V899" s="320">
        <v>45854</v>
      </c>
      <c r="W899" s="322">
        <v>45884</v>
      </c>
      <c r="X899" s="317" t="s">
        <v>3173</v>
      </c>
      <c r="Y899" s="317" t="s">
        <v>3173</v>
      </c>
      <c r="Z899" s="386">
        <v>2369000</v>
      </c>
      <c r="AA899" s="317" t="s">
        <v>3173</v>
      </c>
      <c r="AB899" s="317" t="s">
        <v>3173</v>
      </c>
      <c r="AC899" s="317" t="s">
        <v>3173</v>
      </c>
      <c r="AD899" s="317" t="s">
        <v>3173</v>
      </c>
      <c r="AE899" s="317" t="s">
        <v>3173</v>
      </c>
      <c r="AF899" s="317" t="s">
        <v>3182</v>
      </c>
      <c r="AG899" s="317">
        <v>3205669823</v>
      </c>
      <c r="AH899" s="387" t="s">
        <v>3183</v>
      </c>
      <c r="AI899" s="317" t="s">
        <v>3173</v>
      </c>
    </row>
    <row r="900" spans="1:35" ht="17.25" customHeight="1">
      <c r="A900" s="362">
        <v>899</v>
      </c>
      <c r="B900" s="317" t="s">
        <v>37</v>
      </c>
      <c r="C900" s="317" t="s">
        <v>311</v>
      </c>
      <c r="D900" s="317" t="s">
        <v>2820</v>
      </c>
      <c r="E900" s="317" t="s">
        <v>40</v>
      </c>
      <c r="F900" s="384">
        <v>5300000</v>
      </c>
      <c r="G900" s="317" t="s">
        <v>313</v>
      </c>
      <c r="H900" s="319">
        <v>84047569</v>
      </c>
      <c r="I900" s="318" t="s">
        <v>314</v>
      </c>
      <c r="J900" s="318">
        <v>7</v>
      </c>
      <c r="K900" s="318">
        <v>1868</v>
      </c>
      <c r="L900" s="320">
        <v>45847</v>
      </c>
      <c r="M900" s="385">
        <v>5300000</v>
      </c>
      <c r="N900" s="320">
        <v>45853</v>
      </c>
      <c r="O900" s="318" t="s">
        <v>43</v>
      </c>
      <c r="P900" s="320">
        <v>45853</v>
      </c>
      <c r="Q900" s="317">
        <v>1798</v>
      </c>
      <c r="R900" s="317">
        <v>2101020301</v>
      </c>
      <c r="S900" s="385">
        <v>5300000</v>
      </c>
      <c r="T900" s="320">
        <v>45853</v>
      </c>
      <c r="U900" s="317" t="s">
        <v>3184</v>
      </c>
      <c r="V900" s="320">
        <v>45854</v>
      </c>
      <c r="W900" s="322">
        <v>45884</v>
      </c>
      <c r="X900" s="317" t="s">
        <v>3173</v>
      </c>
      <c r="Y900" s="317" t="s">
        <v>3173</v>
      </c>
      <c r="Z900" s="386">
        <v>5300000</v>
      </c>
      <c r="AA900" s="317" t="s">
        <v>3173</v>
      </c>
      <c r="AB900" s="317" t="s">
        <v>3173</v>
      </c>
      <c r="AC900" s="317" t="s">
        <v>3173</v>
      </c>
      <c r="AD900" s="317" t="s">
        <v>3173</v>
      </c>
      <c r="AE900" s="317" t="s">
        <v>3173</v>
      </c>
      <c r="AF900" s="317" t="s">
        <v>1005</v>
      </c>
      <c r="AG900" s="317">
        <v>3005558304</v>
      </c>
      <c r="AH900" s="387" t="s">
        <v>316</v>
      </c>
      <c r="AI900" s="317" t="s">
        <v>3173</v>
      </c>
    </row>
    <row r="901" spans="1:35" ht="17.25" customHeight="1">
      <c r="A901" s="362">
        <v>900</v>
      </c>
      <c r="B901" s="317" t="s">
        <v>1840</v>
      </c>
      <c r="C901" s="317" t="s">
        <v>468</v>
      </c>
      <c r="D901" s="317" t="s">
        <v>922</v>
      </c>
      <c r="E901" s="317" t="s">
        <v>40</v>
      </c>
      <c r="F901" s="384">
        <v>2369000</v>
      </c>
      <c r="G901" s="317" t="s">
        <v>455</v>
      </c>
      <c r="H901" s="319" t="s">
        <v>3185</v>
      </c>
      <c r="I901" s="318" t="s">
        <v>42</v>
      </c>
      <c r="J901" s="318">
        <v>0</v>
      </c>
      <c r="K901" s="318">
        <v>1882</v>
      </c>
      <c r="L901" s="320">
        <v>45848</v>
      </c>
      <c r="M901" s="385">
        <v>2369000</v>
      </c>
      <c r="N901" s="320">
        <v>45853</v>
      </c>
      <c r="O901" s="318" t="s">
        <v>43</v>
      </c>
      <c r="P901" s="320">
        <v>45854</v>
      </c>
      <c r="Q901" s="317">
        <v>1799</v>
      </c>
      <c r="R901" s="317">
        <v>2101020302</v>
      </c>
      <c r="S901" s="385">
        <v>2369000</v>
      </c>
      <c r="T901" s="320">
        <v>45853</v>
      </c>
      <c r="U901" s="317" t="s">
        <v>3186</v>
      </c>
      <c r="V901" s="320">
        <v>45855</v>
      </c>
      <c r="W901" s="322">
        <v>45885</v>
      </c>
      <c r="X901" s="317" t="s">
        <v>3173</v>
      </c>
      <c r="Y901" s="317" t="s">
        <v>3173</v>
      </c>
      <c r="Z901" s="386">
        <v>2369000</v>
      </c>
      <c r="AA901" s="317" t="s">
        <v>3173</v>
      </c>
      <c r="AB901" s="317" t="s">
        <v>3173</v>
      </c>
      <c r="AC901" s="317" t="s">
        <v>3173</v>
      </c>
      <c r="AD901" s="317" t="s">
        <v>3173</v>
      </c>
      <c r="AE901" s="317" t="s">
        <v>3173</v>
      </c>
      <c r="AF901" s="317" t="s">
        <v>3187</v>
      </c>
      <c r="AG901" s="317">
        <v>3212818800</v>
      </c>
      <c r="AH901" s="387" t="s">
        <v>3188</v>
      </c>
      <c r="AI901" s="317" t="s">
        <v>3173</v>
      </c>
    </row>
    <row r="902" spans="1:35" ht="17.25" customHeight="1">
      <c r="A902" s="293">
        <v>901</v>
      </c>
      <c r="B902" s="291" t="s">
        <v>2940</v>
      </c>
      <c r="C902" s="291" t="s">
        <v>621</v>
      </c>
      <c r="D902" s="357" t="s">
        <v>3111</v>
      </c>
      <c r="E902" s="294" t="s">
        <v>40</v>
      </c>
      <c r="F902" s="369">
        <v>30000000</v>
      </c>
      <c r="G902" s="291" t="s">
        <v>3189</v>
      </c>
      <c r="H902" s="295">
        <v>1110467233</v>
      </c>
      <c r="I902" s="294" t="s">
        <v>42</v>
      </c>
      <c r="J902" s="296">
        <v>4</v>
      </c>
      <c r="K902" s="296">
        <v>1856</v>
      </c>
      <c r="L902" s="297">
        <v>45840</v>
      </c>
      <c r="M902" s="298">
        <v>30000000</v>
      </c>
      <c r="N902" s="297">
        <v>45854</v>
      </c>
      <c r="O902" s="294" t="s">
        <v>43</v>
      </c>
      <c r="P902" s="299">
        <v>45859</v>
      </c>
      <c r="Q902" s="294">
        <v>1825</v>
      </c>
      <c r="R902" s="291">
        <v>220301</v>
      </c>
      <c r="S902" s="300">
        <v>30000000</v>
      </c>
      <c r="T902" s="393">
        <v>45856</v>
      </c>
      <c r="U902" s="394" t="s">
        <v>3190</v>
      </c>
      <c r="V902" s="393">
        <v>45881</v>
      </c>
      <c r="W902" s="395" t="s">
        <v>1135</v>
      </c>
      <c r="Z902" s="303">
        <f>+S902/5</f>
        <v>6000000</v>
      </c>
      <c r="AF902" s="291" t="s">
        <v>3191</v>
      </c>
      <c r="AG902" s="291">
        <v>3143334756</v>
      </c>
      <c r="AH902" s="307" t="s">
        <v>3192</v>
      </c>
    </row>
    <row r="903" spans="1:35" ht="17.25" customHeight="1">
      <c r="A903" s="293">
        <v>902</v>
      </c>
      <c r="B903" s="291" t="s">
        <v>37</v>
      </c>
      <c r="C903" s="291" t="s">
        <v>390</v>
      </c>
      <c r="D903" s="306" t="s">
        <v>201</v>
      </c>
      <c r="E903" s="294" t="s">
        <v>40</v>
      </c>
      <c r="F903" s="369">
        <v>3600000</v>
      </c>
      <c r="G903" s="291" t="s">
        <v>202</v>
      </c>
      <c r="H903" s="295">
        <v>1234639</v>
      </c>
      <c r="I903" s="294" t="s">
        <v>115</v>
      </c>
      <c r="J903" s="296">
        <v>3</v>
      </c>
      <c r="K903" s="296">
        <v>1861</v>
      </c>
      <c r="L903" s="297">
        <v>45845</v>
      </c>
      <c r="M903" s="298">
        <f t="shared" ref="M903" si="825">F903</f>
        <v>3600000</v>
      </c>
      <c r="N903" s="297">
        <v>45854</v>
      </c>
      <c r="O903" s="294" t="s">
        <v>43</v>
      </c>
      <c r="P903" s="299">
        <v>45854</v>
      </c>
      <c r="Q903" s="294">
        <v>1800</v>
      </c>
      <c r="R903" s="291">
        <v>2101020301</v>
      </c>
      <c r="S903" s="300">
        <f t="shared" ref="S903" si="826">M903</f>
        <v>3600000</v>
      </c>
      <c r="T903" s="297">
        <v>45854</v>
      </c>
      <c r="U903" s="301" t="s">
        <v>3193</v>
      </c>
      <c r="V903" s="297">
        <v>45854</v>
      </c>
      <c r="W903" s="302">
        <v>45884</v>
      </c>
      <c r="Z903" s="303">
        <f>+M903</f>
        <v>3600000</v>
      </c>
      <c r="AF903" s="291" t="s">
        <v>204</v>
      </c>
      <c r="AG903" s="291">
        <v>3208903753</v>
      </c>
      <c r="AH903" s="307" t="s">
        <v>205</v>
      </c>
    </row>
    <row r="904" spans="1:35" ht="17.25" customHeight="1">
      <c r="A904" s="293">
        <v>903</v>
      </c>
      <c r="B904" s="291" t="s">
        <v>2940</v>
      </c>
      <c r="C904" s="291" t="s">
        <v>621</v>
      </c>
      <c r="D904" s="291" t="s">
        <v>3194</v>
      </c>
      <c r="E904" s="294" t="s">
        <v>40</v>
      </c>
      <c r="F904" s="369">
        <v>260000000</v>
      </c>
      <c r="G904" s="291" t="s">
        <v>3195</v>
      </c>
      <c r="H904" s="295">
        <v>901047170</v>
      </c>
      <c r="I904" s="294" t="s">
        <v>42</v>
      </c>
      <c r="J904" s="296">
        <v>5</v>
      </c>
      <c r="K904" s="296">
        <v>1848</v>
      </c>
      <c r="L904" s="297">
        <v>45846</v>
      </c>
      <c r="M904" s="298">
        <f>+F904</f>
        <v>260000000</v>
      </c>
      <c r="N904" s="297">
        <v>45854</v>
      </c>
      <c r="O904" s="294" t="s">
        <v>43</v>
      </c>
      <c r="P904" s="299">
        <v>45854</v>
      </c>
      <c r="Q904" s="294">
        <v>1801</v>
      </c>
      <c r="R904" s="291">
        <v>220301</v>
      </c>
      <c r="S904" s="300">
        <f>+M904</f>
        <v>260000000</v>
      </c>
      <c r="T904" s="297">
        <v>45854</v>
      </c>
      <c r="U904" s="301">
        <v>100046146</v>
      </c>
      <c r="V904" s="297">
        <v>45860</v>
      </c>
      <c r="W904" s="302">
        <v>46022</v>
      </c>
      <c r="Z904" s="303">
        <f>+S904/6.5</f>
        <v>40000000</v>
      </c>
      <c r="AF904" s="291" t="s">
        <v>3196</v>
      </c>
      <c r="AG904" s="291">
        <v>3107614159</v>
      </c>
      <c r="AH904" s="307" t="s">
        <v>3197</v>
      </c>
    </row>
    <row r="905" spans="1:35" ht="17.25" customHeight="1">
      <c r="A905" s="293">
        <v>904</v>
      </c>
      <c r="B905" s="291" t="s">
        <v>2940</v>
      </c>
      <c r="C905" s="291" t="s">
        <v>621</v>
      </c>
      <c r="D905" s="291" t="s">
        <v>3198</v>
      </c>
      <c r="E905" s="294" t="s">
        <v>40</v>
      </c>
      <c r="F905" s="369">
        <v>106152635</v>
      </c>
      <c r="G905" s="291" t="s">
        <v>3199</v>
      </c>
      <c r="H905" s="295" t="s">
        <v>3200</v>
      </c>
      <c r="I905" s="294" t="s">
        <v>373</v>
      </c>
      <c r="J905" s="296">
        <v>3</v>
      </c>
      <c r="K905" s="296">
        <v>1859</v>
      </c>
      <c r="L905" s="297">
        <v>45845</v>
      </c>
      <c r="M905" s="298">
        <f>+F905</f>
        <v>106152635</v>
      </c>
      <c r="N905" s="297">
        <v>45854</v>
      </c>
      <c r="O905" s="294" t="s">
        <v>43</v>
      </c>
      <c r="P905" s="299">
        <v>45855</v>
      </c>
      <c r="Q905" s="294">
        <v>1810</v>
      </c>
      <c r="R905" s="291">
        <v>220304</v>
      </c>
      <c r="S905" s="300">
        <f>+M905</f>
        <v>106152635</v>
      </c>
      <c r="T905" s="297">
        <v>45855</v>
      </c>
      <c r="U905" s="301" t="s">
        <v>3201</v>
      </c>
      <c r="V905" s="297">
        <v>45859</v>
      </c>
      <c r="W905" s="302">
        <v>46022</v>
      </c>
      <c r="Z905" s="303">
        <f>+S905/5.5</f>
        <v>19300479.09090909</v>
      </c>
      <c r="AF905" s="291" t="s">
        <v>3202</v>
      </c>
      <c r="AG905" s="291">
        <v>3153755715</v>
      </c>
      <c r="AH905" s="307" t="s">
        <v>3203</v>
      </c>
    </row>
    <row r="906" spans="1:35" ht="17.25" customHeight="1">
      <c r="A906" s="293">
        <v>905</v>
      </c>
      <c r="B906" s="291" t="s">
        <v>1103</v>
      </c>
      <c r="C906" s="291" t="s">
        <v>100</v>
      </c>
      <c r="D906" s="363" t="s">
        <v>3204</v>
      </c>
      <c r="E906" s="294" t="s">
        <v>40</v>
      </c>
      <c r="F906" s="369">
        <v>4000000</v>
      </c>
      <c r="G906" s="291" t="s">
        <v>244</v>
      </c>
      <c r="H906" s="295">
        <v>30398749</v>
      </c>
      <c r="I906" s="294" t="s">
        <v>977</v>
      </c>
      <c r="J906" s="296">
        <v>5</v>
      </c>
      <c r="K906" s="296">
        <v>1891</v>
      </c>
      <c r="L906" s="297">
        <v>45849</v>
      </c>
      <c r="M906" s="298">
        <v>4000000</v>
      </c>
      <c r="N906" s="297">
        <v>45855</v>
      </c>
      <c r="O906" s="294" t="s">
        <v>43</v>
      </c>
      <c r="P906" s="299">
        <v>45855</v>
      </c>
      <c r="Q906" s="294">
        <v>1811</v>
      </c>
      <c r="R906" s="291">
        <v>2101020301</v>
      </c>
      <c r="S906" s="300">
        <v>4000000</v>
      </c>
      <c r="T906" s="297">
        <v>45855</v>
      </c>
      <c r="U906" s="301" t="s">
        <v>3205</v>
      </c>
      <c r="V906" s="297">
        <v>45855</v>
      </c>
      <c r="W906" s="302">
        <v>45885</v>
      </c>
      <c r="Z906" s="303">
        <f>+S906</f>
        <v>4000000</v>
      </c>
      <c r="AF906" s="291" t="s">
        <v>246</v>
      </c>
      <c r="AG906" s="291">
        <v>3146170875</v>
      </c>
      <c r="AH906" s="307" t="s">
        <v>247</v>
      </c>
    </row>
    <row r="907" spans="1:35" ht="17.25" customHeight="1">
      <c r="A907" s="293">
        <v>906</v>
      </c>
      <c r="B907" s="291" t="s">
        <v>596</v>
      </c>
      <c r="C907" s="291" t="s">
        <v>621</v>
      </c>
      <c r="D907" s="291" t="s">
        <v>796</v>
      </c>
      <c r="E907" s="294" t="s">
        <v>40</v>
      </c>
      <c r="F907" s="369">
        <v>7500000</v>
      </c>
      <c r="G907" s="291" t="s">
        <v>1023</v>
      </c>
      <c r="H907" s="295">
        <v>1110594107</v>
      </c>
      <c r="I907" s="294" t="s">
        <v>42</v>
      </c>
      <c r="J907" s="296">
        <v>8</v>
      </c>
      <c r="K907" s="296">
        <v>1898</v>
      </c>
      <c r="L907" s="297">
        <v>45853</v>
      </c>
      <c r="M907" s="298">
        <f t="shared" ref="M907" si="827">F907</f>
        <v>7500000</v>
      </c>
      <c r="N907" s="297">
        <v>45856</v>
      </c>
      <c r="O907" s="294" t="s">
        <v>43</v>
      </c>
      <c r="P907" s="299">
        <v>45856</v>
      </c>
      <c r="Q907" s="294">
        <v>1820</v>
      </c>
      <c r="R907" s="291">
        <v>220602</v>
      </c>
      <c r="S907" s="300">
        <f t="shared" ref="S907" si="828">M907</f>
        <v>7500000</v>
      </c>
      <c r="T907" s="297">
        <v>45856</v>
      </c>
      <c r="U907" s="301" t="s">
        <v>3206</v>
      </c>
      <c r="V907" s="297">
        <v>45860</v>
      </c>
      <c r="W907" s="302">
        <v>45951</v>
      </c>
      <c r="Z907" s="303">
        <f t="shared" ref="Z907" si="829">+S907/3</f>
        <v>2500000</v>
      </c>
      <c r="AF907" s="291" t="s">
        <v>1025</v>
      </c>
      <c r="AG907" s="291">
        <v>3102373443</v>
      </c>
      <c r="AH907" s="307" t="s">
        <v>1026</v>
      </c>
    </row>
    <row r="908" spans="1:35" ht="17.25" customHeight="1">
      <c r="A908" s="362">
        <v>907</v>
      </c>
      <c r="B908" s="317" t="s">
        <v>2940</v>
      </c>
      <c r="C908" s="317" t="s">
        <v>621</v>
      </c>
      <c r="D908" s="361" t="s">
        <v>3170</v>
      </c>
      <c r="E908" s="317" t="s">
        <v>40</v>
      </c>
      <c r="F908" s="384">
        <v>22844976</v>
      </c>
      <c r="G908" s="317" t="s">
        <v>3207</v>
      </c>
      <c r="H908" s="319">
        <v>14226186</v>
      </c>
      <c r="I908" s="318" t="s">
        <v>42</v>
      </c>
      <c r="J908" s="318">
        <v>3</v>
      </c>
      <c r="K908" s="318">
        <v>1889</v>
      </c>
      <c r="L908" s="320">
        <v>45849</v>
      </c>
      <c r="M908" s="385">
        <v>22844976</v>
      </c>
      <c r="N908" s="320">
        <v>45856</v>
      </c>
      <c r="O908" s="318" t="s">
        <v>43</v>
      </c>
      <c r="P908" s="320">
        <v>45861</v>
      </c>
      <c r="Q908" s="317">
        <v>1837</v>
      </c>
      <c r="R908" s="317">
        <v>220301</v>
      </c>
      <c r="S908" s="385">
        <v>22844976</v>
      </c>
      <c r="T908" s="320">
        <v>45860</v>
      </c>
      <c r="U908" s="317" t="s">
        <v>3208</v>
      </c>
      <c r="V908" s="320">
        <v>45863</v>
      </c>
      <c r="W908" s="322">
        <v>46022</v>
      </c>
      <c r="X908" s="317" t="s">
        <v>3173</v>
      </c>
      <c r="Y908" s="317" t="s">
        <v>3173</v>
      </c>
      <c r="Z908" s="386">
        <f>+S908/5.5</f>
        <v>4153632</v>
      </c>
      <c r="AA908" s="317" t="s">
        <v>3173</v>
      </c>
      <c r="AB908" s="317" t="s">
        <v>3173</v>
      </c>
      <c r="AC908" s="317" t="s">
        <v>3173</v>
      </c>
      <c r="AD908" s="317" t="s">
        <v>3173</v>
      </c>
      <c r="AE908" s="317" t="s">
        <v>3173</v>
      </c>
      <c r="AF908" s="317" t="s">
        <v>3209</v>
      </c>
      <c r="AG908" s="317" t="s">
        <v>3210</v>
      </c>
      <c r="AH908" s="387" t="s">
        <v>3211</v>
      </c>
      <c r="AI908" s="317" t="s">
        <v>3173</v>
      </c>
    </row>
    <row r="909" spans="1:35" ht="17.25" customHeight="1">
      <c r="A909" s="293">
        <v>908</v>
      </c>
      <c r="B909" s="291" t="s">
        <v>596</v>
      </c>
      <c r="C909" s="291" t="s">
        <v>621</v>
      </c>
      <c r="D909" s="306" t="s">
        <v>2706</v>
      </c>
      <c r="E909" s="294" t="s">
        <v>40</v>
      </c>
      <c r="F909" s="369">
        <v>15000000</v>
      </c>
      <c r="G909" s="291" t="s">
        <v>1178</v>
      </c>
      <c r="H909" s="295">
        <v>1075322314</v>
      </c>
      <c r="I909" s="294" t="s">
        <v>560</v>
      </c>
      <c r="J909" s="296">
        <v>3</v>
      </c>
      <c r="K909" s="296">
        <v>1873</v>
      </c>
      <c r="L909" s="297">
        <v>45847</v>
      </c>
      <c r="M909" s="298">
        <f t="shared" ref="M909" si="830">F909</f>
        <v>15000000</v>
      </c>
      <c r="N909" s="297">
        <v>45856</v>
      </c>
      <c r="O909" s="294" t="s">
        <v>43</v>
      </c>
      <c r="P909" s="299">
        <v>45859</v>
      </c>
      <c r="Q909" s="294">
        <v>1826</v>
      </c>
      <c r="R909" s="291">
        <v>220601</v>
      </c>
      <c r="S909" s="300">
        <f t="shared" ref="S909" si="831">M909</f>
        <v>15000000</v>
      </c>
      <c r="T909" s="297">
        <v>45859</v>
      </c>
      <c r="U909" s="301" t="s">
        <v>3212</v>
      </c>
      <c r="V909" s="297">
        <v>45863</v>
      </c>
      <c r="W909" s="302">
        <v>45924</v>
      </c>
      <c r="Z909" s="303">
        <f>+F909/2</f>
        <v>7500000</v>
      </c>
      <c r="AF909" s="291" t="s">
        <v>1181</v>
      </c>
      <c r="AG909" s="291">
        <v>3125797140</v>
      </c>
      <c r="AH909" s="307" t="s">
        <v>1182</v>
      </c>
    </row>
    <row r="910" spans="1:35" ht="17.25" customHeight="1">
      <c r="A910" s="293">
        <v>909</v>
      </c>
      <c r="B910" s="291" t="s">
        <v>596</v>
      </c>
      <c r="C910" s="291" t="s">
        <v>621</v>
      </c>
      <c r="D910" s="306" t="s">
        <v>876</v>
      </c>
      <c r="E910" s="294" t="s">
        <v>40</v>
      </c>
      <c r="F910" s="369">
        <v>18000000</v>
      </c>
      <c r="G910" s="291" t="s">
        <v>877</v>
      </c>
      <c r="H910" s="295">
        <v>38253395</v>
      </c>
      <c r="I910" s="294" t="s">
        <v>42</v>
      </c>
      <c r="J910" s="296">
        <v>8</v>
      </c>
      <c r="K910" s="296">
        <v>1899</v>
      </c>
      <c r="L910" s="297">
        <v>45853</v>
      </c>
      <c r="M910" s="298">
        <f t="shared" ref="M910" si="832">+F910</f>
        <v>18000000</v>
      </c>
      <c r="N910" s="297">
        <v>45856</v>
      </c>
      <c r="O910" s="294" t="s">
        <v>43</v>
      </c>
      <c r="P910" s="299">
        <v>45856</v>
      </c>
      <c r="Q910" s="294">
        <v>1821</v>
      </c>
      <c r="R910" s="291">
        <v>220601</v>
      </c>
      <c r="S910" s="300">
        <v>18000000</v>
      </c>
      <c r="T910" s="297">
        <v>45856</v>
      </c>
      <c r="U910" s="301" t="s">
        <v>3213</v>
      </c>
      <c r="V910" s="297">
        <v>45861</v>
      </c>
      <c r="W910" s="302">
        <v>45952</v>
      </c>
      <c r="Z910" s="303">
        <f>+S910/3</f>
        <v>6000000</v>
      </c>
      <c r="AF910" s="291" t="s">
        <v>879</v>
      </c>
      <c r="AG910" s="291">
        <v>3203345951</v>
      </c>
      <c r="AH910" s="307" t="s">
        <v>880</v>
      </c>
    </row>
    <row r="911" spans="1:35" ht="17.25" customHeight="1">
      <c r="A911" s="293">
        <v>910</v>
      </c>
      <c r="B911" s="291" t="s">
        <v>596</v>
      </c>
      <c r="C911" s="291" t="s">
        <v>621</v>
      </c>
      <c r="D911" s="306" t="s">
        <v>876</v>
      </c>
      <c r="E911" s="294" t="s">
        <v>40</v>
      </c>
      <c r="F911" s="369">
        <v>18000000</v>
      </c>
      <c r="G911" s="291" t="s">
        <v>1251</v>
      </c>
      <c r="H911" s="295">
        <v>1006141244</v>
      </c>
      <c r="I911" s="294" t="s">
        <v>261</v>
      </c>
      <c r="J911" s="296">
        <v>8</v>
      </c>
      <c r="K911" s="296">
        <v>1900</v>
      </c>
      <c r="L911" s="297">
        <v>45853</v>
      </c>
      <c r="M911" s="298">
        <f t="shared" ref="M911" si="833">+F911</f>
        <v>18000000</v>
      </c>
      <c r="N911" s="297">
        <v>45856</v>
      </c>
      <c r="O911" s="294" t="s">
        <v>43</v>
      </c>
      <c r="P911" s="299">
        <v>45859</v>
      </c>
      <c r="Q911" s="294">
        <v>1827</v>
      </c>
      <c r="R911" s="291">
        <v>220601</v>
      </c>
      <c r="S911" s="300">
        <v>18000000</v>
      </c>
      <c r="T911" s="297">
        <v>45875</v>
      </c>
      <c r="U911" s="301" t="s">
        <v>3214</v>
      </c>
      <c r="V911" s="297">
        <v>45877</v>
      </c>
      <c r="W911" s="302">
        <v>45968</v>
      </c>
      <c r="Z911" s="303">
        <f t="shared" ref="Z911" si="834">+S911/3</f>
        <v>6000000</v>
      </c>
      <c r="AF911" s="291" t="s">
        <v>1253</v>
      </c>
      <c r="AG911" s="291">
        <v>3232043380</v>
      </c>
      <c r="AH911" s="307" t="s">
        <v>1254</v>
      </c>
    </row>
    <row r="912" spans="1:35" ht="17.25" customHeight="1">
      <c r="A912" s="293">
        <v>911</v>
      </c>
      <c r="B912" s="291" t="s">
        <v>596</v>
      </c>
      <c r="C912" s="291" t="s">
        <v>621</v>
      </c>
      <c r="D912" s="291" t="s">
        <v>694</v>
      </c>
      <c r="E912" s="294" t="s">
        <v>40</v>
      </c>
      <c r="F912" s="369">
        <v>12000000</v>
      </c>
      <c r="G912" s="291" t="s">
        <v>703</v>
      </c>
      <c r="H912" s="295">
        <v>1110466854</v>
      </c>
      <c r="I912" s="294" t="s">
        <v>42</v>
      </c>
      <c r="J912" s="296">
        <v>3</v>
      </c>
      <c r="K912" s="296">
        <v>1876</v>
      </c>
      <c r="L912" s="297">
        <v>45847</v>
      </c>
      <c r="M912" s="298">
        <f t="shared" ref="M912" si="835">F912</f>
        <v>12000000</v>
      </c>
      <c r="N912" s="297">
        <v>45856</v>
      </c>
      <c r="O912" s="294" t="s">
        <v>43</v>
      </c>
      <c r="P912" s="299">
        <v>45859</v>
      </c>
      <c r="Q912" s="294">
        <v>1828</v>
      </c>
      <c r="R912" s="291">
        <v>220601</v>
      </c>
      <c r="S912" s="300">
        <f t="shared" ref="S912" si="836">M912</f>
        <v>12000000</v>
      </c>
      <c r="U912" s="391" t="s">
        <v>731</v>
      </c>
      <c r="W912" s="302" t="s">
        <v>3146</v>
      </c>
      <c r="Z912" s="303">
        <f>+S912/2</f>
        <v>6000000</v>
      </c>
      <c r="AF912" s="291" t="s">
        <v>705</v>
      </c>
      <c r="AG912" s="326">
        <v>3023504596</v>
      </c>
      <c r="AH912" s="307" t="s">
        <v>706</v>
      </c>
    </row>
    <row r="913" spans="1:35" ht="17.25" customHeight="1">
      <c r="A913" s="293">
        <v>912</v>
      </c>
      <c r="B913" s="291" t="s">
        <v>37</v>
      </c>
      <c r="C913" s="291" t="s">
        <v>146</v>
      </c>
      <c r="D913" s="291" t="s">
        <v>3215</v>
      </c>
      <c r="E913" s="294" t="s">
        <v>40</v>
      </c>
      <c r="F913" s="369">
        <v>17994000</v>
      </c>
      <c r="G913" s="291" t="s">
        <v>3216</v>
      </c>
      <c r="H913" s="295">
        <v>93400636</v>
      </c>
      <c r="I913" s="294" t="s">
        <v>3217</v>
      </c>
      <c r="K913" s="296">
        <v>1880</v>
      </c>
      <c r="L913" s="297">
        <v>45848</v>
      </c>
      <c r="M913" s="298">
        <f>+F913</f>
        <v>17994000</v>
      </c>
      <c r="N913" s="297">
        <v>45856</v>
      </c>
      <c r="O913" s="294" t="s">
        <v>43</v>
      </c>
      <c r="P913" s="299">
        <v>45859</v>
      </c>
      <c r="Q913" s="294">
        <v>1822</v>
      </c>
      <c r="R913" s="291">
        <v>21030202</v>
      </c>
      <c r="S913" s="300">
        <f>+M913</f>
        <v>17994000</v>
      </c>
      <c r="T913" s="297">
        <v>45860</v>
      </c>
      <c r="U913" s="301">
        <v>100044884</v>
      </c>
      <c r="V913" s="297">
        <v>45861</v>
      </c>
      <c r="W913" s="302">
        <v>45891</v>
      </c>
      <c r="Z913" s="303">
        <f>+S913</f>
        <v>17994000</v>
      </c>
      <c r="AF913" s="291" t="s">
        <v>3218</v>
      </c>
      <c r="AG913" s="291">
        <v>3133478857</v>
      </c>
      <c r="AH913" s="307" t="s">
        <v>3219</v>
      </c>
    </row>
    <row r="914" spans="1:35" ht="17.25" customHeight="1">
      <c r="A914" s="293">
        <v>913</v>
      </c>
      <c r="B914" s="291" t="s">
        <v>2940</v>
      </c>
      <c r="C914" s="291" t="s">
        <v>621</v>
      </c>
      <c r="D914" s="357" t="s">
        <v>3220</v>
      </c>
      <c r="E914" s="294" t="s">
        <v>40</v>
      </c>
      <c r="F914" s="369">
        <v>14212768</v>
      </c>
      <c r="G914" s="291" t="s">
        <v>3221</v>
      </c>
      <c r="H914" s="295">
        <v>1110538442</v>
      </c>
      <c r="I914" s="294" t="s">
        <v>42</v>
      </c>
      <c r="J914" s="296">
        <v>3</v>
      </c>
      <c r="K914" s="296">
        <v>1885</v>
      </c>
      <c r="L914" s="297">
        <v>45849</v>
      </c>
      <c r="M914" s="298">
        <f>+F914</f>
        <v>14212768</v>
      </c>
      <c r="N914" s="297">
        <v>45856</v>
      </c>
      <c r="O914" s="294" t="s">
        <v>43</v>
      </c>
      <c r="P914" s="299">
        <v>45859</v>
      </c>
      <c r="Q914" s="294">
        <v>1829</v>
      </c>
      <c r="R914" s="291">
        <v>220302</v>
      </c>
      <c r="S914" s="300">
        <f>+M914</f>
        <v>14212768</v>
      </c>
      <c r="T914" s="297">
        <v>45859</v>
      </c>
      <c r="U914" s="301" t="s">
        <v>3222</v>
      </c>
      <c r="V914" s="297">
        <v>45862</v>
      </c>
      <c r="W914" s="302">
        <v>46022</v>
      </c>
      <c r="Z914" s="303">
        <f>+S914/5.5</f>
        <v>2584139.6363636362</v>
      </c>
      <c r="AF914" s="291" t="s">
        <v>3223</v>
      </c>
      <c r="AG914" s="291">
        <v>3156458619</v>
      </c>
      <c r="AH914" s="307" t="s">
        <v>3224</v>
      </c>
    </row>
    <row r="915" spans="1:35" ht="17.25" customHeight="1">
      <c r="A915" s="293">
        <v>914</v>
      </c>
      <c r="B915" s="291" t="s">
        <v>2940</v>
      </c>
      <c r="C915" s="291" t="s">
        <v>621</v>
      </c>
      <c r="D915" s="357" t="s">
        <v>3220</v>
      </c>
      <c r="E915" s="294" t="s">
        <v>40</v>
      </c>
      <c r="F915" s="369">
        <v>14212768</v>
      </c>
      <c r="G915" s="291" t="s">
        <v>3225</v>
      </c>
      <c r="H915" s="295">
        <v>65743809</v>
      </c>
      <c r="I915" s="294" t="s">
        <v>42</v>
      </c>
      <c r="J915" s="296">
        <v>6</v>
      </c>
      <c r="K915" s="296">
        <v>1888</v>
      </c>
      <c r="L915" s="297">
        <v>45849</v>
      </c>
      <c r="M915" s="298">
        <f>+F915</f>
        <v>14212768</v>
      </c>
      <c r="N915" s="297">
        <v>45856</v>
      </c>
      <c r="O915" s="294" t="s">
        <v>43</v>
      </c>
      <c r="P915" s="299">
        <v>45859</v>
      </c>
      <c r="Q915" s="294">
        <v>1830</v>
      </c>
      <c r="R915" s="291">
        <v>220302</v>
      </c>
      <c r="S915" s="300">
        <f>+M915</f>
        <v>14212768</v>
      </c>
      <c r="T915" s="297">
        <v>45859</v>
      </c>
      <c r="U915" s="301" t="s">
        <v>3226</v>
      </c>
      <c r="V915" s="297">
        <v>45862</v>
      </c>
      <c r="W915" s="302">
        <v>46022</v>
      </c>
      <c r="Z915" s="303">
        <f>+S915/5.5</f>
        <v>2584139.6363636362</v>
      </c>
      <c r="AF915" s="291" t="s">
        <v>3227</v>
      </c>
      <c r="AG915" s="291">
        <v>3125104259</v>
      </c>
      <c r="AH915" s="307" t="s">
        <v>3228</v>
      </c>
    </row>
    <row r="916" spans="1:35" ht="17.25" customHeight="1">
      <c r="A916" s="293">
        <v>915</v>
      </c>
      <c r="B916" s="291" t="s">
        <v>2940</v>
      </c>
      <c r="C916" s="291" t="s">
        <v>621</v>
      </c>
      <c r="D916" s="357" t="s">
        <v>3220</v>
      </c>
      <c r="E916" s="294" t="s">
        <v>40</v>
      </c>
      <c r="F916" s="369">
        <v>14212768</v>
      </c>
      <c r="G916" s="291" t="s">
        <v>3229</v>
      </c>
      <c r="H916" s="295">
        <v>1106393812</v>
      </c>
      <c r="I916" s="294" t="s">
        <v>42</v>
      </c>
      <c r="J916" s="296">
        <v>5</v>
      </c>
      <c r="K916" s="296">
        <v>1886</v>
      </c>
      <c r="L916" s="297">
        <v>45849</v>
      </c>
      <c r="M916" s="298">
        <f>+F916</f>
        <v>14212768</v>
      </c>
      <c r="N916" s="297">
        <v>45856</v>
      </c>
      <c r="O916" s="294" t="s">
        <v>43</v>
      </c>
      <c r="P916" s="299">
        <v>45859</v>
      </c>
      <c r="Q916" s="294">
        <v>1831</v>
      </c>
      <c r="R916" s="291">
        <v>220302</v>
      </c>
      <c r="S916" s="300">
        <f>+M916</f>
        <v>14212768</v>
      </c>
      <c r="T916" s="297">
        <v>45891</v>
      </c>
      <c r="U916" s="301">
        <v>1000462662</v>
      </c>
      <c r="V916" s="297">
        <v>45870</v>
      </c>
      <c r="W916" s="302">
        <v>46022</v>
      </c>
      <c r="Z916" s="303">
        <f>+S916/5.5</f>
        <v>2584139.6363636362</v>
      </c>
      <c r="AF916" s="291" t="s">
        <v>3230</v>
      </c>
      <c r="AG916" s="291">
        <v>3169984126</v>
      </c>
      <c r="AH916" s="307" t="s">
        <v>3231</v>
      </c>
    </row>
    <row r="917" spans="1:35" ht="17.25" customHeight="1">
      <c r="A917" s="293">
        <v>916</v>
      </c>
      <c r="B917" s="291" t="s">
        <v>2940</v>
      </c>
      <c r="C917" s="291" t="s">
        <v>621</v>
      </c>
      <c r="D917" s="357" t="s">
        <v>3220</v>
      </c>
      <c r="E917" s="294" t="s">
        <v>40</v>
      </c>
      <c r="F917" s="369">
        <v>14212768</v>
      </c>
      <c r="G917" s="291" t="s">
        <v>3232</v>
      </c>
      <c r="H917" s="295">
        <v>1110474001</v>
      </c>
      <c r="I917" s="294" t="s">
        <v>42</v>
      </c>
      <c r="J917" s="296">
        <v>1</v>
      </c>
      <c r="K917" s="296">
        <v>1887</v>
      </c>
      <c r="L917" s="297">
        <v>45849</v>
      </c>
      <c r="M917" s="298">
        <f>+F917</f>
        <v>14212768</v>
      </c>
      <c r="N917" s="297">
        <v>45856</v>
      </c>
      <c r="O917" s="294" t="s">
        <v>43</v>
      </c>
      <c r="P917" s="299">
        <v>45859</v>
      </c>
      <c r="Q917" s="294">
        <v>1832</v>
      </c>
      <c r="R917" s="291">
        <v>220302</v>
      </c>
      <c r="S917" s="300">
        <f>+M917</f>
        <v>14212768</v>
      </c>
      <c r="T917" s="297">
        <v>45859</v>
      </c>
      <c r="U917" s="301" t="s">
        <v>3233</v>
      </c>
      <c r="V917" s="297">
        <v>45862</v>
      </c>
      <c r="W917" s="302">
        <v>46022</v>
      </c>
      <c r="Z917" s="303">
        <f>+S917/5.5</f>
        <v>2584139.6363636362</v>
      </c>
      <c r="AF917" s="291" t="s">
        <v>3234</v>
      </c>
      <c r="AG917" s="291" t="s">
        <v>3235</v>
      </c>
      <c r="AH917" s="307" t="s">
        <v>3236</v>
      </c>
    </row>
    <row r="918" spans="1:35" ht="17.25" customHeight="1">
      <c r="A918" s="293">
        <v>917</v>
      </c>
      <c r="B918" s="291" t="s">
        <v>2940</v>
      </c>
      <c r="C918" s="291" t="s">
        <v>621</v>
      </c>
      <c r="D918" s="357" t="s">
        <v>3106</v>
      </c>
      <c r="E918" s="294" t="s">
        <v>40</v>
      </c>
      <c r="F918" s="369">
        <v>12500000</v>
      </c>
      <c r="G918" s="291" t="s">
        <v>3237</v>
      </c>
      <c r="H918" s="295">
        <v>1107974714</v>
      </c>
      <c r="I918" s="294" t="s">
        <v>3217</v>
      </c>
      <c r="J918" s="296">
        <v>9</v>
      </c>
      <c r="K918" s="296">
        <v>1890</v>
      </c>
      <c r="L918" s="297">
        <v>45849</v>
      </c>
      <c r="M918" s="298">
        <v>12500000</v>
      </c>
      <c r="N918" s="297">
        <v>45859</v>
      </c>
      <c r="O918" s="294" t="s">
        <v>43</v>
      </c>
      <c r="P918" s="299">
        <v>45861</v>
      </c>
      <c r="Q918" s="294">
        <v>1838</v>
      </c>
      <c r="R918" s="291">
        <v>220302</v>
      </c>
      <c r="S918" s="300">
        <v>12500000</v>
      </c>
      <c r="T918" s="297">
        <v>45859</v>
      </c>
      <c r="U918" s="301" t="s">
        <v>3238</v>
      </c>
      <c r="V918" s="297">
        <v>45867</v>
      </c>
      <c r="W918" s="302">
        <v>46019</v>
      </c>
      <c r="Z918" s="303">
        <f>+S918/5</f>
        <v>2500000</v>
      </c>
      <c r="AF918" s="291" t="s">
        <v>3239</v>
      </c>
      <c r="AG918" s="291">
        <v>3107041116</v>
      </c>
      <c r="AH918" s="307" t="s">
        <v>3240</v>
      </c>
    </row>
    <row r="919" spans="1:35" ht="17.25" customHeight="1">
      <c r="A919" s="293">
        <v>918</v>
      </c>
      <c r="B919" s="291" t="s">
        <v>596</v>
      </c>
      <c r="C919" s="291" t="s">
        <v>621</v>
      </c>
      <c r="D919" s="306" t="s">
        <v>2926</v>
      </c>
      <c r="E919" s="294" t="s">
        <v>40</v>
      </c>
      <c r="F919" s="369">
        <v>14250000</v>
      </c>
      <c r="G919" s="291" t="s">
        <v>734</v>
      </c>
      <c r="H919" s="295">
        <v>14138860</v>
      </c>
      <c r="I919" s="294" t="s">
        <v>42</v>
      </c>
      <c r="J919" s="296">
        <v>2</v>
      </c>
      <c r="K919" s="296">
        <v>1913</v>
      </c>
      <c r="L919" s="297">
        <v>45855</v>
      </c>
      <c r="M919" s="298">
        <f>+F919</f>
        <v>14250000</v>
      </c>
      <c r="N919" s="297">
        <v>45860</v>
      </c>
      <c r="O919" s="294" t="s">
        <v>43</v>
      </c>
      <c r="P919" s="299">
        <v>45861</v>
      </c>
      <c r="Q919" s="294">
        <v>1839</v>
      </c>
      <c r="R919" s="291">
        <v>220601</v>
      </c>
      <c r="S919" s="300">
        <v>14250000</v>
      </c>
      <c r="T919" s="297">
        <v>45867</v>
      </c>
      <c r="U919" s="301" t="s">
        <v>3241</v>
      </c>
      <c r="V919" s="297">
        <v>45867</v>
      </c>
      <c r="W919" s="302">
        <v>45958</v>
      </c>
      <c r="Z919" s="303">
        <f>+S919/3</f>
        <v>4750000</v>
      </c>
      <c r="AF919" s="291" t="s">
        <v>3242</v>
      </c>
      <c r="AG919" s="291">
        <v>3208892420</v>
      </c>
      <c r="AH919" s="307" t="s">
        <v>3243</v>
      </c>
    </row>
    <row r="920" spans="1:35" ht="17.25" customHeight="1">
      <c r="A920" s="362">
        <v>919</v>
      </c>
      <c r="B920" s="317" t="s">
        <v>2940</v>
      </c>
      <c r="C920" s="317" t="s">
        <v>621</v>
      </c>
      <c r="D920" s="361" t="s">
        <v>3170</v>
      </c>
      <c r="E920" s="317" t="s">
        <v>40</v>
      </c>
      <c r="F920" s="384">
        <v>22844976</v>
      </c>
      <c r="G920" s="317" t="s">
        <v>3244</v>
      </c>
      <c r="H920" s="319" t="s">
        <v>3245</v>
      </c>
      <c r="I920" s="318" t="s">
        <v>42</v>
      </c>
      <c r="J920" s="318">
        <v>1</v>
      </c>
      <c r="K920" s="318">
        <v>1921</v>
      </c>
      <c r="L920" s="320">
        <v>45855</v>
      </c>
      <c r="M920" s="385">
        <v>22844976</v>
      </c>
      <c r="N920" s="320">
        <v>45860</v>
      </c>
      <c r="O920" s="318" t="s">
        <v>43</v>
      </c>
      <c r="P920" s="320">
        <v>45861</v>
      </c>
      <c r="Q920" s="317">
        <v>1840</v>
      </c>
      <c r="R920" s="317">
        <v>220301</v>
      </c>
      <c r="S920" s="385">
        <v>22844976</v>
      </c>
      <c r="T920" s="320">
        <v>45892</v>
      </c>
      <c r="U920" s="317" t="s">
        <v>3246</v>
      </c>
      <c r="V920" s="320">
        <v>45870</v>
      </c>
      <c r="W920" s="322">
        <v>46022</v>
      </c>
      <c r="X920" s="317" t="s">
        <v>3173</v>
      </c>
      <c r="Y920" s="317" t="s">
        <v>3173</v>
      </c>
      <c r="Z920" s="386">
        <f>+S920/5.5</f>
        <v>4153632</v>
      </c>
      <c r="AA920" s="317" t="s">
        <v>3173</v>
      </c>
      <c r="AB920" s="317" t="s">
        <v>3173</v>
      </c>
      <c r="AC920" s="317" t="s">
        <v>3173</v>
      </c>
      <c r="AD920" s="317" t="s">
        <v>3173</v>
      </c>
      <c r="AE920" s="317" t="s">
        <v>3173</v>
      </c>
      <c r="AF920" s="317" t="s">
        <v>3247</v>
      </c>
      <c r="AG920" s="317">
        <v>3102823457</v>
      </c>
      <c r="AH920" s="387" t="s">
        <v>3248</v>
      </c>
      <c r="AI920" s="317" t="s">
        <v>3173</v>
      </c>
    </row>
    <row r="921" spans="1:35" ht="17.25" customHeight="1">
      <c r="A921" s="293">
        <v>920</v>
      </c>
      <c r="B921" s="291" t="s">
        <v>596</v>
      </c>
      <c r="C921" s="291" t="s">
        <v>621</v>
      </c>
      <c r="D921" s="357" t="s">
        <v>3249</v>
      </c>
      <c r="E921" s="294" t="s">
        <v>40</v>
      </c>
      <c r="F921" s="369">
        <v>16500000</v>
      </c>
      <c r="G921" s="291" t="s">
        <v>3250</v>
      </c>
      <c r="H921" s="295">
        <v>65760186</v>
      </c>
      <c r="I921" s="294" t="s">
        <v>42</v>
      </c>
      <c r="J921" s="296">
        <v>8</v>
      </c>
      <c r="K921" s="296">
        <v>1909</v>
      </c>
      <c r="L921" s="297">
        <v>45853</v>
      </c>
      <c r="M921" s="298">
        <f t="shared" ref="M921:M926" si="837">+F921</f>
        <v>16500000</v>
      </c>
      <c r="N921" s="297">
        <v>45861</v>
      </c>
      <c r="O921" s="294" t="s">
        <v>43</v>
      </c>
      <c r="P921" s="299">
        <v>45861</v>
      </c>
      <c r="Q921" s="294">
        <v>1841</v>
      </c>
      <c r="R921" s="291">
        <v>220701</v>
      </c>
      <c r="S921" s="300">
        <f t="shared" ref="S921:S926" si="838">+M921</f>
        <v>16500000</v>
      </c>
      <c r="T921" s="297">
        <v>45861</v>
      </c>
      <c r="U921" s="301" t="s">
        <v>3251</v>
      </c>
      <c r="V921" s="297">
        <v>45863</v>
      </c>
      <c r="W921" s="302">
        <v>45954</v>
      </c>
      <c r="Z921" s="303">
        <f>+S921/3</f>
        <v>5500000</v>
      </c>
      <c r="AF921" s="291" t="s">
        <v>3252</v>
      </c>
      <c r="AG921" s="291">
        <v>3156398743</v>
      </c>
      <c r="AH921" s="307" t="s">
        <v>3253</v>
      </c>
    </row>
    <row r="922" spans="1:35" ht="17.25" customHeight="1">
      <c r="A922" s="293">
        <v>921</v>
      </c>
      <c r="B922" s="291" t="s">
        <v>2940</v>
      </c>
      <c r="C922" s="291" t="s">
        <v>621</v>
      </c>
      <c r="D922" s="357" t="s">
        <v>3220</v>
      </c>
      <c r="E922" s="294" t="s">
        <v>40</v>
      </c>
      <c r="F922" s="369">
        <v>14212768</v>
      </c>
      <c r="G922" s="291" t="s">
        <v>3254</v>
      </c>
      <c r="H922" s="295">
        <v>1110467726</v>
      </c>
      <c r="I922" s="294" t="s">
        <v>42</v>
      </c>
      <c r="J922" s="296">
        <v>3</v>
      </c>
      <c r="K922" s="296">
        <v>1941</v>
      </c>
      <c r="L922" s="297">
        <v>45859</v>
      </c>
      <c r="M922" s="298">
        <f t="shared" si="837"/>
        <v>14212768</v>
      </c>
      <c r="N922" s="297">
        <v>45861</v>
      </c>
      <c r="O922" s="294" t="s">
        <v>43</v>
      </c>
      <c r="P922" s="299">
        <v>45861</v>
      </c>
      <c r="Q922" s="294">
        <v>1842</v>
      </c>
      <c r="R922" s="291">
        <v>220302</v>
      </c>
      <c r="S922" s="300">
        <f t="shared" si="838"/>
        <v>14212768</v>
      </c>
      <c r="T922" s="297">
        <v>45861</v>
      </c>
      <c r="U922" s="301" t="s">
        <v>3255</v>
      </c>
      <c r="V922" s="297">
        <v>45867</v>
      </c>
      <c r="W922" s="302">
        <v>46022</v>
      </c>
      <c r="Z922" s="303">
        <f>+S922/5.5</f>
        <v>2584139.6363636362</v>
      </c>
      <c r="AF922" s="291" t="s">
        <v>3256</v>
      </c>
      <c r="AG922" s="291">
        <v>3219340152</v>
      </c>
      <c r="AH922" s="307" t="s">
        <v>3257</v>
      </c>
    </row>
    <row r="923" spans="1:35" ht="17.25" customHeight="1">
      <c r="A923" s="293">
        <v>922</v>
      </c>
      <c r="B923" s="291" t="s">
        <v>2940</v>
      </c>
      <c r="C923" s="291" t="s">
        <v>621</v>
      </c>
      <c r="D923" s="357" t="s">
        <v>3220</v>
      </c>
      <c r="E923" s="294" t="s">
        <v>40</v>
      </c>
      <c r="F923" s="369">
        <v>14212768</v>
      </c>
      <c r="G923" s="291" t="s">
        <v>3258</v>
      </c>
      <c r="H923" s="295">
        <v>1110502870</v>
      </c>
      <c r="I923" s="294" t="s">
        <v>42</v>
      </c>
      <c r="J923" s="296">
        <v>6</v>
      </c>
      <c r="K923" s="296">
        <v>1942</v>
      </c>
      <c r="L923" s="297">
        <v>45859</v>
      </c>
      <c r="M923" s="298">
        <f t="shared" si="837"/>
        <v>14212768</v>
      </c>
      <c r="N923" s="297">
        <v>45861</v>
      </c>
      <c r="O923" s="294" t="s">
        <v>43</v>
      </c>
      <c r="P923" s="299">
        <v>45861</v>
      </c>
      <c r="Q923" s="294">
        <v>1843</v>
      </c>
      <c r="R923" s="291">
        <v>220302</v>
      </c>
      <c r="S923" s="300">
        <f t="shared" si="838"/>
        <v>14212768</v>
      </c>
      <c r="T923" s="297">
        <v>45861</v>
      </c>
      <c r="U923" s="301" t="s">
        <v>3259</v>
      </c>
      <c r="V923" s="297">
        <v>45868</v>
      </c>
      <c r="W923" s="302">
        <v>46022</v>
      </c>
      <c r="Z923" s="303">
        <f>+S923/5.5</f>
        <v>2584139.6363636362</v>
      </c>
      <c r="AF923" s="291" t="s">
        <v>3260</v>
      </c>
      <c r="AG923" s="291">
        <v>3212886636</v>
      </c>
      <c r="AH923" s="307" t="s">
        <v>3261</v>
      </c>
    </row>
    <row r="924" spans="1:35" ht="17.25" customHeight="1">
      <c r="A924" s="293">
        <v>923</v>
      </c>
      <c r="B924" s="291" t="s">
        <v>2940</v>
      </c>
      <c r="C924" s="291" t="s">
        <v>621</v>
      </c>
      <c r="D924" s="357" t="s">
        <v>3220</v>
      </c>
      <c r="E924" s="294" t="s">
        <v>40</v>
      </c>
      <c r="F924" s="369">
        <v>14212768</v>
      </c>
      <c r="G924" s="291" t="s">
        <v>3262</v>
      </c>
      <c r="H924" s="295">
        <v>1109381265</v>
      </c>
      <c r="I924" s="294" t="s">
        <v>165</v>
      </c>
      <c r="J924" s="296">
        <v>5</v>
      </c>
      <c r="K924" s="296">
        <v>1923</v>
      </c>
      <c r="L924" s="297">
        <v>45855</v>
      </c>
      <c r="M924" s="298">
        <f t="shared" si="837"/>
        <v>14212768</v>
      </c>
      <c r="N924" s="297">
        <v>45861</v>
      </c>
      <c r="O924" s="294" t="s">
        <v>43</v>
      </c>
      <c r="P924" s="299">
        <v>45861</v>
      </c>
      <c r="Q924" s="294">
        <v>1844</v>
      </c>
      <c r="R924" s="291">
        <v>220302</v>
      </c>
      <c r="S924" s="300">
        <f t="shared" si="838"/>
        <v>14212768</v>
      </c>
      <c r="T924" s="297">
        <v>45861</v>
      </c>
      <c r="U924" s="301" t="s">
        <v>3263</v>
      </c>
      <c r="V924" s="297">
        <v>45868</v>
      </c>
      <c r="W924" s="302">
        <v>46022</v>
      </c>
      <c r="Z924" s="303">
        <f>+S924/5.5</f>
        <v>2584139.6363636362</v>
      </c>
      <c r="AF924" s="291" t="s">
        <v>3264</v>
      </c>
      <c r="AG924" s="291">
        <v>3152168984</v>
      </c>
      <c r="AH924" s="307" t="s">
        <v>3265</v>
      </c>
    </row>
    <row r="925" spans="1:35" ht="17.25" customHeight="1">
      <c r="A925" s="293">
        <v>924</v>
      </c>
      <c r="B925" s="291" t="s">
        <v>2940</v>
      </c>
      <c r="C925" s="291" t="s">
        <v>621</v>
      </c>
      <c r="D925" s="357" t="s">
        <v>3220</v>
      </c>
      <c r="E925" s="294" t="s">
        <v>40</v>
      </c>
      <c r="F925" s="369">
        <v>14212768</v>
      </c>
      <c r="G925" s="291" t="s">
        <v>3266</v>
      </c>
      <c r="H925" s="295">
        <v>1005752350</v>
      </c>
      <c r="I925" s="294" t="s">
        <v>42</v>
      </c>
      <c r="J925" s="296">
        <v>9</v>
      </c>
      <c r="K925" s="296">
        <v>1922</v>
      </c>
      <c r="L925" s="297">
        <v>45855</v>
      </c>
      <c r="M925" s="298">
        <f t="shared" si="837"/>
        <v>14212768</v>
      </c>
      <c r="N925" s="297">
        <v>45861</v>
      </c>
      <c r="O925" s="294" t="s">
        <v>43</v>
      </c>
      <c r="P925" s="299">
        <v>45897</v>
      </c>
      <c r="Q925" s="294">
        <v>1862</v>
      </c>
      <c r="R925" s="291">
        <v>220302</v>
      </c>
      <c r="S925" s="300">
        <f t="shared" si="838"/>
        <v>14212768</v>
      </c>
      <c r="W925" s="302">
        <v>46022</v>
      </c>
      <c r="Z925" s="303">
        <f>+S925/5.5</f>
        <v>2584139.6363636362</v>
      </c>
      <c r="AF925" s="291" t="s">
        <v>3267</v>
      </c>
      <c r="AG925" s="291">
        <v>3045553126</v>
      </c>
      <c r="AH925" s="307" t="s">
        <v>3268</v>
      </c>
    </row>
    <row r="926" spans="1:35" ht="17.25" customHeight="1">
      <c r="A926" s="293">
        <v>925</v>
      </c>
      <c r="B926" s="291" t="s">
        <v>2940</v>
      </c>
      <c r="C926" s="291" t="s">
        <v>621</v>
      </c>
      <c r="D926" s="357" t="s">
        <v>3220</v>
      </c>
      <c r="E926" s="294" t="s">
        <v>40</v>
      </c>
      <c r="F926" s="369">
        <v>14212768</v>
      </c>
      <c r="G926" s="291" t="s">
        <v>3269</v>
      </c>
      <c r="H926" s="295">
        <v>1104936336</v>
      </c>
      <c r="I926" s="294" t="s">
        <v>42</v>
      </c>
      <c r="J926" s="296">
        <v>5</v>
      </c>
      <c r="K926" s="296">
        <v>1939</v>
      </c>
      <c r="L926" s="297">
        <v>45856</v>
      </c>
      <c r="M926" s="298">
        <f t="shared" si="837"/>
        <v>14212768</v>
      </c>
      <c r="N926" s="297">
        <v>45861</v>
      </c>
      <c r="O926" s="294" t="s">
        <v>43</v>
      </c>
      <c r="P926" s="299">
        <v>45866</v>
      </c>
      <c r="Q926" s="294">
        <v>1863</v>
      </c>
      <c r="R926" s="291">
        <v>220302</v>
      </c>
      <c r="S926" s="300">
        <f t="shared" si="838"/>
        <v>14212768</v>
      </c>
      <c r="T926" s="297">
        <v>45863</v>
      </c>
      <c r="U926" s="301" t="s">
        <v>3270</v>
      </c>
      <c r="V926" s="297">
        <v>45867</v>
      </c>
      <c r="W926" s="302">
        <v>46022</v>
      </c>
      <c r="Z926" s="303">
        <f>+S926/5.5</f>
        <v>2584139.6363636362</v>
      </c>
      <c r="AF926" s="291" t="s">
        <v>3271</v>
      </c>
      <c r="AG926" s="291">
        <v>3012574213</v>
      </c>
      <c r="AH926" s="307" t="s">
        <v>3272</v>
      </c>
    </row>
    <row r="927" spans="1:35" ht="17.25" customHeight="1">
      <c r="A927" s="293">
        <v>926</v>
      </c>
      <c r="B927" s="291" t="s">
        <v>2940</v>
      </c>
      <c r="C927" s="291" t="s">
        <v>621</v>
      </c>
      <c r="D927" s="357" t="s">
        <v>3106</v>
      </c>
      <c r="E927" s="294" t="s">
        <v>40</v>
      </c>
      <c r="F927" s="369">
        <v>12500000</v>
      </c>
      <c r="G927" s="291" t="s">
        <v>3273</v>
      </c>
      <c r="H927" s="295">
        <v>1024565478</v>
      </c>
      <c r="I927" s="294" t="s">
        <v>373</v>
      </c>
      <c r="J927" s="296">
        <v>1</v>
      </c>
      <c r="K927" s="296">
        <v>1924</v>
      </c>
      <c r="L927" s="297">
        <v>45855</v>
      </c>
      <c r="M927" s="298">
        <v>12500000</v>
      </c>
      <c r="N927" s="297">
        <v>45862</v>
      </c>
      <c r="O927" s="294" t="s">
        <v>43</v>
      </c>
      <c r="P927" s="299">
        <v>45866</v>
      </c>
      <c r="Q927" s="294">
        <v>1864</v>
      </c>
      <c r="R927" s="291">
        <v>220302</v>
      </c>
      <c r="S927" s="300">
        <v>12500000</v>
      </c>
      <c r="T927" s="396">
        <v>45863</v>
      </c>
      <c r="U927" s="397" t="s">
        <v>3274</v>
      </c>
      <c r="V927" s="396">
        <v>45874</v>
      </c>
      <c r="W927" s="388">
        <v>46026</v>
      </c>
      <c r="Z927" s="303">
        <f>+S927/5</f>
        <v>2500000</v>
      </c>
      <c r="AF927" s="291" t="s">
        <v>3275</v>
      </c>
      <c r="AG927" s="291">
        <v>3102652963</v>
      </c>
      <c r="AH927" s="307" t="s">
        <v>3276</v>
      </c>
    </row>
    <row r="928" spans="1:35" ht="17.25" customHeight="1">
      <c r="A928" s="293">
        <v>927</v>
      </c>
      <c r="B928" s="291" t="s">
        <v>2940</v>
      </c>
      <c r="C928" s="291" t="s">
        <v>621</v>
      </c>
      <c r="D928" s="357" t="s">
        <v>3106</v>
      </c>
      <c r="E928" s="294" t="s">
        <v>40</v>
      </c>
      <c r="F928" s="369">
        <v>12500000</v>
      </c>
      <c r="G928" s="291" t="s">
        <v>3277</v>
      </c>
      <c r="H928" s="295">
        <v>65785147</v>
      </c>
      <c r="I928" s="294" t="s">
        <v>42</v>
      </c>
      <c r="J928" s="296">
        <v>9</v>
      </c>
      <c r="K928" s="296">
        <v>1925</v>
      </c>
      <c r="L928" s="297">
        <v>45855</v>
      </c>
      <c r="M928" s="298">
        <v>12500000</v>
      </c>
      <c r="N928" s="297">
        <v>45862</v>
      </c>
      <c r="O928" s="294" t="s">
        <v>43</v>
      </c>
      <c r="P928" s="299">
        <v>45866</v>
      </c>
      <c r="Q928" s="294">
        <v>1865</v>
      </c>
      <c r="R928" s="291">
        <v>220302</v>
      </c>
      <c r="S928" s="300">
        <v>12500000</v>
      </c>
      <c r="T928" s="396">
        <v>45863</v>
      </c>
      <c r="U928" s="397" t="s">
        <v>3278</v>
      </c>
      <c r="V928" s="396">
        <v>45874</v>
      </c>
      <c r="W928" s="388">
        <v>46026</v>
      </c>
      <c r="Z928" s="303">
        <f>+S928/5</f>
        <v>2500000</v>
      </c>
      <c r="AF928" s="291" t="s">
        <v>3279</v>
      </c>
      <c r="AG928" s="291">
        <v>3123657983</v>
      </c>
      <c r="AH928" s="307" t="s">
        <v>3280</v>
      </c>
    </row>
    <row r="929" spans="1:34" ht="17.25" customHeight="1">
      <c r="A929" s="293">
        <v>928</v>
      </c>
      <c r="B929" s="291" t="s">
        <v>596</v>
      </c>
      <c r="C929" s="291" t="s">
        <v>621</v>
      </c>
      <c r="D929" s="291" t="s">
        <v>796</v>
      </c>
      <c r="E929" s="294" t="s">
        <v>40</v>
      </c>
      <c r="F929" s="369">
        <v>7500000</v>
      </c>
      <c r="G929" s="291" t="s">
        <v>1016</v>
      </c>
      <c r="H929" s="295">
        <v>1110545988</v>
      </c>
      <c r="I929" s="294" t="s">
        <v>42</v>
      </c>
      <c r="J929" s="296">
        <v>0</v>
      </c>
      <c r="K929" s="296">
        <v>1916</v>
      </c>
      <c r="L929" s="297">
        <v>45855</v>
      </c>
      <c r="M929" s="298">
        <f t="shared" ref="M929:M934" si="839">F929</f>
        <v>7500000</v>
      </c>
      <c r="N929" s="297">
        <v>45863</v>
      </c>
      <c r="O929" s="294" t="s">
        <v>43</v>
      </c>
      <c r="R929" s="291">
        <v>220602</v>
      </c>
      <c r="S929" s="300">
        <f t="shared" ref="S929:S934" si="840">M929</f>
        <v>7500000</v>
      </c>
      <c r="T929" s="297">
        <v>45867</v>
      </c>
      <c r="U929" s="301">
        <v>100046390</v>
      </c>
      <c r="V929" s="297">
        <v>45867</v>
      </c>
      <c r="W929" s="302">
        <v>45958</v>
      </c>
      <c r="Z929" s="303">
        <f t="shared" ref="Z929:Z931" si="841">+S929/3</f>
        <v>2500000</v>
      </c>
      <c r="AF929" s="291" t="s">
        <v>1017</v>
      </c>
      <c r="AG929" s="291">
        <v>3213099111</v>
      </c>
      <c r="AH929" s="307" t="s">
        <v>1018</v>
      </c>
    </row>
    <row r="930" spans="1:34" ht="17.25" customHeight="1">
      <c r="A930" s="293">
        <v>929</v>
      </c>
      <c r="B930" s="291" t="s">
        <v>596</v>
      </c>
      <c r="C930" s="291" t="s">
        <v>621</v>
      </c>
      <c r="D930" s="291" t="s">
        <v>3281</v>
      </c>
      <c r="E930" s="294" t="s">
        <v>40</v>
      </c>
      <c r="F930" s="369">
        <v>7500000</v>
      </c>
      <c r="G930" s="291" t="s">
        <v>655</v>
      </c>
      <c r="H930" s="295">
        <v>65767701</v>
      </c>
      <c r="I930" s="294" t="s">
        <v>42</v>
      </c>
      <c r="J930" s="296">
        <v>3</v>
      </c>
      <c r="K930" s="296">
        <v>1917</v>
      </c>
      <c r="L930" s="297">
        <v>45855</v>
      </c>
      <c r="M930" s="298">
        <f t="shared" si="839"/>
        <v>7500000</v>
      </c>
      <c r="N930" s="297">
        <v>45863</v>
      </c>
      <c r="O930" s="294" t="s">
        <v>43</v>
      </c>
      <c r="P930" s="299">
        <v>45867</v>
      </c>
      <c r="Q930" s="294">
        <v>1875</v>
      </c>
      <c r="R930" s="291">
        <v>220602</v>
      </c>
      <c r="S930" s="300">
        <f t="shared" si="840"/>
        <v>7500000</v>
      </c>
      <c r="T930" s="297">
        <v>45873</v>
      </c>
      <c r="U930" s="301">
        <v>100046497</v>
      </c>
      <c r="V930" s="297">
        <v>45874</v>
      </c>
      <c r="W930" s="302">
        <v>45965</v>
      </c>
      <c r="Z930" s="303">
        <f t="shared" si="841"/>
        <v>2500000</v>
      </c>
      <c r="AF930" s="291" t="s">
        <v>656</v>
      </c>
      <c r="AG930" s="291">
        <v>3162232932</v>
      </c>
      <c r="AH930" s="307" t="s">
        <v>657</v>
      </c>
    </row>
    <row r="931" spans="1:34" ht="17.25" customHeight="1">
      <c r="A931" s="293">
        <v>930</v>
      </c>
      <c r="B931" s="291" t="s">
        <v>596</v>
      </c>
      <c r="C931" s="291" t="s">
        <v>621</v>
      </c>
      <c r="D931" s="291" t="s">
        <v>3282</v>
      </c>
      <c r="E931" s="294" t="s">
        <v>40</v>
      </c>
      <c r="F931" s="369">
        <v>7500000</v>
      </c>
      <c r="G931" s="291" t="s">
        <v>691</v>
      </c>
      <c r="H931" s="295">
        <v>1007817813</v>
      </c>
      <c r="I931" s="294" t="s">
        <v>42</v>
      </c>
      <c r="J931" s="296">
        <v>5</v>
      </c>
      <c r="K931" s="296">
        <v>1914</v>
      </c>
      <c r="L931" s="297">
        <v>45855</v>
      </c>
      <c r="M931" s="298">
        <f t="shared" si="839"/>
        <v>7500000</v>
      </c>
      <c r="N931" s="297">
        <v>45863</v>
      </c>
      <c r="O931" s="294" t="s">
        <v>43</v>
      </c>
      <c r="P931" s="299">
        <v>45867</v>
      </c>
      <c r="Q931" s="294">
        <v>1876</v>
      </c>
      <c r="R931" s="291">
        <v>220602</v>
      </c>
      <c r="S931" s="300">
        <f t="shared" si="840"/>
        <v>7500000</v>
      </c>
      <c r="T931" s="297">
        <v>45869</v>
      </c>
      <c r="U931" s="301">
        <v>100046583</v>
      </c>
      <c r="V931" s="297">
        <v>45888</v>
      </c>
      <c r="W931" s="302">
        <v>45961</v>
      </c>
      <c r="Z931" s="303">
        <f t="shared" si="841"/>
        <v>2500000</v>
      </c>
      <c r="AF931" s="291" t="s">
        <v>692</v>
      </c>
      <c r="AG931" s="291">
        <v>3186880712</v>
      </c>
      <c r="AH931" s="307" t="s">
        <v>693</v>
      </c>
    </row>
    <row r="932" spans="1:34" ht="17.25" customHeight="1">
      <c r="A932" s="293">
        <v>931</v>
      </c>
      <c r="B932" s="291" t="s">
        <v>596</v>
      </c>
      <c r="C932" s="291" t="s">
        <v>621</v>
      </c>
      <c r="D932" s="291" t="s">
        <v>3283</v>
      </c>
      <c r="E932" s="294" t="s">
        <v>40</v>
      </c>
      <c r="F932" s="369">
        <v>7500000</v>
      </c>
      <c r="G932" s="291" t="s">
        <v>671</v>
      </c>
      <c r="H932" s="295">
        <v>1104938427</v>
      </c>
      <c r="I932" s="294" t="s">
        <v>42</v>
      </c>
      <c r="J932" s="296">
        <v>6</v>
      </c>
      <c r="K932" s="296">
        <v>1915</v>
      </c>
      <c r="L932" s="297">
        <v>45855</v>
      </c>
      <c r="M932" s="298">
        <f t="shared" si="839"/>
        <v>7500000</v>
      </c>
      <c r="N932" s="297">
        <v>45863</v>
      </c>
      <c r="O932" s="294" t="s">
        <v>43</v>
      </c>
      <c r="P932" s="299">
        <v>45866</v>
      </c>
      <c r="Q932" s="294">
        <v>1867</v>
      </c>
      <c r="R932" s="291">
        <v>220602</v>
      </c>
      <c r="S932" s="300">
        <f t="shared" si="840"/>
        <v>7500000</v>
      </c>
      <c r="T932" s="297">
        <v>45863</v>
      </c>
      <c r="U932" s="301" t="s">
        <v>3284</v>
      </c>
      <c r="V932" s="297">
        <v>45870</v>
      </c>
      <c r="W932" s="302">
        <v>45961</v>
      </c>
      <c r="Z932" s="303">
        <f>+S932/3</f>
        <v>2500000</v>
      </c>
      <c r="AF932" s="291" t="s">
        <v>673</v>
      </c>
      <c r="AG932" s="291">
        <v>3115935973</v>
      </c>
      <c r="AH932" s="307" t="s">
        <v>674</v>
      </c>
    </row>
    <row r="933" spans="1:34" ht="17.25" customHeight="1">
      <c r="A933" s="293">
        <v>932</v>
      </c>
      <c r="B933" s="291" t="s">
        <v>596</v>
      </c>
      <c r="C933" s="291" t="s">
        <v>621</v>
      </c>
      <c r="D933" s="306" t="s">
        <v>3285</v>
      </c>
      <c r="E933" s="294" t="s">
        <v>40</v>
      </c>
      <c r="F933" s="369">
        <v>9000000</v>
      </c>
      <c r="G933" s="291" t="s">
        <v>1031</v>
      </c>
      <c r="H933" s="331">
        <v>1110563164</v>
      </c>
      <c r="I933" s="294" t="s">
        <v>42</v>
      </c>
      <c r="J933" s="296">
        <v>5</v>
      </c>
      <c r="K933" s="296">
        <v>1920</v>
      </c>
      <c r="L933" s="297">
        <v>45855</v>
      </c>
      <c r="M933" s="298">
        <f t="shared" si="839"/>
        <v>9000000</v>
      </c>
      <c r="N933" s="297">
        <v>45741</v>
      </c>
      <c r="O933" s="294" t="s">
        <v>43</v>
      </c>
      <c r="P933" s="334">
        <v>45866</v>
      </c>
      <c r="Q933" s="335">
        <v>1868</v>
      </c>
      <c r="R933" s="291">
        <v>220602</v>
      </c>
      <c r="S933" s="300">
        <f t="shared" si="840"/>
        <v>9000000</v>
      </c>
      <c r="T933" s="297">
        <v>45863</v>
      </c>
      <c r="U933" s="337" t="s">
        <v>3286</v>
      </c>
      <c r="V933" s="297">
        <v>45870</v>
      </c>
      <c r="W933" s="302">
        <v>45961</v>
      </c>
      <c r="Z933" s="303">
        <f>+S933/3</f>
        <v>3000000</v>
      </c>
      <c r="AF933" s="291" t="s">
        <v>1032</v>
      </c>
      <c r="AG933" s="291">
        <v>3016027830</v>
      </c>
      <c r="AH933" s="307" t="s">
        <v>1033</v>
      </c>
    </row>
    <row r="934" spans="1:34" ht="17.25" customHeight="1">
      <c r="A934" s="293">
        <v>933</v>
      </c>
      <c r="B934" s="291" t="s">
        <v>596</v>
      </c>
      <c r="C934" s="291" t="s">
        <v>621</v>
      </c>
      <c r="D934" s="306" t="s">
        <v>890</v>
      </c>
      <c r="E934" s="294" t="s">
        <v>40</v>
      </c>
      <c r="F934" s="369">
        <v>9000000</v>
      </c>
      <c r="G934" s="291" t="s">
        <v>1136</v>
      </c>
      <c r="H934" s="331">
        <v>28559188</v>
      </c>
      <c r="I934" s="294" t="s">
        <v>42</v>
      </c>
      <c r="J934" s="296">
        <v>8</v>
      </c>
      <c r="K934" s="296">
        <v>1947</v>
      </c>
      <c r="L934" s="297">
        <v>45859</v>
      </c>
      <c r="M934" s="298">
        <f t="shared" si="839"/>
        <v>9000000</v>
      </c>
      <c r="N934" s="297">
        <v>45863</v>
      </c>
      <c r="O934" s="294" t="s">
        <v>43</v>
      </c>
      <c r="P934" s="334">
        <v>45867</v>
      </c>
      <c r="Q934" s="335">
        <v>1877</v>
      </c>
      <c r="R934" s="291">
        <v>220702</v>
      </c>
      <c r="S934" s="300">
        <f t="shared" si="840"/>
        <v>9000000</v>
      </c>
      <c r="T934" s="297">
        <v>46962</v>
      </c>
      <c r="U934" s="343" t="s">
        <v>3287</v>
      </c>
      <c r="V934" s="297">
        <v>45870</v>
      </c>
      <c r="W934" s="302">
        <v>45961</v>
      </c>
      <c r="Z934" s="303">
        <f>+S934/3</f>
        <v>3000000</v>
      </c>
      <c r="AF934" s="291" t="s">
        <v>1138</v>
      </c>
      <c r="AG934" s="291">
        <v>3153845976</v>
      </c>
      <c r="AH934" s="307" t="s">
        <v>1139</v>
      </c>
    </row>
    <row r="935" spans="1:34" ht="17.25" customHeight="1">
      <c r="A935" s="293">
        <v>934</v>
      </c>
      <c r="B935" s="291" t="s">
        <v>596</v>
      </c>
      <c r="C935" s="291" t="s">
        <v>621</v>
      </c>
      <c r="D935" s="291" t="s">
        <v>1521</v>
      </c>
      <c r="E935" s="294" t="s">
        <v>40</v>
      </c>
      <c r="F935" s="369">
        <v>4500000</v>
      </c>
      <c r="G935" s="291" t="s">
        <v>3288</v>
      </c>
      <c r="H935" s="295" t="s">
        <v>3289</v>
      </c>
      <c r="I935" s="294" t="s">
        <v>741</v>
      </c>
      <c r="J935" s="296">
        <v>3</v>
      </c>
      <c r="K935" s="296">
        <v>1908</v>
      </c>
      <c r="L935" s="297">
        <v>45853</v>
      </c>
      <c r="M935" s="298">
        <f t="shared" ref="M935" si="842">+F935</f>
        <v>4500000</v>
      </c>
      <c r="N935" s="297">
        <v>45863</v>
      </c>
      <c r="O935" s="294" t="s">
        <v>43</v>
      </c>
      <c r="P935" s="299">
        <v>45866</v>
      </c>
      <c r="Q935" s="294">
        <v>1869</v>
      </c>
      <c r="R935" s="291">
        <v>220602</v>
      </c>
      <c r="S935" s="300">
        <f t="shared" ref="S935" si="843">+M935</f>
        <v>4500000</v>
      </c>
      <c r="T935" s="297">
        <v>45866</v>
      </c>
      <c r="U935" s="301" t="s">
        <v>3290</v>
      </c>
      <c r="V935" s="297">
        <v>45868</v>
      </c>
      <c r="W935" s="302">
        <v>45961</v>
      </c>
      <c r="Z935" s="303">
        <f t="shared" ref="Z935" si="844">+S935/3</f>
        <v>1500000</v>
      </c>
      <c r="AF935" s="291" t="s">
        <v>3291</v>
      </c>
      <c r="AG935" s="291">
        <v>2618805</v>
      </c>
      <c r="AH935" s="307" t="s">
        <v>3292</v>
      </c>
    </row>
    <row r="936" spans="1:34" ht="17.25" customHeight="1">
      <c r="A936" s="293">
        <v>935</v>
      </c>
      <c r="B936" s="291" t="s">
        <v>596</v>
      </c>
      <c r="C936" s="291" t="s">
        <v>621</v>
      </c>
      <c r="D936" s="291" t="s">
        <v>1521</v>
      </c>
      <c r="E936" s="294" t="s">
        <v>40</v>
      </c>
      <c r="F936" s="369">
        <v>4500000</v>
      </c>
      <c r="G936" s="291" t="s">
        <v>3293</v>
      </c>
      <c r="H936" s="295">
        <v>1110541445</v>
      </c>
      <c r="I936" s="294" t="s">
        <v>42</v>
      </c>
      <c r="J936" s="296">
        <v>5</v>
      </c>
      <c r="K936" s="296">
        <v>1919</v>
      </c>
      <c r="L936" s="297">
        <v>45855</v>
      </c>
      <c r="M936" s="298">
        <f t="shared" ref="M936" si="845">+F936</f>
        <v>4500000</v>
      </c>
      <c r="N936" s="297">
        <v>45863</v>
      </c>
      <c r="O936" s="294" t="s">
        <v>43</v>
      </c>
      <c r="P936" s="299">
        <v>45866</v>
      </c>
      <c r="Q936" s="294">
        <v>1870</v>
      </c>
      <c r="R936" s="291">
        <v>220602</v>
      </c>
      <c r="S936" s="300">
        <f t="shared" ref="S936" si="846">+M936</f>
        <v>4500000</v>
      </c>
      <c r="T936" s="297">
        <v>45866</v>
      </c>
      <c r="U936" s="301" t="s">
        <v>3294</v>
      </c>
      <c r="V936" s="297">
        <v>45868</v>
      </c>
      <c r="W936" s="302">
        <v>45961</v>
      </c>
      <c r="Z936" s="303">
        <f t="shared" ref="Z936" si="847">+S936/3</f>
        <v>1500000</v>
      </c>
      <c r="AF936" s="291" t="s">
        <v>3295</v>
      </c>
      <c r="AG936" s="291">
        <v>3008480171</v>
      </c>
      <c r="AH936" s="307" t="s">
        <v>3296</v>
      </c>
    </row>
    <row r="937" spans="1:34" ht="17.25" customHeight="1">
      <c r="A937" s="293">
        <v>936</v>
      </c>
      <c r="B937" s="291" t="s">
        <v>596</v>
      </c>
      <c r="C937" s="291" t="s">
        <v>621</v>
      </c>
      <c r="D937" s="291" t="s">
        <v>1521</v>
      </c>
      <c r="E937" s="294" t="s">
        <v>40</v>
      </c>
      <c r="F937" s="369">
        <v>4500000</v>
      </c>
      <c r="G937" s="291" t="s">
        <v>3297</v>
      </c>
      <c r="H937" s="295">
        <v>65772547</v>
      </c>
      <c r="I937" s="294" t="s">
        <v>42</v>
      </c>
      <c r="J937" s="296">
        <v>5</v>
      </c>
      <c r="K937" s="296">
        <v>1918</v>
      </c>
      <c r="L937" s="297">
        <v>45855</v>
      </c>
      <c r="M937" s="298">
        <f t="shared" ref="M937" si="848">+F937</f>
        <v>4500000</v>
      </c>
      <c r="N937" s="297">
        <v>45863</v>
      </c>
      <c r="O937" s="294" t="s">
        <v>43</v>
      </c>
      <c r="P937" s="299">
        <v>45867</v>
      </c>
      <c r="Q937" s="294">
        <v>1878</v>
      </c>
      <c r="R937" s="291">
        <v>220602</v>
      </c>
      <c r="S937" s="300">
        <f t="shared" ref="S937" si="849">+M937</f>
        <v>4500000</v>
      </c>
      <c r="T937" s="297">
        <v>45867</v>
      </c>
      <c r="U937" s="301" t="s">
        <v>3298</v>
      </c>
      <c r="V937" s="297">
        <v>45868</v>
      </c>
      <c r="W937" s="302">
        <v>45959</v>
      </c>
      <c r="Z937" s="303">
        <f t="shared" ref="Z937" si="850">+S937/3</f>
        <v>1500000</v>
      </c>
      <c r="AF937" s="291" t="s">
        <v>3299</v>
      </c>
      <c r="AG937" s="291">
        <v>3124471908</v>
      </c>
      <c r="AH937" s="307" t="s">
        <v>3300</v>
      </c>
    </row>
    <row r="938" spans="1:34" ht="17.25" customHeight="1">
      <c r="A938" s="293">
        <v>937</v>
      </c>
      <c r="B938" s="291" t="s">
        <v>596</v>
      </c>
      <c r="C938" s="291" t="s">
        <v>621</v>
      </c>
      <c r="D938" s="291" t="s">
        <v>1521</v>
      </c>
      <c r="E938" s="294" t="s">
        <v>40</v>
      </c>
      <c r="F938" s="369">
        <v>4500000</v>
      </c>
      <c r="G938" s="291" t="s">
        <v>3301</v>
      </c>
      <c r="H938" s="295">
        <v>93396798</v>
      </c>
      <c r="I938" s="294" t="s">
        <v>42</v>
      </c>
      <c r="J938" s="296">
        <v>6</v>
      </c>
      <c r="K938" s="296">
        <v>1928</v>
      </c>
      <c r="L938" s="297">
        <v>45856</v>
      </c>
      <c r="M938" s="298">
        <f t="shared" ref="M938" si="851">+F938</f>
        <v>4500000</v>
      </c>
      <c r="N938" s="297">
        <v>45863</v>
      </c>
      <c r="O938" s="294" t="s">
        <v>43</v>
      </c>
      <c r="P938" s="299">
        <v>45870</v>
      </c>
      <c r="Q938" s="353">
        <v>1914</v>
      </c>
      <c r="R938" s="291">
        <v>220702</v>
      </c>
      <c r="S938" s="300">
        <f t="shared" ref="S938" si="852">+M938</f>
        <v>4500000</v>
      </c>
      <c r="T938" s="297">
        <v>45877</v>
      </c>
      <c r="U938" s="301" t="s">
        <v>3302</v>
      </c>
      <c r="V938" s="297">
        <v>45880</v>
      </c>
      <c r="W938" s="302">
        <v>45971</v>
      </c>
      <c r="Z938" s="303">
        <f t="shared" ref="Z938" si="853">+S938/3</f>
        <v>1500000</v>
      </c>
      <c r="AF938" s="291" t="s">
        <v>3303</v>
      </c>
      <c r="AG938" s="291">
        <v>3024582226</v>
      </c>
      <c r="AH938" s="307" t="s">
        <v>3304</v>
      </c>
    </row>
    <row r="939" spans="1:34" ht="17.25" customHeight="1">
      <c r="A939" s="293">
        <v>938</v>
      </c>
      <c r="B939" s="291" t="s">
        <v>596</v>
      </c>
      <c r="C939" s="291" t="s">
        <v>621</v>
      </c>
      <c r="D939" s="291" t="s">
        <v>1521</v>
      </c>
      <c r="E939" s="294" t="s">
        <v>40</v>
      </c>
      <c r="F939" s="369">
        <v>4500000</v>
      </c>
      <c r="G939" s="291" t="s">
        <v>3305</v>
      </c>
      <c r="H939" s="295">
        <v>1110488091</v>
      </c>
      <c r="I939" s="294" t="s">
        <v>42</v>
      </c>
      <c r="J939" s="296">
        <v>5</v>
      </c>
      <c r="K939" s="296">
        <v>1927</v>
      </c>
      <c r="L939" s="297">
        <v>45856</v>
      </c>
      <c r="M939" s="298">
        <f t="shared" ref="M939:M941" si="854">+F939</f>
        <v>4500000</v>
      </c>
      <c r="N939" s="297">
        <v>45863</v>
      </c>
      <c r="O939" s="294" t="s">
        <v>43</v>
      </c>
      <c r="P939" s="405">
        <v>45870</v>
      </c>
      <c r="Q939" s="294">
        <v>1915</v>
      </c>
      <c r="R939" s="406">
        <v>220702</v>
      </c>
      <c r="S939" s="300">
        <f t="shared" ref="S939:S940" si="855">+M939</f>
        <v>4500000</v>
      </c>
      <c r="T939" s="297">
        <v>45890</v>
      </c>
      <c r="U939" s="301" t="s">
        <v>3306</v>
      </c>
      <c r="V939" s="297">
        <v>45884</v>
      </c>
      <c r="W939" s="302" t="s">
        <v>668</v>
      </c>
      <c r="Z939" s="303">
        <f t="shared" ref="Z939" si="856">+S939/3</f>
        <v>1500000</v>
      </c>
      <c r="AF939" s="291" t="s">
        <v>3307</v>
      </c>
      <c r="AG939" s="291">
        <v>3232111569</v>
      </c>
      <c r="AH939" s="307" t="s">
        <v>3308</v>
      </c>
    </row>
    <row r="940" spans="1:34" ht="17.25" customHeight="1">
      <c r="A940" s="293">
        <v>939</v>
      </c>
      <c r="B940" s="291" t="s">
        <v>2940</v>
      </c>
      <c r="C940" s="291" t="s">
        <v>621</v>
      </c>
      <c r="D940" s="357" t="s">
        <v>3220</v>
      </c>
      <c r="E940" s="294" t="s">
        <v>40</v>
      </c>
      <c r="F940" s="369">
        <v>14212768</v>
      </c>
      <c r="G940" s="291" t="s">
        <v>3309</v>
      </c>
      <c r="H940" s="295">
        <v>1110586617</v>
      </c>
      <c r="I940" s="294" t="s">
        <v>42</v>
      </c>
      <c r="J940" s="296">
        <v>9</v>
      </c>
      <c r="K940" s="296">
        <v>1940</v>
      </c>
      <c r="L940" s="297">
        <v>45859</v>
      </c>
      <c r="M940" s="298">
        <f t="shared" si="854"/>
        <v>14212768</v>
      </c>
      <c r="N940" s="297">
        <v>45861</v>
      </c>
      <c r="O940" s="294" t="s">
        <v>43</v>
      </c>
      <c r="P940" s="299">
        <v>45870</v>
      </c>
      <c r="Q940" s="398">
        <v>1916</v>
      </c>
      <c r="R940" s="291">
        <v>220302</v>
      </c>
      <c r="S940" s="300">
        <f t="shared" si="855"/>
        <v>14212768</v>
      </c>
      <c r="T940" s="297">
        <v>45867</v>
      </c>
      <c r="U940" s="301" t="s">
        <v>3310</v>
      </c>
      <c r="V940" s="297">
        <v>45874</v>
      </c>
      <c r="W940" s="302">
        <v>46022</v>
      </c>
      <c r="Z940" s="303">
        <f>+S940/5.5</f>
        <v>2584139.6363636362</v>
      </c>
      <c r="AF940" s="291" t="s">
        <v>3311</v>
      </c>
      <c r="AG940" s="291">
        <v>3156674026</v>
      </c>
      <c r="AH940" s="26" t="s">
        <v>3312</v>
      </c>
    </row>
    <row r="941" spans="1:34" ht="17.25" customHeight="1">
      <c r="A941" s="293">
        <v>940</v>
      </c>
      <c r="B941" s="291" t="s">
        <v>596</v>
      </c>
      <c r="C941" s="291" t="s">
        <v>621</v>
      </c>
      <c r="D941" s="306" t="s">
        <v>2729</v>
      </c>
      <c r="E941" s="294" t="s">
        <v>40</v>
      </c>
      <c r="F941" s="369">
        <v>14250000</v>
      </c>
      <c r="G941" s="291" t="s">
        <v>3313</v>
      </c>
      <c r="H941" s="295">
        <v>1110571729</v>
      </c>
      <c r="I941" s="294" t="s">
        <v>42</v>
      </c>
      <c r="J941" s="296">
        <v>1</v>
      </c>
      <c r="K941" s="296">
        <v>1911</v>
      </c>
      <c r="L941" s="297">
        <v>45855</v>
      </c>
      <c r="M941" s="298">
        <f t="shared" si="854"/>
        <v>14250000</v>
      </c>
      <c r="N941" s="297">
        <v>45863</v>
      </c>
      <c r="O941" s="294" t="s">
        <v>43</v>
      </c>
      <c r="P941" s="299">
        <v>45867</v>
      </c>
      <c r="Q941" s="294">
        <v>1879</v>
      </c>
      <c r="R941" s="291">
        <v>220601</v>
      </c>
      <c r="S941" s="300">
        <v>14250000</v>
      </c>
      <c r="T941" s="297">
        <v>45873</v>
      </c>
      <c r="U941" s="301">
        <v>100046496</v>
      </c>
      <c r="V941" s="297">
        <v>45874</v>
      </c>
      <c r="W941" s="302">
        <v>45965</v>
      </c>
      <c r="Z941" s="303">
        <f t="shared" ref="Z941" si="857">+S941/3</f>
        <v>4750000</v>
      </c>
      <c r="AF941" s="291" t="s">
        <v>3314</v>
      </c>
      <c r="AG941" s="291">
        <v>3202106919</v>
      </c>
      <c r="AH941" s="26" t="s">
        <v>772</v>
      </c>
    </row>
    <row r="942" spans="1:34" ht="17.25" customHeight="1">
      <c r="A942" s="293">
        <v>941</v>
      </c>
      <c r="B942" s="291" t="s">
        <v>596</v>
      </c>
      <c r="C942" s="291" t="s">
        <v>621</v>
      </c>
      <c r="D942" s="306" t="s">
        <v>3131</v>
      </c>
      <c r="E942" s="294" t="s">
        <v>40</v>
      </c>
      <c r="F942" s="369">
        <v>18000000</v>
      </c>
      <c r="G942" s="291" t="s">
        <v>3315</v>
      </c>
      <c r="H942" s="295">
        <v>1110468558</v>
      </c>
      <c r="I942" s="294" t="s">
        <v>42</v>
      </c>
      <c r="J942" s="296">
        <v>7</v>
      </c>
      <c r="K942" s="296">
        <v>1949</v>
      </c>
      <c r="L942" s="297">
        <v>45855</v>
      </c>
      <c r="M942" s="298">
        <v>18000000</v>
      </c>
      <c r="N942" s="297">
        <v>45863</v>
      </c>
      <c r="O942" s="294" t="s">
        <v>43</v>
      </c>
      <c r="P942" s="299">
        <v>45866</v>
      </c>
      <c r="Q942" s="390">
        <v>1871</v>
      </c>
      <c r="R942" s="291">
        <v>220701</v>
      </c>
      <c r="S942" s="300">
        <v>18000000</v>
      </c>
      <c r="T942" s="297">
        <v>45863</v>
      </c>
      <c r="U942" s="301" t="s">
        <v>3316</v>
      </c>
      <c r="V942" s="297">
        <v>45874</v>
      </c>
      <c r="W942" s="302">
        <v>45965</v>
      </c>
      <c r="Z942" s="303">
        <f>+S942/3</f>
        <v>6000000</v>
      </c>
      <c r="AF942" s="291" t="s">
        <v>3317</v>
      </c>
      <c r="AG942" s="291">
        <v>3202867871</v>
      </c>
      <c r="AH942" s="26" t="s">
        <v>3318</v>
      </c>
    </row>
    <row r="943" spans="1:34" ht="17.25" customHeight="1">
      <c r="A943" s="293">
        <v>942</v>
      </c>
      <c r="B943" s="291" t="s">
        <v>596</v>
      </c>
      <c r="C943" s="291" t="s">
        <v>621</v>
      </c>
      <c r="D943" s="306" t="s">
        <v>876</v>
      </c>
      <c r="E943" s="294" t="s">
        <v>40</v>
      </c>
      <c r="F943" s="369">
        <v>18000000</v>
      </c>
      <c r="G943" s="291" t="s">
        <v>3319</v>
      </c>
      <c r="H943" s="295">
        <v>1110479271</v>
      </c>
      <c r="I943" s="294" t="s">
        <v>42</v>
      </c>
      <c r="J943" s="296">
        <v>6</v>
      </c>
      <c r="K943" s="296">
        <v>1912</v>
      </c>
      <c r="L943" s="297">
        <v>45855</v>
      </c>
      <c r="M943" s="298">
        <f t="shared" ref="M943" si="858">+F943</f>
        <v>18000000</v>
      </c>
      <c r="N943" s="297">
        <v>45863</v>
      </c>
      <c r="O943" s="294" t="s">
        <v>43</v>
      </c>
      <c r="P943" s="299">
        <v>45866</v>
      </c>
      <c r="Q943" s="294">
        <v>1872</v>
      </c>
      <c r="R943" s="291">
        <v>220601</v>
      </c>
      <c r="S943" s="300">
        <v>18000000</v>
      </c>
      <c r="T943" s="297">
        <v>45863</v>
      </c>
      <c r="U943" s="301" t="s">
        <v>3320</v>
      </c>
      <c r="V943" s="297">
        <v>45875</v>
      </c>
      <c r="W943" s="302">
        <v>45966</v>
      </c>
      <c r="Z943" s="303">
        <f t="shared" ref="Z943" si="859">+S943/3</f>
        <v>6000000</v>
      </c>
      <c r="AF943" s="291" t="s">
        <v>701</v>
      </c>
      <c r="AG943" s="291">
        <v>3183045741</v>
      </c>
      <c r="AH943" s="26" t="s">
        <v>3321</v>
      </c>
    </row>
    <row r="944" spans="1:34" ht="17.25" customHeight="1">
      <c r="A944" s="293">
        <v>943</v>
      </c>
      <c r="B944" s="291" t="s">
        <v>596</v>
      </c>
      <c r="C944" s="291" t="s">
        <v>621</v>
      </c>
      <c r="D944" s="306" t="s">
        <v>2803</v>
      </c>
      <c r="E944" s="294" t="s">
        <v>40</v>
      </c>
      <c r="F944" s="369">
        <v>24000000</v>
      </c>
      <c r="G944" s="291" t="s">
        <v>886</v>
      </c>
      <c r="H944" s="295">
        <v>38361325</v>
      </c>
      <c r="I944" s="294" t="s">
        <v>42</v>
      </c>
      <c r="J944" s="296">
        <v>5</v>
      </c>
      <c r="K944" s="296">
        <v>1910</v>
      </c>
      <c r="L944" s="297">
        <v>45853</v>
      </c>
      <c r="M944" s="298">
        <f>F944</f>
        <v>24000000</v>
      </c>
      <c r="N944" s="297">
        <v>45863</v>
      </c>
      <c r="O944" s="294" t="s">
        <v>43</v>
      </c>
      <c r="P944" s="299">
        <v>45867</v>
      </c>
      <c r="Q944" s="294">
        <v>1880</v>
      </c>
      <c r="R944" s="291">
        <v>220701</v>
      </c>
      <c r="S944" s="300">
        <f>M944</f>
        <v>24000000</v>
      </c>
      <c r="T944" s="297">
        <v>45869</v>
      </c>
      <c r="U944" s="301" t="s">
        <v>3322</v>
      </c>
      <c r="V944" s="297">
        <v>45868</v>
      </c>
      <c r="W944" s="302">
        <v>45959</v>
      </c>
      <c r="Z944" s="303">
        <f>+S944/3</f>
        <v>8000000</v>
      </c>
      <c r="AF944" s="291" t="s">
        <v>3323</v>
      </c>
      <c r="AG944" s="291">
        <v>3166172293</v>
      </c>
      <c r="AH944" s="26" t="s">
        <v>3324</v>
      </c>
    </row>
    <row r="945" spans="1:37" ht="17.25" customHeight="1">
      <c r="A945" s="293">
        <v>944</v>
      </c>
      <c r="B945" s="291" t="s">
        <v>596</v>
      </c>
      <c r="C945" s="291" t="s">
        <v>621</v>
      </c>
      <c r="D945" s="306" t="s">
        <v>3325</v>
      </c>
      <c r="E945" s="294" t="s">
        <v>40</v>
      </c>
      <c r="F945" s="369">
        <v>22000000</v>
      </c>
      <c r="G945" s="291" t="s">
        <v>3326</v>
      </c>
      <c r="H945" s="295">
        <v>14297967</v>
      </c>
      <c r="I945" s="294" t="s">
        <v>42</v>
      </c>
      <c r="J945" s="296">
        <v>2</v>
      </c>
      <c r="K945" s="296">
        <v>1933</v>
      </c>
      <c r="L945" s="297">
        <v>45856</v>
      </c>
      <c r="M945" s="298">
        <v>22000000</v>
      </c>
      <c r="N945" s="297">
        <v>45863</v>
      </c>
      <c r="O945" s="294" t="s">
        <v>43</v>
      </c>
      <c r="P945" s="299">
        <v>45866</v>
      </c>
      <c r="Q945" s="294">
        <v>1873</v>
      </c>
      <c r="R945" s="291">
        <v>220701</v>
      </c>
      <c r="S945" s="300">
        <v>22000000</v>
      </c>
      <c r="T945" s="297">
        <v>45863</v>
      </c>
      <c r="U945" s="297" t="s">
        <v>3327</v>
      </c>
      <c r="V945" s="297">
        <v>45867</v>
      </c>
      <c r="W945" s="302">
        <v>45928</v>
      </c>
      <c r="Z945" s="303">
        <f>+S945/2</f>
        <v>11000000</v>
      </c>
      <c r="AF945" s="291" t="s">
        <v>3328</v>
      </c>
      <c r="AG945" s="291">
        <v>3138504411</v>
      </c>
      <c r="AH945" s="26" t="s">
        <v>3329</v>
      </c>
    </row>
    <row r="946" spans="1:37" ht="17.25" customHeight="1">
      <c r="A946" s="293">
        <v>945</v>
      </c>
      <c r="B946" s="291" t="s">
        <v>2940</v>
      </c>
      <c r="C946" s="291" t="s">
        <v>621</v>
      </c>
      <c r="D946" s="357" t="s">
        <v>3106</v>
      </c>
      <c r="E946" s="294" t="s">
        <v>40</v>
      </c>
      <c r="F946" s="369">
        <v>12500000</v>
      </c>
      <c r="G946" s="291" t="s">
        <v>3330</v>
      </c>
      <c r="H946" s="295">
        <v>1110452213</v>
      </c>
      <c r="I946" s="294" t="s">
        <v>42</v>
      </c>
      <c r="J946" s="296">
        <v>1</v>
      </c>
      <c r="K946" s="296">
        <v>1926</v>
      </c>
      <c r="L946" s="297">
        <v>45855</v>
      </c>
      <c r="M946" s="298">
        <v>12500000</v>
      </c>
      <c r="N946" s="297">
        <v>45863</v>
      </c>
      <c r="O946" s="294" t="s">
        <v>43</v>
      </c>
      <c r="R946" s="291">
        <v>220302</v>
      </c>
      <c r="S946" s="300">
        <v>12500000</v>
      </c>
      <c r="W946" s="302" t="s">
        <v>1135</v>
      </c>
      <c r="Z946" s="303">
        <f>+S946/5</f>
        <v>2500000</v>
      </c>
      <c r="AF946" s="291" t="s">
        <v>3331</v>
      </c>
      <c r="AG946" s="291">
        <v>3122421991</v>
      </c>
      <c r="AH946" s="26" t="s">
        <v>3332</v>
      </c>
    </row>
    <row r="947" spans="1:37" ht="17.25" customHeight="1">
      <c r="A947" s="293">
        <v>946</v>
      </c>
      <c r="B947" s="291" t="s">
        <v>37</v>
      </c>
      <c r="C947" s="291" t="s">
        <v>248</v>
      </c>
      <c r="D947" s="291" t="s">
        <v>3333</v>
      </c>
      <c r="E947" s="294" t="s">
        <v>40</v>
      </c>
      <c r="F947" s="369">
        <v>60000000</v>
      </c>
      <c r="G947" s="291" t="s">
        <v>260</v>
      </c>
      <c r="H947" s="295">
        <v>860040094</v>
      </c>
      <c r="I947" s="294" t="s">
        <v>373</v>
      </c>
      <c r="J947" s="296">
        <v>3</v>
      </c>
      <c r="K947" s="296">
        <v>1952</v>
      </c>
      <c r="L947" s="297">
        <v>45861</v>
      </c>
      <c r="M947" s="298">
        <v>60000000</v>
      </c>
      <c r="N947" s="297">
        <v>45867</v>
      </c>
      <c r="O947" s="294" t="s">
        <v>43</v>
      </c>
      <c r="P947" s="299">
        <v>45869</v>
      </c>
      <c r="Q947" s="294">
        <v>1904</v>
      </c>
      <c r="R947" s="291">
        <v>220102</v>
      </c>
      <c r="S947" s="300">
        <v>60000000</v>
      </c>
      <c r="T947" s="297">
        <v>45868</v>
      </c>
      <c r="U947" s="301">
        <v>2073152</v>
      </c>
      <c r="V947" s="297">
        <v>45870</v>
      </c>
      <c r="W947" s="302">
        <v>46022</v>
      </c>
      <c r="Z947" s="303">
        <f>+S947/5</f>
        <v>12000000</v>
      </c>
      <c r="AF947" s="291" t="s">
        <v>3334</v>
      </c>
      <c r="AG947" s="291">
        <v>3202697648</v>
      </c>
      <c r="AH947" s="26" t="s">
        <v>3335</v>
      </c>
    </row>
    <row r="948" spans="1:37" ht="17.25" customHeight="1">
      <c r="A948" s="293">
        <v>947</v>
      </c>
      <c r="B948" s="291" t="s">
        <v>596</v>
      </c>
      <c r="C948" s="291" t="s">
        <v>621</v>
      </c>
      <c r="D948" s="306" t="s">
        <v>3336</v>
      </c>
      <c r="E948" s="294" t="s">
        <v>40</v>
      </c>
      <c r="F948" s="369">
        <v>5000000</v>
      </c>
      <c r="G948" s="291" t="s">
        <v>3337</v>
      </c>
      <c r="H948" s="295">
        <v>93236141</v>
      </c>
      <c r="I948" s="294" t="s">
        <v>42</v>
      </c>
      <c r="J948" s="296">
        <v>2</v>
      </c>
      <c r="K948" s="296">
        <v>1980</v>
      </c>
      <c r="L948" s="297">
        <v>45866</v>
      </c>
      <c r="M948" s="298">
        <f>+F948</f>
        <v>5000000</v>
      </c>
      <c r="N948" s="297">
        <v>45867</v>
      </c>
      <c r="O948" s="294" t="s">
        <v>43</v>
      </c>
      <c r="P948" s="299">
        <v>45868</v>
      </c>
      <c r="Q948" s="294">
        <v>1885</v>
      </c>
      <c r="R948" s="291">
        <v>220701</v>
      </c>
      <c r="S948" s="300">
        <f t="shared" ref="S948" si="860">+M948</f>
        <v>5000000</v>
      </c>
      <c r="T948" s="297">
        <v>45868</v>
      </c>
      <c r="U948" s="301" t="s">
        <v>3338</v>
      </c>
      <c r="V948" s="297">
        <v>45875</v>
      </c>
      <c r="W948" s="302">
        <v>45905</v>
      </c>
      <c r="Z948" s="303">
        <f>+S948</f>
        <v>5000000</v>
      </c>
      <c r="AA948" s="308"/>
      <c r="AF948" s="291" t="s">
        <v>3339</v>
      </c>
      <c r="AG948" s="291">
        <v>3146901733</v>
      </c>
      <c r="AH948" s="23" t="s">
        <v>3340</v>
      </c>
    </row>
    <row r="949" spans="1:37" ht="17.25" customHeight="1">
      <c r="A949" s="293">
        <v>948</v>
      </c>
      <c r="B949" s="291" t="s">
        <v>3341</v>
      </c>
      <c r="C949" s="291" t="s">
        <v>621</v>
      </c>
      <c r="D949" s="364" t="s">
        <v>3342</v>
      </c>
      <c r="E949" s="294" t="s">
        <v>40</v>
      </c>
      <c r="F949" s="369">
        <v>30000000</v>
      </c>
      <c r="G949" s="291" t="s">
        <v>3343</v>
      </c>
      <c r="H949" s="295">
        <v>1110472406</v>
      </c>
      <c r="I949" s="294" t="s">
        <v>42</v>
      </c>
      <c r="J949" s="296">
        <v>1</v>
      </c>
      <c r="K949" s="296">
        <v>1956</v>
      </c>
      <c r="L949" s="297">
        <v>45861</v>
      </c>
      <c r="M949" s="298">
        <f>+F949</f>
        <v>30000000</v>
      </c>
      <c r="N949" s="297">
        <v>45867</v>
      </c>
      <c r="O949" s="294" t="s">
        <v>43</v>
      </c>
      <c r="P949" s="299">
        <v>45867</v>
      </c>
      <c r="Q949" s="294">
        <v>1881</v>
      </c>
      <c r="R949" s="291">
        <v>221001</v>
      </c>
      <c r="S949" s="300">
        <f>+M949</f>
        <v>30000000</v>
      </c>
      <c r="T949" s="297">
        <v>45867</v>
      </c>
      <c r="U949" s="301" t="s">
        <v>3344</v>
      </c>
      <c r="V949" s="297">
        <v>45870</v>
      </c>
      <c r="W949" s="302">
        <v>46022</v>
      </c>
      <c r="Z949" s="303">
        <f>+S949/5</f>
        <v>6000000</v>
      </c>
      <c r="AF949" s="291" t="s">
        <v>3345</v>
      </c>
      <c r="AG949" s="291">
        <v>2596056</v>
      </c>
      <c r="AH949" s="26" t="s">
        <v>3346</v>
      </c>
    </row>
    <row r="950" spans="1:37" ht="17.25" customHeight="1">
      <c r="A950" s="293">
        <v>949</v>
      </c>
      <c r="B950" s="291" t="s">
        <v>37</v>
      </c>
      <c r="C950" s="291" t="s">
        <v>140</v>
      </c>
      <c r="D950" s="291" t="s">
        <v>3347</v>
      </c>
      <c r="E950" s="294" t="s">
        <v>40</v>
      </c>
      <c r="F950" s="369">
        <v>155400000</v>
      </c>
      <c r="G950" s="291" t="s">
        <v>3348</v>
      </c>
      <c r="H950" s="295">
        <v>800211025</v>
      </c>
      <c r="I950" s="294" t="s">
        <v>42</v>
      </c>
      <c r="J950" s="296">
        <v>1</v>
      </c>
      <c r="K950" s="296">
        <v>1954</v>
      </c>
      <c r="L950" s="297">
        <v>45861</v>
      </c>
      <c r="M950" s="298">
        <f>+F950</f>
        <v>155400000</v>
      </c>
      <c r="N950" s="297">
        <v>45867</v>
      </c>
      <c r="O950" s="294" t="s">
        <v>43</v>
      </c>
      <c r="P950" s="299">
        <v>45868</v>
      </c>
      <c r="Q950" s="294">
        <v>1886</v>
      </c>
      <c r="R950" s="291" t="s">
        <v>3349</v>
      </c>
      <c r="S950" s="300">
        <v>155400000</v>
      </c>
      <c r="W950" s="302">
        <v>46022</v>
      </c>
      <c r="Z950" s="303">
        <f>+S950/5</f>
        <v>31080000</v>
      </c>
      <c r="AF950" s="291" t="s">
        <v>3350</v>
      </c>
      <c r="AG950" s="291">
        <v>2708181</v>
      </c>
      <c r="AH950" s="26" t="s">
        <v>3351</v>
      </c>
    </row>
    <row r="951" spans="1:37" ht="17.25" customHeight="1">
      <c r="A951" s="293">
        <v>950</v>
      </c>
      <c r="B951" s="291" t="s">
        <v>2940</v>
      </c>
      <c r="C951" s="291" t="s">
        <v>621</v>
      </c>
      <c r="D951" s="364" t="s">
        <v>3352</v>
      </c>
      <c r="E951" s="366" t="s">
        <v>40</v>
      </c>
      <c r="F951" s="371">
        <v>13500000</v>
      </c>
      <c r="G951" s="364" t="s">
        <v>3353</v>
      </c>
      <c r="H951" s="295">
        <v>80065202</v>
      </c>
      <c r="I951" s="294" t="s">
        <v>51</v>
      </c>
      <c r="J951" s="296">
        <v>1</v>
      </c>
      <c r="K951" s="296">
        <v>1955</v>
      </c>
      <c r="L951" s="297">
        <v>45861</v>
      </c>
      <c r="M951" s="298">
        <v>13500000</v>
      </c>
      <c r="N951" s="297">
        <v>45869</v>
      </c>
      <c r="O951" s="294" t="s">
        <v>43</v>
      </c>
      <c r="P951" s="299">
        <v>45870</v>
      </c>
      <c r="Q951" s="294">
        <v>1917</v>
      </c>
      <c r="R951" s="291">
        <v>220301</v>
      </c>
      <c r="S951" s="300">
        <v>13500000</v>
      </c>
      <c r="T951" s="297">
        <v>45873</v>
      </c>
      <c r="U951" s="301" t="s">
        <v>3354</v>
      </c>
      <c r="V951" s="297">
        <v>45874</v>
      </c>
      <c r="W951" s="302">
        <v>45965</v>
      </c>
      <c r="Z951" s="303">
        <f>+S951/3</f>
        <v>4500000</v>
      </c>
      <c r="AF951" s="291" t="s">
        <v>3355</v>
      </c>
      <c r="AG951" s="291">
        <v>3187950568</v>
      </c>
      <c r="AH951" s="26" t="s">
        <v>3356</v>
      </c>
    </row>
    <row r="952" spans="1:37" ht="17.25" customHeight="1">
      <c r="A952" s="293">
        <v>951</v>
      </c>
      <c r="B952" s="291" t="s">
        <v>3357</v>
      </c>
      <c r="C952" s="291" t="s">
        <v>621</v>
      </c>
      <c r="D952" s="364" t="s">
        <v>3358</v>
      </c>
      <c r="E952" s="366" t="s">
        <v>40</v>
      </c>
      <c r="F952" s="371">
        <v>12500000</v>
      </c>
      <c r="G952" s="364" t="s">
        <v>3359</v>
      </c>
      <c r="H952" s="367">
        <v>1110452976</v>
      </c>
      <c r="I952" s="294" t="s">
        <v>42</v>
      </c>
      <c r="J952" s="296">
        <v>2</v>
      </c>
      <c r="K952" s="296">
        <v>1971</v>
      </c>
      <c r="L952" s="297">
        <v>45863</v>
      </c>
      <c r="M952" s="298">
        <f>+F952</f>
        <v>12500000</v>
      </c>
      <c r="N952" s="297">
        <v>45869</v>
      </c>
      <c r="O952" s="294" t="s">
        <v>43</v>
      </c>
      <c r="P952" s="299">
        <v>45873</v>
      </c>
      <c r="Q952" s="294">
        <v>1921</v>
      </c>
      <c r="R952" s="291">
        <v>220302</v>
      </c>
      <c r="S952" s="300">
        <f>+M952</f>
        <v>12500000</v>
      </c>
      <c r="T952" s="393">
        <v>45870</v>
      </c>
      <c r="U952" s="394" t="s">
        <v>3360</v>
      </c>
      <c r="V952" s="393">
        <v>45881</v>
      </c>
      <c r="W952" s="395">
        <v>46033</v>
      </c>
      <c r="Z952" s="303">
        <f>+S952/5</f>
        <v>2500000</v>
      </c>
      <c r="AF952" s="291" t="s">
        <v>3361</v>
      </c>
      <c r="AG952" s="291">
        <v>3046402826</v>
      </c>
      <c r="AH952" s="26" t="s">
        <v>3362</v>
      </c>
    </row>
    <row r="953" spans="1:37" ht="17.25" customHeight="1">
      <c r="A953" s="293">
        <v>952</v>
      </c>
      <c r="B953" s="291" t="s">
        <v>3357</v>
      </c>
      <c r="C953" s="291" t="s">
        <v>621</v>
      </c>
      <c r="D953" s="364" t="s">
        <v>3358</v>
      </c>
      <c r="E953" s="366" t="s">
        <v>40</v>
      </c>
      <c r="F953" s="371">
        <v>12500000</v>
      </c>
      <c r="G953" s="364" t="s">
        <v>3363</v>
      </c>
      <c r="H953" s="367">
        <v>1110562095</v>
      </c>
      <c r="I953" s="294" t="s">
        <v>42</v>
      </c>
      <c r="J953" s="296">
        <v>0</v>
      </c>
      <c r="K953" s="296">
        <v>1957</v>
      </c>
      <c r="L953" s="297">
        <v>45861</v>
      </c>
      <c r="M953" s="298">
        <f>+F953</f>
        <v>12500000</v>
      </c>
      <c r="N953" s="297">
        <v>45869</v>
      </c>
      <c r="O953" s="294" t="s">
        <v>43</v>
      </c>
      <c r="R953" s="291">
        <v>220302</v>
      </c>
      <c r="S953" s="300">
        <f>+M953</f>
        <v>12500000</v>
      </c>
      <c r="W953" s="294" t="s">
        <v>1135</v>
      </c>
      <c r="Z953" s="303">
        <f>+S953/5</f>
        <v>2500000</v>
      </c>
      <c r="AF953" s="291" t="s">
        <v>3364</v>
      </c>
      <c r="AG953" s="291">
        <v>3226864503</v>
      </c>
      <c r="AH953" s="26" t="s">
        <v>3365</v>
      </c>
    </row>
    <row r="954" spans="1:37" ht="17.25" customHeight="1">
      <c r="A954" s="293">
        <v>953</v>
      </c>
      <c r="B954" s="291" t="s">
        <v>596</v>
      </c>
      <c r="C954" s="291" t="s">
        <v>621</v>
      </c>
      <c r="D954" s="291" t="s">
        <v>1521</v>
      </c>
      <c r="E954" s="294" t="s">
        <v>40</v>
      </c>
      <c r="F954" s="369">
        <v>4500000</v>
      </c>
      <c r="G954" s="291" t="s">
        <v>3366</v>
      </c>
      <c r="H954" s="295">
        <v>93413988</v>
      </c>
      <c r="I954" s="294" t="s">
        <v>42</v>
      </c>
      <c r="J954" s="296">
        <v>2</v>
      </c>
      <c r="K954" s="296">
        <v>1929</v>
      </c>
      <c r="L954" s="297">
        <v>45856</v>
      </c>
      <c r="M954" s="298">
        <f t="shared" ref="M954" si="861">+F954</f>
        <v>4500000</v>
      </c>
      <c r="N954" s="297">
        <v>45869</v>
      </c>
      <c r="O954" s="294" t="s">
        <v>43</v>
      </c>
      <c r="P954" s="299">
        <v>45874</v>
      </c>
      <c r="Q954" s="294">
        <v>1924</v>
      </c>
      <c r="R954" s="291">
        <v>220702</v>
      </c>
      <c r="S954" s="300">
        <f t="shared" ref="S954:S956" si="862">+M954</f>
        <v>4500000</v>
      </c>
      <c r="T954" s="297">
        <v>45873</v>
      </c>
      <c r="U954" s="301" t="s">
        <v>3367</v>
      </c>
      <c r="V954" s="297">
        <v>45882</v>
      </c>
      <c r="W954" s="302">
        <v>45973</v>
      </c>
      <c r="Z954" s="303">
        <f t="shared" ref="Z954" si="863">+S954/3</f>
        <v>1500000</v>
      </c>
      <c r="AF954" s="291" t="s">
        <v>3368</v>
      </c>
      <c r="AG954" s="291">
        <v>3181111810</v>
      </c>
      <c r="AH954" s="26" t="s">
        <v>3369</v>
      </c>
    </row>
    <row r="955" spans="1:37" ht="17.25" customHeight="1">
      <c r="A955" s="293">
        <v>954</v>
      </c>
      <c r="B955" s="291" t="s">
        <v>2940</v>
      </c>
      <c r="C955" s="291" t="s">
        <v>621</v>
      </c>
      <c r="D955" s="364" t="s">
        <v>3352</v>
      </c>
      <c r="E955" s="366" t="s">
        <v>40</v>
      </c>
      <c r="F955" s="371">
        <v>13500000</v>
      </c>
      <c r="G955" s="364" t="s">
        <v>3370</v>
      </c>
      <c r="H955" s="295">
        <v>77034213</v>
      </c>
      <c r="I955" s="294" t="s">
        <v>214</v>
      </c>
      <c r="J955" s="296">
        <v>9</v>
      </c>
      <c r="K955" s="296">
        <v>1975</v>
      </c>
      <c r="L955" s="297">
        <v>45863</v>
      </c>
      <c r="M955" s="298">
        <v>13500000</v>
      </c>
      <c r="N955" s="297">
        <v>45869</v>
      </c>
      <c r="O955" s="294" t="s">
        <v>43</v>
      </c>
      <c r="P955" s="299">
        <v>45870</v>
      </c>
      <c r="Q955" s="294">
        <v>1918</v>
      </c>
      <c r="R955" s="291">
        <v>220301</v>
      </c>
      <c r="S955" s="300">
        <f t="shared" si="862"/>
        <v>13500000</v>
      </c>
      <c r="T955" s="297">
        <v>45870</v>
      </c>
      <c r="U955" s="301" t="s">
        <v>3371</v>
      </c>
      <c r="V955" s="297">
        <v>45874</v>
      </c>
      <c r="W955" s="302">
        <v>45965</v>
      </c>
      <c r="Z955" s="303">
        <f>+S955/3</f>
        <v>4500000</v>
      </c>
      <c r="AF955" s="291" t="s">
        <v>3372</v>
      </c>
      <c r="AG955" s="291">
        <v>3213011158</v>
      </c>
      <c r="AH955" s="26" t="s">
        <v>3373</v>
      </c>
    </row>
    <row r="956" spans="1:37" s="373" customFormat="1" ht="17.25" customHeight="1">
      <c r="A956" s="372">
        <v>955</v>
      </c>
      <c r="B956" s="373" t="s">
        <v>37</v>
      </c>
      <c r="C956" s="373" t="s">
        <v>124</v>
      </c>
      <c r="D956" s="373" t="s">
        <v>3374</v>
      </c>
      <c r="E956" s="374" t="s">
        <v>40</v>
      </c>
      <c r="F956" s="375">
        <v>33813151</v>
      </c>
      <c r="G956" s="373" t="s">
        <v>3375</v>
      </c>
      <c r="H956" s="376">
        <v>900480786</v>
      </c>
      <c r="I956" s="374" t="s">
        <v>504</v>
      </c>
      <c r="J956" s="377">
        <v>3</v>
      </c>
      <c r="K956" s="377">
        <v>1998</v>
      </c>
      <c r="L956" s="378">
        <v>45868</v>
      </c>
      <c r="M956" s="379">
        <v>33813151</v>
      </c>
      <c r="N956" s="378">
        <v>45869</v>
      </c>
      <c r="O956" s="374" t="s">
        <v>43</v>
      </c>
      <c r="P956" s="380">
        <v>45870</v>
      </c>
      <c r="Q956" s="374">
        <v>1919</v>
      </c>
      <c r="R956" s="373">
        <v>21030202</v>
      </c>
      <c r="S956" s="300">
        <f t="shared" si="862"/>
        <v>33813151</v>
      </c>
      <c r="T956" s="378">
        <v>45870</v>
      </c>
      <c r="U956" s="381" t="s">
        <v>3376</v>
      </c>
      <c r="V956" s="378">
        <v>45877</v>
      </c>
      <c r="W956" s="404">
        <v>45892</v>
      </c>
      <c r="X956" s="378"/>
      <c r="Z956" s="382">
        <v>33813151</v>
      </c>
      <c r="AB956" s="383"/>
      <c r="AD956" s="383"/>
      <c r="AF956" s="373" t="s">
        <v>3377</v>
      </c>
      <c r="AG956" s="373" t="s">
        <v>3378</v>
      </c>
      <c r="AH956" s="307" t="s">
        <v>3379</v>
      </c>
      <c r="AK956" s="374"/>
    </row>
    <row r="957" spans="1:37" ht="17.25" customHeight="1">
      <c r="A957" s="293">
        <v>956</v>
      </c>
      <c r="B957" s="291" t="s">
        <v>37</v>
      </c>
      <c r="C957" s="291" t="s">
        <v>100</v>
      </c>
      <c r="D957" s="306" t="s">
        <v>119</v>
      </c>
      <c r="E957" s="294" t="s">
        <v>40</v>
      </c>
      <c r="F957" s="369">
        <v>65000000</v>
      </c>
      <c r="G957" s="291" t="s">
        <v>120</v>
      </c>
      <c r="H957" s="295">
        <v>901252497</v>
      </c>
      <c r="I957" s="294" t="s">
        <v>51</v>
      </c>
      <c r="J957" s="296">
        <v>6</v>
      </c>
      <c r="K957" s="296">
        <v>2007</v>
      </c>
      <c r="L957" s="297">
        <v>45868</v>
      </c>
      <c r="M957" s="298">
        <f t="shared" ref="M957" si="864">F957</f>
        <v>65000000</v>
      </c>
      <c r="N957" s="297">
        <v>45870</v>
      </c>
      <c r="O957" s="294" t="s">
        <v>43</v>
      </c>
      <c r="P957" s="299">
        <v>45870</v>
      </c>
      <c r="Q957" s="294">
        <v>1920</v>
      </c>
      <c r="R957" s="291">
        <v>220202</v>
      </c>
      <c r="S957" s="300">
        <f t="shared" ref="S957" si="865">M957</f>
        <v>65000000</v>
      </c>
      <c r="T957" s="297">
        <v>45870</v>
      </c>
      <c r="U957" s="301" t="s">
        <v>3380</v>
      </c>
      <c r="V957" s="297">
        <v>45901</v>
      </c>
      <c r="W957" s="302">
        <v>45903</v>
      </c>
      <c r="Y957" s="308"/>
      <c r="Z957" s="303">
        <f t="shared" ref="Z957" si="866">+F957</f>
        <v>65000000</v>
      </c>
      <c r="AA957" s="308"/>
      <c r="AF957" s="291" t="s">
        <v>122</v>
      </c>
      <c r="AG957" s="291">
        <v>3114560450</v>
      </c>
      <c r="AH957" s="305"/>
    </row>
    <row r="958" spans="1:37" ht="17.25" customHeight="1">
      <c r="A958" s="293">
        <v>957</v>
      </c>
      <c r="B958" s="291" t="s">
        <v>596</v>
      </c>
      <c r="C958" s="291" t="s">
        <v>621</v>
      </c>
      <c r="D958" s="361" t="s">
        <v>3381</v>
      </c>
      <c r="E958" s="294" t="s">
        <v>40</v>
      </c>
      <c r="F958" s="369">
        <v>33000000</v>
      </c>
      <c r="G958" s="291" t="s">
        <v>3382</v>
      </c>
      <c r="H958" s="295">
        <v>93405500</v>
      </c>
      <c r="I958" s="294" t="s">
        <v>3383</v>
      </c>
      <c r="J958" s="296">
        <v>9</v>
      </c>
      <c r="K958" s="296">
        <v>1989</v>
      </c>
      <c r="L958" s="297">
        <v>45866</v>
      </c>
      <c r="M958" s="298">
        <f>+F958</f>
        <v>33000000</v>
      </c>
      <c r="N958" s="297">
        <v>45873</v>
      </c>
      <c r="O958" s="294" t="s">
        <v>43</v>
      </c>
      <c r="P958" s="299">
        <v>45874</v>
      </c>
      <c r="Q958" s="294">
        <v>1925</v>
      </c>
      <c r="R958" s="291">
        <v>220701</v>
      </c>
      <c r="S958" s="300">
        <f>+M958</f>
        <v>33000000</v>
      </c>
      <c r="U958" s="301" t="s">
        <v>3384</v>
      </c>
      <c r="V958" s="297">
        <v>45877</v>
      </c>
      <c r="W958" s="302" t="s">
        <v>668</v>
      </c>
      <c r="Z958" s="303">
        <f t="shared" ref="Z958:Z964" si="867">+S958/3</f>
        <v>11000000</v>
      </c>
      <c r="AF958" s="291" t="s">
        <v>3385</v>
      </c>
      <c r="AG958" s="291">
        <v>3002421942</v>
      </c>
      <c r="AH958" s="26" t="s">
        <v>3386</v>
      </c>
    </row>
    <row r="959" spans="1:37" ht="17.25" customHeight="1">
      <c r="A959" s="293">
        <v>958</v>
      </c>
      <c r="B959" s="291" t="s">
        <v>596</v>
      </c>
      <c r="C959" s="291" t="s">
        <v>621</v>
      </c>
      <c r="D959" s="306" t="s">
        <v>3285</v>
      </c>
      <c r="E959" s="294" t="s">
        <v>40</v>
      </c>
      <c r="F959" s="369">
        <v>9000000</v>
      </c>
      <c r="G959" s="291" t="s">
        <v>1174</v>
      </c>
      <c r="H959" s="331">
        <v>1106226880</v>
      </c>
      <c r="I959" s="294" t="s">
        <v>279</v>
      </c>
      <c r="J959" s="296">
        <v>1</v>
      </c>
      <c r="K959" s="296">
        <v>1944</v>
      </c>
      <c r="L959" s="297">
        <v>45859</v>
      </c>
      <c r="M959" s="298">
        <f t="shared" ref="M959:M960" si="868">F959</f>
        <v>9000000</v>
      </c>
      <c r="N959" s="297">
        <v>45873</v>
      </c>
      <c r="O959" s="294" t="s">
        <v>43</v>
      </c>
      <c r="P959" s="334">
        <v>45874</v>
      </c>
      <c r="Q959" s="335">
        <v>1926</v>
      </c>
      <c r="R959" s="291">
        <v>220702</v>
      </c>
      <c r="S959" s="300">
        <f t="shared" ref="S959:S960" si="869">M959</f>
        <v>9000000</v>
      </c>
      <c r="T959" s="297">
        <v>45874</v>
      </c>
      <c r="U959" s="343" t="s">
        <v>3387</v>
      </c>
      <c r="V959" s="297">
        <v>45881</v>
      </c>
      <c r="W959" s="302">
        <v>45972</v>
      </c>
      <c r="Z959" s="303">
        <f t="shared" si="867"/>
        <v>3000000</v>
      </c>
      <c r="AF959" s="291" t="s">
        <v>3388</v>
      </c>
      <c r="AG959" s="291">
        <v>3229146374</v>
      </c>
      <c r="AH959" s="26" t="s">
        <v>3389</v>
      </c>
    </row>
    <row r="960" spans="1:37" ht="17.25" customHeight="1">
      <c r="A960" s="293">
        <v>959</v>
      </c>
      <c r="B960" s="291" t="s">
        <v>596</v>
      </c>
      <c r="C960" s="291" t="s">
        <v>621</v>
      </c>
      <c r="D960" s="291" t="s">
        <v>3283</v>
      </c>
      <c r="E960" s="294" t="s">
        <v>40</v>
      </c>
      <c r="F960" s="369">
        <v>7500000</v>
      </c>
      <c r="G960" s="291" t="s">
        <v>1219</v>
      </c>
      <c r="H960" s="295">
        <v>1110488048</v>
      </c>
      <c r="I960" s="294" t="s">
        <v>42</v>
      </c>
      <c r="J960" s="296">
        <v>8</v>
      </c>
      <c r="K960" s="296">
        <v>1945</v>
      </c>
      <c r="L960" s="297">
        <v>45859</v>
      </c>
      <c r="M960" s="298">
        <f t="shared" si="868"/>
        <v>7500000</v>
      </c>
      <c r="N960" s="297">
        <v>45873</v>
      </c>
      <c r="O960" s="294" t="s">
        <v>43</v>
      </c>
      <c r="P960" s="299">
        <v>45874</v>
      </c>
      <c r="Q960" s="294">
        <v>1927</v>
      </c>
      <c r="R960" s="291">
        <v>220702</v>
      </c>
      <c r="S960" s="300">
        <f t="shared" si="869"/>
        <v>7500000</v>
      </c>
      <c r="T960" s="297">
        <v>45873</v>
      </c>
      <c r="U960" s="301" t="s">
        <v>3390</v>
      </c>
      <c r="V960" s="297">
        <v>45875</v>
      </c>
      <c r="W960" s="302">
        <v>45966</v>
      </c>
      <c r="Z960" s="303">
        <f t="shared" si="867"/>
        <v>2500000</v>
      </c>
      <c r="AF960" s="291" t="s">
        <v>3391</v>
      </c>
      <c r="AG960" s="291">
        <v>3152799742</v>
      </c>
      <c r="AH960" s="26" t="s">
        <v>3392</v>
      </c>
    </row>
    <row r="961" spans="1:34" ht="17.25" customHeight="1">
      <c r="A961" s="293">
        <v>960</v>
      </c>
      <c r="B961" s="291" t="s">
        <v>596</v>
      </c>
      <c r="C961" s="291" t="s">
        <v>621</v>
      </c>
      <c r="D961" s="291" t="s">
        <v>3283</v>
      </c>
      <c r="E961" s="294" t="s">
        <v>40</v>
      </c>
      <c r="F961" s="369">
        <v>7500000</v>
      </c>
      <c r="G961" s="291" t="s">
        <v>1713</v>
      </c>
      <c r="H961" s="295">
        <v>1110587152</v>
      </c>
      <c r="I961" s="294" t="s">
        <v>42</v>
      </c>
      <c r="J961" s="296">
        <v>0</v>
      </c>
      <c r="K961" s="296">
        <v>1991</v>
      </c>
      <c r="L961" s="297">
        <v>45866</v>
      </c>
      <c r="M961" s="298">
        <f t="shared" ref="M961" si="870">F961</f>
        <v>7500000</v>
      </c>
      <c r="N961" s="297">
        <v>45873</v>
      </c>
      <c r="O961" s="294" t="s">
        <v>43</v>
      </c>
      <c r="P961" s="299">
        <v>45874</v>
      </c>
      <c r="Q961" s="294">
        <v>1928</v>
      </c>
      <c r="R961" s="291">
        <v>220602</v>
      </c>
      <c r="S961" s="300">
        <f t="shared" ref="S961" si="871">M961</f>
        <v>7500000</v>
      </c>
      <c r="W961" s="302" t="s">
        <v>668</v>
      </c>
      <c r="Z961" s="303">
        <f t="shared" si="867"/>
        <v>2500000</v>
      </c>
      <c r="AF961" s="291" t="s">
        <v>1715</v>
      </c>
      <c r="AG961" s="291">
        <v>3178866970</v>
      </c>
      <c r="AH961" s="26" t="s">
        <v>3393</v>
      </c>
    </row>
    <row r="962" spans="1:34" ht="17.25" customHeight="1">
      <c r="A962" s="293">
        <v>961</v>
      </c>
      <c r="B962" s="291" t="s">
        <v>596</v>
      </c>
      <c r="C962" s="291" t="s">
        <v>621</v>
      </c>
      <c r="D962" s="291" t="s">
        <v>3283</v>
      </c>
      <c r="E962" s="294" t="s">
        <v>40</v>
      </c>
      <c r="F962" s="369">
        <v>7500000</v>
      </c>
      <c r="G962" s="291" t="s">
        <v>3394</v>
      </c>
      <c r="H962" s="295">
        <v>28567169</v>
      </c>
      <c r="I962" s="294" t="s">
        <v>428</v>
      </c>
      <c r="J962" s="296">
        <v>1</v>
      </c>
      <c r="K962" s="296">
        <v>1990</v>
      </c>
      <c r="L962" s="297">
        <v>45866</v>
      </c>
      <c r="M962" s="298">
        <f t="shared" ref="M962" si="872">F962</f>
        <v>7500000</v>
      </c>
      <c r="N962" s="297">
        <v>45873</v>
      </c>
      <c r="O962" s="294" t="s">
        <v>43</v>
      </c>
      <c r="P962" s="299">
        <v>45874</v>
      </c>
      <c r="Q962" s="294">
        <v>1929</v>
      </c>
      <c r="R962" s="291">
        <v>220602</v>
      </c>
      <c r="S962" s="300">
        <f t="shared" ref="S962" si="873">M962</f>
        <v>7500000</v>
      </c>
      <c r="T962" s="297">
        <v>45782</v>
      </c>
      <c r="U962" s="301">
        <v>100046723</v>
      </c>
      <c r="V962" s="297">
        <v>45877</v>
      </c>
      <c r="W962" s="302">
        <v>45968</v>
      </c>
      <c r="Z962" s="303">
        <f t="shared" si="867"/>
        <v>2500000</v>
      </c>
      <c r="AF962" s="291" t="s">
        <v>3395</v>
      </c>
      <c r="AG962" s="291">
        <v>3173028021</v>
      </c>
      <c r="AH962" s="26" t="s">
        <v>3396</v>
      </c>
    </row>
    <row r="963" spans="1:34" ht="17.25" customHeight="1">
      <c r="A963" s="293">
        <v>962</v>
      </c>
      <c r="B963" s="291" t="s">
        <v>596</v>
      </c>
      <c r="C963" s="291" t="s">
        <v>621</v>
      </c>
      <c r="D963" s="291" t="s">
        <v>3283</v>
      </c>
      <c r="E963" s="294" t="s">
        <v>40</v>
      </c>
      <c r="F963" s="369">
        <v>7500000</v>
      </c>
      <c r="G963" s="291" t="s">
        <v>3397</v>
      </c>
      <c r="H963" s="295">
        <v>1109244194</v>
      </c>
      <c r="I963" s="294" t="s">
        <v>2987</v>
      </c>
      <c r="J963" s="296">
        <v>3</v>
      </c>
      <c r="K963" s="296">
        <v>1988</v>
      </c>
      <c r="L963" s="297">
        <v>45866</v>
      </c>
      <c r="M963" s="298">
        <f t="shared" ref="M963" si="874">F963</f>
        <v>7500000</v>
      </c>
      <c r="N963" s="297">
        <v>45873</v>
      </c>
      <c r="O963" s="294" t="s">
        <v>43</v>
      </c>
      <c r="P963" s="299">
        <v>45874</v>
      </c>
      <c r="Q963" s="294">
        <v>1930</v>
      </c>
      <c r="R963" s="291">
        <v>220602</v>
      </c>
      <c r="S963" s="300">
        <f t="shared" ref="S963" si="875">M963</f>
        <v>7500000</v>
      </c>
      <c r="T963" s="297" t="s">
        <v>3398</v>
      </c>
      <c r="U963" s="301">
        <v>100046715</v>
      </c>
      <c r="V963" s="297">
        <v>45877</v>
      </c>
      <c r="W963" s="302">
        <v>45968</v>
      </c>
      <c r="Z963" s="303">
        <f t="shared" si="867"/>
        <v>2500000</v>
      </c>
      <c r="AF963" s="291" t="s">
        <v>3399</v>
      </c>
      <c r="AG963" s="291">
        <v>3112388003</v>
      </c>
      <c r="AH963" s="26" t="s">
        <v>3400</v>
      </c>
    </row>
    <row r="964" spans="1:34" ht="17.25" customHeight="1">
      <c r="A964" s="293">
        <v>963</v>
      </c>
      <c r="B964" s="291" t="s">
        <v>596</v>
      </c>
      <c r="C964" s="291" t="s">
        <v>621</v>
      </c>
      <c r="D964" s="291" t="s">
        <v>3283</v>
      </c>
      <c r="E964" s="294" t="s">
        <v>40</v>
      </c>
      <c r="F964" s="369">
        <v>7500000</v>
      </c>
      <c r="G964" s="291" t="s">
        <v>1360</v>
      </c>
      <c r="H964" s="295">
        <v>1110444789</v>
      </c>
      <c r="I964" s="294" t="s">
        <v>42</v>
      </c>
      <c r="J964" s="296">
        <v>8</v>
      </c>
      <c r="K964" s="296">
        <v>1985</v>
      </c>
      <c r="L964" s="297">
        <v>45866</v>
      </c>
      <c r="M964" s="298">
        <f t="shared" ref="M964" si="876">F964</f>
        <v>7500000</v>
      </c>
      <c r="N964" s="297">
        <v>45874</v>
      </c>
      <c r="O964" s="294" t="s">
        <v>43</v>
      </c>
      <c r="P964" s="299">
        <v>45877</v>
      </c>
      <c r="Q964" s="294">
        <v>1936</v>
      </c>
      <c r="R964" s="291">
        <v>220602</v>
      </c>
      <c r="S964" s="300">
        <f t="shared" ref="S964" si="877">M964</f>
        <v>7500000</v>
      </c>
      <c r="T964" s="297">
        <v>45877</v>
      </c>
      <c r="U964" s="301" t="s">
        <v>3401</v>
      </c>
      <c r="V964" s="297">
        <v>45883</v>
      </c>
      <c r="W964" s="302">
        <v>45974</v>
      </c>
      <c r="Z964" s="303">
        <f t="shared" si="867"/>
        <v>2500000</v>
      </c>
      <c r="AF964" s="291" t="s">
        <v>3402</v>
      </c>
      <c r="AG964" s="291">
        <v>3134769691</v>
      </c>
      <c r="AH964" s="26" t="s">
        <v>1363</v>
      </c>
    </row>
    <row r="965" spans="1:34" ht="17.25" customHeight="1">
      <c r="A965" s="293">
        <v>964</v>
      </c>
      <c r="B965" s="291" t="s">
        <v>2940</v>
      </c>
      <c r="C965" s="291" t="s">
        <v>621</v>
      </c>
      <c r="D965" s="357" t="s">
        <v>3358</v>
      </c>
      <c r="E965" s="374" t="s">
        <v>40</v>
      </c>
      <c r="F965" s="375">
        <v>12500000</v>
      </c>
      <c r="G965" s="357" t="s">
        <v>3403</v>
      </c>
      <c r="H965" s="389">
        <v>1110558794</v>
      </c>
      <c r="I965" s="294" t="s">
        <v>42</v>
      </c>
      <c r="J965" s="296">
        <v>5</v>
      </c>
      <c r="K965" s="296">
        <v>1976</v>
      </c>
      <c r="L965" s="297">
        <v>45863</v>
      </c>
      <c r="M965" s="298">
        <f>+F965</f>
        <v>12500000</v>
      </c>
      <c r="N965" s="297">
        <v>45874</v>
      </c>
      <c r="O965" s="294" t="s">
        <v>43</v>
      </c>
      <c r="P965" s="299">
        <v>45881</v>
      </c>
      <c r="Q965" s="294">
        <v>1942</v>
      </c>
      <c r="R965" s="291">
        <v>220302</v>
      </c>
      <c r="S965" s="300">
        <f>+M965</f>
        <v>12500000</v>
      </c>
      <c r="T965" s="297">
        <v>45880</v>
      </c>
      <c r="U965" s="301" t="s">
        <v>3404</v>
      </c>
      <c r="V965" s="297">
        <v>45884</v>
      </c>
      <c r="W965" s="302">
        <v>46022</v>
      </c>
      <c r="Z965" s="303">
        <f>+S965/5</f>
        <v>2500000</v>
      </c>
      <c r="AF965" s="291" t="s">
        <v>3405</v>
      </c>
      <c r="AG965" s="291">
        <v>3236141390</v>
      </c>
      <c r="AH965" s="26" t="s">
        <v>3406</v>
      </c>
    </row>
    <row r="966" spans="1:34" ht="17.25" customHeight="1">
      <c r="A966" s="293">
        <v>965</v>
      </c>
      <c r="B966" s="291" t="s">
        <v>37</v>
      </c>
      <c r="C966" s="291" t="s">
        <v>146</v>
      </c>
      <c r="D966" s="357" t="s">
        <v>3407</v>
      </c>
      <c r="E966" s="294" t="s">
        <v>40</v>
      </c>
      <c r="F966" s="369">
        <v>361517151</v>
      </c>
      <c r="G966" s="357" t="s">
        <v>3408</v>
      </c>
      <c r="H966" s="295">
        <v>93396792</v>
      </c>
      <c r="I966" s="294" t="s">
        <v>42</v>
      </c>
      <c r="J966" s="296">
        <v>2</v>
      </c>
      <c r="K966" s="296">
        <v>1879</v>
      </c>
      <c r="L966" s="297">
        <v>45848</v>
      </c>
      <c r="M966" s="298">
        <f>+F966</f>
        <v>361517151</v>
      </c>
      <c r="N966" s="297">
        <v>45874</v>
      </c>
      <c r="O966" s="294" t="s">
        <v>43</v>
      </c>
      <c r="P966" s="299">
        <v>45874</v>
      </c>
      <c r="Q966" s="294">
        <v>1931</v>
      </c>
      <c r="R966" s="291">
        <v>21030202</v>
      </c>
      <c r="S966" s="300">
        <f>+M966</f>
        <v>361517151</v>
      </c>
      <c r="T966" s="297">
        <v>45874</v>
      </c>
      <c r="U966" s="301" t="s">
        <v>3409</v>
      </c>
      <c r="V966" s="297">
        <v>45875</v>
      </c>
      <c r="W966" s="302">
        <v>45966</v>
      </c>
      <c r="Z966" s="303">
        <f>+S966/3</f>
        <v>120505717</v>
      </c>
      <c r="AF966" s="291" t="s">
        <v>3410</v>
      </c>
      <c r="AG966" s="291">
        <v>3176378956</v>
      </c>
      <c r="AH966" s="26" t="s">
        <v>3411</v>
      </c>
    </row>
    <row r="967" spans="1:34" ht="17.25" customHeight="1">
      <c r="A967" s="293">
        <v>966</v>
      </c>
      <c r="B967" s="291" t="s">
        <v>2940</v>
      </c>
      <c r="C967" s="291" t="s">
        <v>621</v>
      </c>
      <c r="D967" s="291" t="s">
        <v>3412</v>
      </c>
      <c r="E967" s="294" t="s">
        <v>40</v>
      </c>
      <c r="F967" s="369">
        <v>315000000</v>
      </c>
      <c r="G967" s="291" t="s">
        <v>3195</v>
      </c>
      <c r="H967" s="295">
        <v>901047170</v>
      </c>
      <c r="I967" s="294" t="s">
        <v>42</v>
      </c>
      <c r="J967" s="296">
        <v>5</v>
      </c>
      <c r="K967" s="296">
        <v>1892</v>
      </c>
      <c r="L967" s="297">
        <v>45852</v>
      </c>
      <c r="M967" s="298">
        <f>+F967</f>
        <v>315000000</v>
      </c>
      <c r="N967" s="297">
        <v>45874</v>
      </c>
      <c r="O967" s="294" t="s">
        <v>43</v>
      </c>
      <c r="P967" s="299">
        <v>45875</v>
      </c>
      <c r="Q967" s="294">
        <v>1932</v>
      </c>
      <c r="R967" s="291">
        <v>220301</v>
      </c>
      <c r="S967" s="300">
        <f>+M967</f>
        <v>315000000</v>
      </c>
      <c r="T967" s="297" t="s">
        <v>18</v>
      </c>
      <c r="U967" s="301" t="s">
        <v>3413</v>
      </c>
      <c r="V967" s="297">
        <v>45874</v>
      </c>
      <c r="W967" s="302">
        <v>46006</v>
      </c>
      <c r="Z967" s="303">
        <f>+S967/5</f>
        <v>63000000</v>
      </c>
      <c r="AF967" s="291" t="s">
        <v>3414</v>
      </c>
      <c r="AG967" s="291">
        <v>3107614159</v>
      </c>
      <c r="AH967" s="26" t="s">
        <v>3415</v>
      </c>
    </row>
    <row r="968" spans="1:34" ht="17.25" customHeight="1">
      <c r="A968" s="293">
        <v>967</v>
      </c>
      <c r="B968" s="291" t="s">
        <v>2940</v>
      </c>
      <c r="C968" s="291" t="s">
        <v>621</v>
      </c>
      <c r="D968" s="357" t="s">
        <v>3106</v>
      </c>
      <c r="E968" s="294" t="s">
        <v>40</v>
      </c>
      <c r="F968" s="369">
        <v>12500000</v>
      </c>
      <c r="G968" s="291" t="s">
        <v>3416</v>
      </c>
      <c r="H968" s="295">
        <v>1006120879</v>
      </c>
      <c r="I968" s="294" t="s">
        <v>42</v>
      </c>
      <c r="J968" s="296">
        <v>4</v>
      </c>
      <c r="K968" s="296">
        <v>2000</v>
      </c>
      <c r="L968" s="297">
        <v>45868</v>
      </c>
      <c r="M968" s="298">
        <v>12500000</v>
      </c>
      <c r="N968" s="297">
        <v>45875</v>
      </c>
      <c r="O968" s="294" t="s">
        <v>43</v>
      </c>
      <c r="P968" s="299">
        <v>45881</v>
      </c>
      <c r="Q968" s="294">
        <v>1943</v>
      </c>
      <c r="R968" s="291">
        <v>220302</v>
      </c>
      <c r="S968" s="300">
        <v>12500000</v>
      </c>
      <c r="T968" s="297">
        <v>45880</v>
      </c>
      <c r="U968" s="301" t="s">
        <v>3417</v>
      </c>
      <c r="V968" s="297">
        <v>45883</v>
      </c>
      <c r="W968" s="302">
        <v>46022</v>
      </c>
      <c r="Z968" s="303">
        <f>+S968/5</f>
        <v>2500000</v>
      </c>
      <c r="AF968" s="291" t="s">
        <v>3418</v>
      </c>
      <c r="AG968" s="291">
        <v>3232432558</v>
      </c>
      <c r="AH968" s="26" t="s">
        <v>3419</v>
      </c>
    </row>
    <row r="969" spans="1:34" ht="17.25" customHeight="1">
      <c r="A969" s="293">
        <v>968</v>
      </c>
      <c r="B969" s="291" t="s">
        <v>2940</v>
      </c>
      <c r="C969" s="291" t="s">
        <v>621</v>
      </c>
      <c r="D969" s="357" t="s">
        <v>3420</v>
      </c>
      <c r="E969" s="374" t="s">
        <v>40</v>
      </c>
      <c r="F969" s="375">
        <v>12500000</v>
      </c>
      <c r="G969" s="357" t="s">
        <v>3421</v>
      </c>
      <c r="H969" s="295">
        <v>1110498381</v>
      </c>
      <c r="I969" s="294" t="s">
        <v>115</v>
      </c>
      <c r="J969" s="296">
        <v>9</v>
      </c>
      <c r="K969" s="296">
        <v>2001</v>
      </c>
      <c r="L969" s="297" t="s">
        <v>3422</v>
      </c>
      <c r="M969" s="298">
        <v>12500000</v>
      </c>
      <c r="N969" s="297">
        <v>45875</v>
      </c>
      <c r="O969" s="294" t="s">
        <v>43</v>
      </c>
      <c r="P969" s="299">
        <v>45877</v>
      </c>
      <c r="Q969" s="294">
        <v>1937</v>
      </c>
      <c r="R969" s="291">
        <v>220302</v>
      </c>
      <c r="S969" s="300">
        <v>12500000</v>
      </c>
      <c r="T969" s="297">
        <v>45875</v>
      </c>
      <c r="U969" s="301" t="s">
        <v>3423</v>
      </c>
      <c r="V969" s="297">
        <v>45881</v>
      </c>
      <c r="W969" s="302">
        <v>46022</v>
      </c>
      <c r="Z969" s="303">
        <v>2500000</v>
      </c>
      <c r="AF969" s="291" t="s">
        <v>3424</v>
      </c>
      <c r="AG969" s="291">
        <v>3150576269</v>
      </c>
      <c r="AH969" s="26" t="s">
        <v>3425</v>
      </c>
    </row>
    <row r="970" spans="1:34" ht="17.25" customHeight="1">
      <c r="A970" s="293">
        <v>969</v>
      </c>
      <c r="B970" s="291" t="s">
        <v>37</v>
      </c>
      <c r="C970" s="291" t="s">
        <v>661</v>
      </c>
      <c r="D970" s="291" t="s">
        <v>163</v>
      </c>
      <c r="E970" s="294" t="s">
        <v>40</v>
      </c>
      <c r="F970" s="369">
        <v>31138393</v>
      </c>
      <c r="G970" s="291" t="s">
        <v>164</v>
      </c>
      <c r="H970" s="295">
        <v>28799762</v>
      </c>
      <c r="I970" s="294" t="s">
        <v>165</v>
      </c>
      <c r="J970" s="296">
        <v>5</v>
      </c>
      <c r="K970" s="296">
        <v>2068</v>
      </c>
      <c r="L970" s="297">
        <v>45875</v>
      </c>
      <c r="M970" s="298">
        <f t="shared" ref="M970" si="878">F970</f>
        <v>31138393</v>
      </c>
      <c r="N970" s="297">
        <v>45875</v>
      </c>
      <c r="O970" s="294" t="s">
        <v>43</v>
      </c>
      <c r="P970" s="299">
        <v>45875</v>
      </c>
      <c r="Q970" s="294">
        <v>1935</v>
      </c>
      <c r="R970" s="291">
        <v>220406</v>
      </c>
      <c r="S970" s="300">
        <f t="shared" ref="S970" si="879">M970</f>
        <v>31138393</v>
      </c>
      <c r="T970" s="297">
        <v>45875</v>
      </c>
      <c r="U970" s="301" t="s">
        <v>3426</v>
      </c>
      <c r="V970" s="297">
        <v>45875</v>
      </c>
      <c r="W970" s="302">
        <v>46022</v>
      </c>
      <c r="Z970" s="303">
        <v>6398300</v>
      </c>
      <c r="AF970" s="291" t="s">
        <v>167</v>
      </c>
      <c r="AG970" s="291">
        <v>3182848266</v>
      </c>
      <c r="AH970" s="307" t="s">
        <v>168</v>
      </c>
    </row>
    <row r="971" spans="1:34" ht="17.25" customHeight="1">
      <c r="A971" s="293">
        <v>970</v>
      </c>
      <c r="B971" s="291" t="s">
        <v>1187</v>
      </c>
      <c r="C971" s="291" t="s">
        <v>330</v>
      </c>
      <c r="D971" s="306" t="s">
        <v>3427</v>
      </c>
      <c r="E971" s="294" t="s">
        <v>40</v>
      </c>
      <c r="F971" s="369">
        <v>25939333</v>
      </c>
      <c r="G971" s="291" t="s">
        <v>332</v>
      </c>
      <c r="H971" s="295">
        <v>1110591276</v>
      </c>
      <c r="I971" s="294" t="s">
        <v>115</v>
      </c>
      <c r="J971" s="296">
        <v>0</v>
      </c>
      <c r="K971" s="296">
        <v>2077</v>
      </c>
      <c r="L971" s="297">
        <v>45875</v>
      </c>
      <c r="M971" s="298">
        <f t="shared" ref="M971:M973" si="880">F971</f>
        <v>25939333</v>
      </c>
      <c r="N971" s="297">
        <v>45877</v>
      </c>
      <c r="O971" s="294" t="s">
        <v>43</v>
      </c>
      <c r="P971" s="299">
        <v>45877</v>
      </c>
      <c r="Q971" s="294">
        <v>1939</v>
      </c>
      <c r="R971" s="291">
        <v>220406</v>
      </c>
      <c r="S971" s="300">
        <f t="shared" ref="S971:S973" si="881">M971</f>
        <v>25939333</v>
      </c>
      <c r="T971" s="297">
        <v>45877</v>
      </c>
      <c r="U971" s="301" t="s">
        <v>3428</v>
      </c>
      <c r="V971" s="297">
        <v>45878</v>
      </c>
      <c r="W971" s="302">
        <v>46022</v>
      </c>
      <c r="Z971" s="303">
        <v>5330000</v>
      </c>
      <c r="AF971" s="291" t="s">
        <v>334</v>
      </c>
      <c r="AG971" s="291">
        <v>3103163489</v>
      </c>
      <c r="AH971" s="307" t="s">
        <v>335</v>
      </c>
    </row>
    <row r="972" spans="1:34" ht="17.25" customHeight="1">
      <c r="A972" s="293">
        <v>971</v>
      </c>
      <c r="B972" s="291" t="s">
        <v>37</v>
      </c>
      <c r="C972" s="291" t="s">
        <v>146</v>
      </c>
      <c r="D972" s="306" t="s">
        <v>3429</v>
      </c>
      <c r="E972" s="294" t="s">
        <v>40</v>
      </c>
      <c r="F972" s="369">
        <v>176000000</v>
      </c>
      <c r="G972" s="291" t="s">
        <v>1093</v>
      </c>
      <c r="H972" s="295">
        <v>1110061944</v>
      </c>
      <c r="I972" s="294" t="s">
        <v>428</v>
      </c>
      <c r="J972" s="296">
        <v>9</v>
      </c>
      <c r="K972" s="296">
        <v>2076</v>
      </c>
      <c r="L972" s="297">
        <v>45875</v>
      </c>
      <c r="M972" s="298">
        <f t="shared" si="880"/>
        <v>176000000</v>
      </c>
      <c r="N972" s="297">
        <v>45877</v>
      </c>
      <c r="O972" s="294" t="s">
        <v>43</v>
      </c>
      <c r="P972" s="299">
        <v>45880</v>
      </c>
      <c r="Q972" s="294">
        <v>1940</v>
      </c>
      <c r="R972" s="291">
        <v>2102020211</v>
      </c>
      <c r="S972" s="300">
        <f t="shared" si="881"/>
        <v>176000000</v>
      </c>
      <c r="T972" s="297">
        <v>45877</v>
      </c>
      <c r="U972" s="301">
        <v>100046841</v>
      </c>
      <c r="V972" s="297">
        <v>45880</v>
      </c>
      <c r="W972" s="302">
        <v>46022</v>
      </c>
      <c r="Z972" s="303">
        <f>+S972</f>
        <v>176000000</v>
      </c>
      <c r="AF972" s="291" t="s">
        <v>1095</v>
      </c>
      <c r="AG972" s="291">
        <v>3234806441</v>
      </c>
      <c r="AH972" s="307" t="s">
        <v>1014</v>
      </c>
    </row>
    <row r="973" spans="1:34" ht="17.25" customHeight="1">
      <c r="A973" s="293">
        <v>972</v>
      </c>
      <c r="B973" s="291" t="s">
        <v>1187</v>
      </c>
      <c r="C973" s="291" t="s">
        <v>73</v>
      </c>
      <c r="D973" s="306" t="s">
        <v>1086</v>
      </c>
      <c r="E973" s="294" t="s">
        <v>80</v>
      </c>
      <c r="F973" s="369">
        <v>20926666</v>
      </c>
      <c r="G973" s="291" t="s">
        <v>81</v>
      </c>
      <c r="H973" s="295">
        <v>65738804</v>
      </c>
      <c r="I973" s="294" t="s">
        <v>42</v>
      </c>
      <c r="J973" s="296">
        <v>1</v>
      </c>
      <c r="K973" s="296">
        <v>2078</v>
      </c>
      <c r="L973" s="297">
        <v>45875</v>
      </c>
      <c r="M973" s="298">
        <f t="shared" si="880"/>
        <v>20926666</v>
      </c>
      <c r="N973" s="297">
        <v>45877</v>
      </c>
      <c r="O973" s="294" t="s">
        <v>43</v>
      </c>
      <c r="P973" s="299">
        <v>45880</v>
      </c>
      <c r="Q973" s="294">
        <v>1941</v>
      </c>
      <c r="R973" s="291">
        <v>2101020301</v>
      </c>
      <c r="S973" s="300">
        <f t="shared" si="881"/>
        <v>20926666</v>
      </c>
      <c r="T973" s="297">
        <v>45880</v>
      </c>
      <c r="U973" s="301" t="s">
        <v>3430</v>
      </c>
      <c r="V973" s="297">
        <v>45880</v>
      </c>
      <c r="W973" s="302">
        <v>46022</v>
      </c>
      <c r="Z973" s="303">
        <f>+F973</f>
        <v>20926666</v>
      </c>
      <c r="AF973" s="291" t="s">
        <v>83</v>
      </c>
      <c r="AG973" s="291">
        <v>3164320712</v>
      </c>
      <c r="AH973" s="307" t="s">
        <v>84</v>
      </c>
    </row>
    <row r="974" spans="1:34" ht="17.25" customHeight="1">
      <c r="A974" s="293">
        <v>973</v>
      </c>
      <c r="B974" s="291" t="s">
        <v>37</v>
      </c>
      <c r="C974" s="291" t="s">
        <v>146</v>
      </c>
      <c r="D974" s="306" t="s">
        <v>3431</v>
      </c>
      <c r="E974" s="294" t="s">
        <v>40</v>
      </c>
      <c r="F974" s="369">
        <v>9030170</v>
      </c>
      <c r="G974" s="306" t="s">
        <v>1842</v>
      </c>
      <c r="H974" s="295">
        <v>901222573</v>
      </c>
      <c r="I974" s="294" t="s">
        <v>261</v>
      </c>
      <c r="J974" s="296">
        <v>1</v>
      </c>
      <c r="K974" s="296">
        <v>2029</v>
      </c>
      <c r="L974" s="297">
        <v>45874</v>
      </c>
      <c r="M974" s="298">
        <f>+F974</f>
        <v>9030170</v>
      </c>
      <c r="N974" s="297">
        <v>45881</v>
      </c>
      <c r="O974" s="294" t="s">
        <v>43</v>
      </c>
      <c r="P974" s="299">
        <v>45870</v>
      </c>
      <c r="Q974" s="294">
        <v>1944</v>
      </c>
      <c r="R974" s="291">
        <v>21030202</v>
      </c>
      <c r="S974" s="300">
        <f>+M974</f>
        <v>9030170</v>
      </c>
      <c r="T974" s="297">
        <v>45889</v>
      </c>
      <c r="U974" s="301" t="s">
        <v>3432</v>
      </c>
      <c r="V974" s="297">
        <v>45891</v>
      </c>
      <c r="W974" s="302">
        <v>45951</v>
      </c>
      <c r="Z974" s="303">
        <f>+S974/2</f>
        <v>4515085</v>
      </c>
      <c r="AF974" s="291" t="s">
        <v>1844</v>
      </c>
      <c r="AG974" s="291">
        <v>3166050136</v>
      </c>
      <c r="AH974" s="307" t="s">
        <v>1845</v>
      </c>
    </row>
    <row r="975" spans="1:34" ht="17.25" customHeight="1">
      <c r="A975" s="293">
        <v>974</v>
      </c>
      <c r="B975" s="291" t="s">
        <v>37</v>
      </c>
      <c r="C975" s="291" t="s">
        <v>146</v>
      </c>
      <c r="D975" s="291" t="s">
        <v>3433</v>
      </c>
      <c r="E975" s="294" t="s">
        <v>40</v>
      </c>
      <c r="F975" s="369">
        <v>12385969</v>
      </c>
      <c r="G975" s="291" t="s">
        <v>3434</v>
      </c>
      <c r="H975" s="295">
        <v>1110532627</v>
      </c>
      <c r="I975" s="294" t="s">
        <v>42</v>
      </c>
      <c r="J975" s="296">
        <v>0</v>
      </c>
      <c r="K975" s="296">
        <v>2030</v>
      </c>
      <c r="L975" s="297">
        <v>45874</v>
      </c>
      <c r="M975" s="298">
        <f t="shared" ref="M975" si="882">+F975</f>
        <v>12385969</v>
      </c>
      <c r="N975" s="297">
        <v>45881</v>
      </c>
      <c r="O975" s="294" t="s">
        <v>43</v>
      </c>
      <c r="P975" s="299">
        <v>45881</v>
      </c>
      <c r="Q975" s="294">
        <v>1945</v>
      </c>
      <c r="R975" s="291">
        <v>21030202</v>
      </c>
      <c r="S975" s="300">
        <f t="shared" ref="S975" si="883">+M975</f>
        <v>12385969</v>
      </c>
      <c r="T975" s="297">
        <v>45882</v>
      </c>
      <c r="U975" s="301">
        <v>100045424</v>
      </c>
      <c r="V975" s="297">
        <v>45889</v>
      </c>
      <c r="W975" s="294" t="s">
        <v>3435</v>
      </c>
      <c r="Z975" s="303">
        <f>+S975/1.5</f>
        <v>8257312.666666667</v>
      </c>
      <c r="AF975" s="291" t="s">
        <v>3436</v>
      </c>
      <c r="AG975" s="291">
        <v>3115928552</v>
      </c>
      <c r="AH975" s="26" t="s">
        <v>3437</v>
      </c>
    </row>
    <row r="976" spans="1:34" ht="17.25" customHeight="1">
      <c r="A976" s="293">
        <v>975</v>
      </c>
      <c r="B976" s="291" t="s">
        <v>1187</v>
      </c>
      <c r="C976" s="291" t="s">
        <v>330</v>
      </c>
      <c r="D976" s="291" t="s">
        <v>3438</v>
      </c>
      <c r="E976" s="294" t="s">
        <v>40</v>
      </c>
      <c r="F976" s="369">
        <v>24874500</v>
      </c>
      <c r="G976" s="291" t="s">
        <v>1428</v>
      </c>
      <c r="H976" s="295">
        <v>1110494837</v>
      </c>
      <c r="I976" s="294" t="s">
        <v>42</v>
      </c>
      <c r="J976" s="296">
        <v>7</v>
      </c>
      <c r="K976" s="296">
        <v>2082</v>
      </c>
      <c r="L976" s="297">
        <v>45877</v>
      </c>
      <c r="M976" s="298">
        <v>24874500</v>
      </c>
      <c r="N976" s="297">
        <v>45881</v>
      </c>
      <c r="O976" s="294" t="s">
        <v>43</v>
      </c>
      <c r="P976" s="299">
        <v>45881</v>
      </c>
      <c r="Q976" s="294">
        <v>1946</v>
      </c>
      <c r="R976" s="291">
        <v>220402</v>
      </c>
      <c r="S976" s="300">
        <f>+M976</f>
        <v>24874500</v>
      </c>
      <c r="T976" s="297">
        <v>45881</v>
      </c>
      <c r="U976" s="301" t="s">
        <v>3439</v>
      </c>
      <c r="V976" s="297">
        <v>45882</v>
      </c>
      <c r="W976" s="302">
        <v>46022</v>
      </c>
      <c r="Z976" s="303">
        <v>5330250</v>
      </c>
      <c r="AF976" s="291" t="s">
        <v>1430</v>
      </c>
      <c r="AG976" s="291">
        <v>3046809267</v>
      </c>
      <c r="AH976" s="307" t="s">
        <v>1431</v>
      </c>
    </row>
    <row r="977" spans="1:35" ht="17.25" customHeight="1">
      <c r="A977" s="293">
        <v>976</v>
      </c>
      <c r="B977" s="291" t="s">
        <v>596</v>
      </c>
      <c r="C977" s="291" t="s">
        <v>621</v>
      </c>
      <c r="D977" s="291" t="s">
        <v>796</v>
      </c>
      <c r="E977" s="294" t="s">
        <v>40</v>
      </c>
      <c r="F977" s="369">
        <v>7500000</v>
      </c>
      <c r="G977" s="291" t="s">
        <v>1407</v>
      </c>
      <c r="H977" s="295">
        <v>1110561617</v>
      </c>
      <c r="I977" s="294" t="s">
        <v>42</v>
      </c>
      <c r="J977" s="296">
        <v>0</v>
      </c>
      <c r="K977" s="296">
        <v>2038</v>
      </c>
      <c r="L977" s="297">
        <v>45874</v>
      </c>
      <c r="M977" s="298">
        <v>7500000</v>
      </c>
      <c r="N977" s="297">
        <v>45881</v>
      </c>
      <c r="O977" s="294" t="s">
        <v>43</v>
      </c>
      <c r="P977" s="299">
        <v>45881</v>
      </c>
      <c r="Q977" s="294">
        <v>1947</v>
      </c>
      <c r="R977" s="291">
        <v>220602</v>
      </c>
      <c r="S977" s="300">
        <v>7500000</v>
      </c>
      <c r="T977" s="297">
        <v>45881</v>
      </c>
      <c r="U977" s="301" t="s">
        <v>3440</v>
      </c>
      <c r="V977" s="297">
        <v>45883</v>
      </c>
      <c r="W977" s="302">
        <v>45974</v>
      </c>
      <c r="Z977" s="303">
        <f t="shared" ref="Z977:Z978" si="884">+S977/3</f>
        <v>2500000</v>
      </c>
      <c r="AF977" s="291" t="s">
        <v>1409</v>
      </c>
      <c r="AG977" s="291">
        <v>3026624964</v>
      </c>
      <c r="AH977" s="307" t="s">
        <v>1410</v>
      </c>
    </row>
    <row r="978" spans="1:35" ht="17.25" customHeight="1">
      <c r="A978" s="293">
        <v>977</v>
      </c>
      <c r="B978" s="291" t="s">
        <v>596</v>
      </c>
      <c r="C978" s="291" t="s">
        <v>621</v>
      </c>
      <c r="D978" s="291" t="s">
        <v>796</v>
      </c>
      <c r="E978" s="294" t="s">
        <v>40</v>
      </c>
      <c r="F978" s="369">
        <v>7500000</v>
      </c>
      <c r="G978" s="306" t="s">
        <v>1504</v>
      </c>
      <c r="H978" s="295">
        <v>1110514314</v>
      </c>
      <c r="I978" s="294" t="s">
        <v>42</v>
      </c>
      <c r="J978" s="296">
        <v>4</v>
      </c>
      <c r="K978" s="296">
        <v>2035</v>
      </c>
      <c r="L978" s="297">
        <v>45874</v>
      </c>
      <c r="M978" s="298">
        <v>7500000</v>
      </c>
      <c r="N978" s="297">
        <v>45881</v>
      </c>
      <c r="O978" s="294" t="s">
        <v>43</v>
      </c>
      <c r="P978" s="299">
        <v>45882</v>
      </c>
      <c r="Q978" s="294">
        <v>1954</v>
      </c>
      <c r="R978" s="291">
        <v>220602</v>
      </c>
      <c r="S978" s="300">
        <v>7500000</v>
      </c>
      <c r="T978" s="297">
        <v>45888</v>
      </c>
      <c r="U978" s="301" t="s">
        <v>3441</v>
      </c>
      <c r="V978" s="297">
        <v>45890</v>
      </c>
      <c r="W978" s="302" t="s">
        <v>668</v>
      </c>
      <c r="Z978" s="303">
        <f t="shared" si="884"/>
        <v>2500000</v>
      </c>
      <c r="AF978" s="291" t="s">
        <v>1506</v>
      </c>
      <c r="AG978" s="291">
        <v>3156452632</v>
      </c>
      <c r="AH978" s="307" t="s">
        <v>1507</v>
      </c>
    </row>
    <row r="979" spans="1:35" ht="17.25" customHeight="1">
      <c r="A979" s="293">
        <v>978</v>
      </c>
      <c r="B979" s="291" t="s">
        <v>596</v>
      </c>
      <c r="C979" s="291" t="s">
        <v>621</v>
      </c>
      <c r="D979" s="291" t="s">
        <v>796</v>
      </c>
      <c r="E979" s="294" t="s">
        <v>40</v>
      </c>
      <c r="F979" s="369">
        <v>7500000</v>
      </c>
      <c r="G979" s="306" t="s">
        <v>3442</v>
      </c>
      <c r="H979" s="295">
        <v>1110521491</v>
      </c>
      <c r="I979" s="294" t="s">
        <v>42</v>
      </c>
      <c r="J979" s="296">
        <v>9</v>
      </c>
      <c r="K979" s="296">
        <v>2045</v>
      </c>
      <c r="L979" s="297">
        <v>45874</v>
      </c>
      <c r="M979" s="298">
        <v>7500000</v>
      </c>
      <c r="N979" s="297">
        <v>45881</v>
      </c>
      <c r="O979" s="294" t="s">
        <v>43</v>
      </c>
      <c r="P979" s="299">
        <v>45882</v>
      </c>
      <c r="Q979" s="294">
        <v>1955</v>
      </c>
      <c r="R979" s="291">
        <v>220602</v>
      </c>
      <c r="S979" s="300">
        <v>7500000</v>
      </c>
      <c r="W979" s="302" t="s">
        <v>668</v>
      </c>
      <c r="Z979" s="303">
        <f t="shared" ref="Z979:Z981" si="885">+S979/3</f>
        <v>2500000</v>
      </c>
      <c r="AF979" s="291" t="s">
        <v>3443</v>
      </c>
      <c r="AG979" s="291">
        <v>3115944446</v>
      </c>
      <c r="AH979" s="26" t="s">
        <v>3444</v>
      </c>
    </row>
    <row r="980" spans="1:35" ht="17.25" customHeight="1">
      <c r="A980" s="293">
        <v>979</v>
      </c>
      <c r="B980" s="291" t="s">
        <v>596</v>
      </c>
      <c r="C980" s="291" t="s">
        <v>621</v>
      </c>
      <c r="D980" s="291" t="s">
        <v>796</v>
      </c>
      <c r="E980" s="294" t="s">
        <v>40</v>
      </c>
      <c r="F980" s="369">
        <v>7500000</v>
      </c>
      <c r="G980" s="291" t="s">
        <v>1487</v>
      </c>
      <c r="H980" s="295">
        <v>1110582297</v>
      </c>
      <c r="I980" s="294" t="s">
        <v>1488</v>
      </c>
      <c r="J980" s="296">
        <v>7</v>
      </c>
      <c r="K980" s="296">
        <v>2050</v>
      </c>
      <c r="L980" s="297">
        <v>45874</v>
      </c>
      <c r="M980" s="298">
        <v>7500000</v>
      </c>
      <c r="N980" s="297">
        <v>45881</v>
      </c>
      <c r="O980" s="294" t="s">
        <v>43</v>
      </c>
      <c r="P980" s="299">
        <v>45884</v>
      </c>
      <c r="Q980" s="294">
        <v>1986</v>
      </c>
      <c r="R980" s="291">
        <v>220602</v>
      </c>
      <c r="S980" s="300">
        <v>7500000</v>
      </c>
      <c r="T980" s="297">
        <v>45882</v>
      </c>
      <c r="U980" s="301" t="s">
        <v>3445</v>
      </c>
      <c r="V980" s="297">
        <v>45888</v>
      </c>
      <c r="W980" s="302">
        <v>45979</v>
      </c>
      <c r="Z980" s="303">
        <f t="shared" si="885"/>
        <v>2500000</v>
      </c>
      <c r="AF980" s="291" t="s">
        <v>1490</v>
      </c>
      <c r="AG980" s="291">
        <v>3005568612</v>
      </c>
      <c r="AH980" s="307" t="s">
        <v>1491</v>
      </c>
    </row>
    <row r="981" spans="1:35" ht="17.25" customHeight="1">
      <c r="A981" s="293">
        <v>980</v>
      </c>
      <c r="B981" s="291" t="s">
        <v>596</v>
      </c>
      <c r="C981" s="291" t="s">
        <v>621</v>
      </c>
      <c r="D981" s="291" t="s">
        <v>796</v>
      </c>
      <c r="E981" s="294" t="s">
        <v>40</v>
      </c>
      <c r="F981" s="369">
        <v>7500000</v>
      </c>
      <c r="G981" s="306" t="s">
        <v>1735</v>
      </c>
      <c r="H981" s="295">
        <v>1110460450</v>
      </c>
      <c r="I981" s="294" t="s">
        <v>42</v>
      </c>
      <c r="J981" s="296">
        <v>4</v>
      </c>
      <c r="K981" s="296">
        <v>2046</v>
      </c>
      <c r="L981" s="297">
        <v>45874</v>
      </c>
      <c r="M981" s="298">
        <v>7500000</v>
      </c>
      <c r="N981" s="297">
        <v>45881</v>
      </c>
      <c r="O981" s="294" t="s">
        <v>43</v>
      </c>
      <c r="P981" s="299">
        <v>45881</v>
      </c>
      <c r="Q981" s="294">
        <v>1948</v>
      </c>
      <c r="R981" s="291">
        <v>220602</v>
      </c>
      <c r="S981" s="300">
        <v>7500000</v>
      </c>
      <c r="T981" s="297">
        <v>45882</v>
      </c>
      <c r="U981" s="301" t="s">
        <v>3446</v>
      </c>
      <c r="V981" s="297" t="s">
        <v>3447</v>
      </c>
      <c r="W981" s="302">
        <v>45974</v>
      </c>
      <c r="Z981" s="303">
        <f t="shared" si="885"/>
        <v>2500000</v>
      </c>
      <c r="AF981" s="291" t="s">
        <v>1737</v>
      </c>
      <c r="AG981" s="291">
        <v>3208824032</v>
      </c>
      <c r="AH981" s="307" t="s">
        <v>1738</v>
      </c>
    </row>
    <row r="982" spans="1:35" ht="17.25" customHeight="1">
      <c r="A982" s="362">
        <v>981</v>
      </c>
      <c r="B982" s="317" t="s">
        <v>2940</v>
      </c>
      <c r="C982" s="317" t="s">
        <v>621</v>
      </c>
      <c r="D982" s="361" t="s">
        <v>3170</v>
      </c>
      <c r="E982" s="317" t="s">
        <v>40</v>
      </c>
      <c r="F982" s="384">
        <v>22844976</v>
      </c>
      <c r="G982" s="317" t="s">
        <v>3448</v>
      </c>
      <c r="H982" s="319">
        <v>65768855</v>
      </c>
      <c r="I982" s="318" t="s">
        <v>42</v>
      </c>
      <c r="J982" s="318">
        <v>3</v>
      </c>
      <c r="K982" s="318">
        <v>2033</v>
      </c>
      <c r="L982" s="320">
        <v>45874</v>
      </c>
      <c r="M982" s="385">
        <v>22844976</v>
      </c>
      <c r="N982" s="320">
        <v>45881</v>
      </c>
      <c r="O982" s="318" t="s">
        <v>43</v>
      </c>
      <c r="P982" s="320">
        <v>45881</v>
      </c>
      <c r="Q982" s="317">
        <v>1949</v>
      </c>
      <c r="R982" s="317">
        <v>220301</v>
      </c>
      <c r="S982" s="385">
        <v>22844976</v>
      </c>
      <c r="T982" s="320">
        <v>45882</v>
      </c>
      <c r="U982" s="317" t="s">
        <v>3449</v>
      </c>
      <c r="V982" s="320">
        <v>45888</v>
      </c>
      <c r="W982" s="322">
        <v>46022</v>
      </c>
      <c r="X982" s="317" t="s">
        <v>3173</v>
      </c>
      <c r="Y982" s="317" t="s">
        <v>3173</v>
      </c>
      <c r="Z982" s="386">
        <f>+S982/5</f>
        <v>4568995.2</v>
      </c>
      <c r="AA982" s="317" t="s">
        <v>3173</v>
      </c>
      <c r="AB982" s="317" t="s">
        <v>3173</v>
      </c>
      <c r="AC982" s="317" t="s">
        <v>3173</v>
      </c>
      <c r="AD982" s="317" t="s">
        <v>3173</v>
      </c>
      <c r="AE982" s="317" t="s">
        <v>3173</v>
      </c>
      <c r="AF982" s="317" t="s">
        <v>3450</v>
      </c>
      <c r="AG982" s="317">
        <v>3183728527</v>
      </c>
      <c r="AH982" s="392" t="s">
        <v>3451</v>
      </c>
      <c r="AI982" s="317" t="s">
        <v>3173</v>
      </c>
    </row>
    <row r="983" spans="1:35" ht="17.25" customHeight="1">
      <c r="A983" s="362">
        <v>982</v>
      </c>
      <c r="B983" s="317" t="s">
        <v>2940</v>
      </c>
      <c r="C983" s="317" t="s">
        <v>621</v>
      </c>
      <c r="D983" s="361" t="s">
        <v>3170</v>
      </c>
      <c r="E983" s="317" t="s">
        <v>40</v>
      </c>
      <c r="F983" s="384">
        <v>22844976</v>
      </c>
      <c r="G983" s="317" t="s">
        <v>3452</v>
      </c>
      <c r="H983" s="319">
        <v>1110514326</v>
      </c>
      <c r="I983" s="318" t="s">
        <v>42</v>
      </c>
      <c r="J983" s="318">
        <v>3</v>
      </c>
      <c r="K983" s="318">
        <v>2034</v>
      </c>
      <c r="L983" s="320">
        <v>45874</v>
      </c>
      <c r="M983" s="385">
        <v>22844976</v>
      </c>
      <c r="N983" s="320">
        <v>45881</v>
      </c>
      <c r="O983" s="318" t="s">
        <v>43</v>
      </c>
      <c r="P983" s="320">
        <v>45883</v>
      </c>
      <c r="Q983" s="317">
        <v>1973</v>
      </c>
      <c r="R983" s="317">
        <v>220301</v>
      </c>
      <c r="S983" s="385">
        <v>22844976</v>
      </c>
      <c r="T983" s="320">
        <v>45882</v>
      </c>
      <c r="U983" s="317" t="s">
        <v>3453</v>
      </c>
      <c r="V983" s="320">
        <v>45884</v>
      </c>
      <c r="W983" s="322">
        <v>46022</v>
      </c>
      <c r="X983" s="317" t="s">
        <v>3173</v>
      </c>
      <c r="Y983" s="317" t="s">
        <v>3173</v>
      </c>
      <c r="Z983" s="386">
        <f>+S983/5</f>
        <v>4568995.2</v>
      </c>
      <c r="AA983" s="317" t="s">
        <v>3173</v>
      </c>
      <c r="AB983" s="317" t="s">
        <v>3173</v>
      </c>
      <c r="AC983" s="317" t="s">
        <v>3173</v>
      </c>
      <c r="AD983" s="317" t="s">
        <v>3173</v>
      </c>
      <c r="AE983" s="317" t="s">
        <v>3173</v>
      </c>
      <c r="AF983" s="317" t="s">
        <v>3454</v>
      </c>
      <c r="AG983" s="317">
        <v>3013174744</v>
      </c>
      <c r="AH983" s="392" t="s">
        <v>3455</v>
      </c>
      <c r="AI983" s="317" t="s">
        <v>3173</v>
      </c>
    </row>
    <row r="984" spans="1:35" ht="17.25" customHeight="1">
      <c r="A984" s="362">
        <v>983</v>
      </c>
      <c r="B984" s="317" t="s">
        <v>2940</v>
      </c>
      <c r="C984" s="317" t="s">
        <v>621</v>
      </c>
      <c r="D984" s="361" t="s">
        <v>3170</v>
      </c>
      <c r="E984" s="317" t="s">
        <v>40</v>
      </c>
      <c r="F984" s="384">
        <v>22844976</v>
      </c>
      <c r="G984" s="317" t="s">
        <v>3456</v>
      </c>
      <c r="H984" s="319">
        <v>1110493015</v>
      </c>
      <c r="I984" s="318" t="s">
        <v>42</v>
      </c>
      <c r="J984" s="318">
        <v>5</v>
      </c>
      <c r="K984" s="318">
        <v>2032</v>
      </c>
      <c r="L984" s="320">
        <v>45874</v>
      </c>
      <c r="M984" s="385">
        <v>22844976</v>
      </c>
      <c r="N984" s="320">
        <v>45881</v>
      </c>
      <c r="O984" s="318" t="s">
        <v>43</v>
      </c>
      <c r="P984" s="320">
        <v>45883</v>
      </c>
      <c r="Q984" s="317">
        <v>1974</v>
      </c>
      <c r="R984" s="317">
        <v>220301</v>
      </c>
      <c r="S984" s="385">
        <v>22844976</v>
      </c>
      <c r="T984" s="320">
        <v>45882</v>
      </c>
      <c r="U984" s="317" t="s">
        <v>3457</v>
      </c>
      <c r="V984" s="320">
        <v>45888</v>
      </c>
      <c r="W984" s="322">
        <v>46022</v>
      </c>
      <c r="X984" s="317" t="s">
        <v>3173</v>
      </c>
      <c r="Y984" s="317" t="s">
        <v>3173</v>
      </c>
      <c r="Z984" s="386">
        <f>+S984/5</f>
        <v>4568995.2</v>
      </c>
      <c r="AA984" s="317" t="s">
        <v>3173</v>
      </c>
      <c r="AB984" s="317" t="s">
        <v>3173</v>
      </c>
      <c r="AC984" s="317" t="s">
        <v>3173</v>
      </c>
      <c r="AD984" s="317" t="s">
        <v>3173</v>
      </c>
      <c r="AE984" s="317" t="s">
        <v>3173</v>
      </c>
      <c r="AF984" s="317" t="s">
        <v>3458</v>
      </c>
      <c r="AG984" s="317">
        <v>3227604902</v>
      </c>
      <c r="AH984" s="392" t="s">
        <v>3459</v>
      </c>
      <c r="AI984" s="317" t="s">
        <v>3173</v>
      </c>
    </row>
    <row r="985" spans="1:35" ht="17.25" customHeight="1">
      <c r="A985" s="293">
        <v>984</v>
      </c>
      <c r="B985" s="291" t="s">
        <v>596</v>
      </c>
      <c r="C985" s="291" t="s">
        <v>621</v>
      </c>
      <c r="D985" s="306" t="s">
        <v>876</v>
      </c>
      <c r="E985" s="294" t="s">
        <v>40</v>
      </c>
      <c r="F985" s="369">
        <v>18000000</v>
      </c>
      <c r="G985" s="291" t="s">
        <v>3460</v>
      </c>
      <c r="H985" s="295">
        <v>65785802</v>
      </c>
      <c r="I985" s="294" t="s">
        <v>42</v>
      </c>
      <c r="J985" s="296">
        <v>5</v>
      </c>
      <c r="K985" s="296">
        <v>2066</v>
      </c>
      <c r="L985" s="297">
        <v>45874</v>
      </c>
      <c r="M985" s="298">
        <f t="shared" ref="M985" si="886">+F985</f>
        <v>18000000</v>
      </c>
      <c r="N985" s="297">
        <v>45881</v>
      </c>
      <c r="O985" s="294" t="s">
        <v>43</v>
      </c>
      <c r="P985" s="338">
        <v>45881</v>
      </c>
      <c r="Q985" s="425">
        <v>1950</v>
      </c>
      <c r="R985" s="291">
        <v>220601</v>
      </c>
      <c r="S985" s="300">
        <v>18000000</v>
      </c>
      <c r="T985" s="297">
        <v>45881</v>
      </c>
      <c r="U985" s="301" t="s">
        <v>3461</v>
      </c>
      <c r="V985" s="297">
        <v>45888</v>
      </c>
      <c r="W985" s="302">
        <v>46022</v>
      </c>
      <c r="Z985" s="303">
        <f t="shared" ref="Z985:Z987" si="887">+S985/3</f>
        <v>6000000</v>
      </c>
      <c r="AF985" s="291" t="s">
        <v>3462</v>
      </c>
      <c r="AG985" s="291">
        <v>3008800571</v>
      </c>
      <c r="AH985" s="26" t="s">
        <v>3463</v>
      </c>
    </row>
    <row r="986" spans="1:35" ht="17.25" customHeight="1">
      <c r="A986" s="293">
        <v>985</v>
      </c>
      <c r="B986" s="291" t="s">
        <v>596</v>
      </c>
      <c r="C986" s="291" t="s">
        <v>621</v>
      </c>
      <c r="D986" s="291" t="s">
        <v>796</v>
      </c>
      <c r="E986" s="294" t="s">
        <v>40</v>
      </c>
      <c r="F986" s="369">
        <v>7500000</v>
      </c>
      <c r="G986" s="291" t="s">
        <v>3464</v>
      </c>
      <c r="H986" s="295">
        <v>28816548</v>
      </c>
      <c r="I986" s="294" t="s">
        <v>63</v>
      </c>
      <c r="J986" s="296">
        <v>9</v>
      </c>
      <c r="K986" s="296">
        <v>2036</v>
      </c>
      <c r="L986" s="297">
        <v>45874</v>
      </c>
      <c r="M986" s="298">
        <v>7500000</v>
      </c>
      <c r="N986" s="297">
        <v>45881</v>
      </c>
      <c r="O986" s="294" t="s">
        <v>43</v>
      </c>
      <c r="P986" s="299">
        <v>45882</v>
      </c>
      <c r="Q986" s="294">
        <v>1956</v>
      </c>
      <c r="R986" s="291">
        <v>220602</v>
      </c>
      <c r="S986" s="300">
        <v>7500000</v>
      </c>
      <c r="T986" s="297">
        <v>45881</v>
      </c>
      <c r="U986" s="301" t="s">
        <v>3465</v>
      </c>
      <c r="V986" s="297">
        <v>45883</v>
      </c>
      <c r="W986" s="302">
        <v>45974</v>
      </c>
      <c r="Z986" s="303">
        <f t="shared" si="887"/>
        <v>2500000</v>
      </c>
      <c r="AF986" s="291" t="s">
        <v>3466</v>
      </c>
      <c r="AG986" s="291">
        <v>3164792202</v>
      </c>
      <c r="AH986" s="307" t="s">
        <v>1289</v>
      </c>
    </row>
    <row r="987" spans="1:35" ht="17.25" customHeight="1">
      <c r="A987" s="293">
        <v>986</v>
      </c>
      <c r="B987" s="291" t="s">
        <v>596</v>
      </c>
      <c r="C987" s="291" t="s">
        <v>621</v>
      </c>
      <c r="D987" s="291" t="s">
        <v>796</v>
      </c>
      <c r="E987" s="294" t="s">
        <v>40</v>
      </c>
      <c r="F987" s="369">
        <v>7500000</v>
      </c>
      <c r="G987" s="306" t="s">
        <v>1939</v>
      </c>
      <c r="H987" s="295">
        <v>1104545524</v>
      </c>
      <c r="I987" s="294" t="s">
        <v>42</v>
      </c>
      <c r="J987" s="296">
        <v>5</v>
      </c>
      <c r="K987" s="296">
        <v>2041</v>
      </c>
      <c r="L987" s="297">
        <v>45874</v>
      </c>
      <c r="M987" s="298">
        <v>7500000</v>
      </c>
      <c r="N987" s="297">
        <v>45881</v>
      </c>
      <c r="O987" s="294" t="s">
        <v>43</v>
      </c>
      <c r="P987" s="299">
        <v>45881</v>
      </c>
      <c r="Q987" s="294">
        <v>1951</v>
      </c>
      <c r="R987" s="291">
        <v>220602</v>
      </c>
      <c r="S987" s="300">
        <v>7500000</v>
      </c>
      <c r="T987" s="297">
        <v>45881</v>
      </c>
      <c r="U987" s="301" t="s">
        <v>3467</v>
      </c>
      <c r="V987" s="297">
        <v>45889</v>
      </c>
      <c r="W987" s="302">
        <v>45980</v>
      </c>
      <c r="Z987" s="303">
        <f t="shared" si="887"/>
        <v>2500000</v>
      </c>
      <c r="AF987" s="291" t="s">
        <v>1941</v>
      </c>
      <c r="AG987" s="291">
        <v>3162124479</v>
      </c>
      <c r="AH987" s="307" t="s">
        <v>1942</v>
      </c>
    </row>
    <row r="988" spans="1:35" ht="17.25" customHeight="1">
      <c r="A988" s="293">
        <v>987</v>
      </c>
      <c r="B988" s="291" t="s">
        <v>1187</v>
      </c>
      <c r="C988" s="291" t="s">
        <v>390</v>
      </c>
      <c r="D988" s="306" t="s">
        <v>61</v>
      </c>
      <c r="E988" s="294" t="s">
        <v>40</v>
      </c>
      <c r="F988" s="369">
        <v>21450000</v>
      </c>
      <c r="G988" s="291" t="s">
        <v>62</v>
      </c>
      <c r="H988" s="295">
        <v>1104706658</v>
      </c>
      <c r="I988" s="294" t="s">
        <v>63</v>
      </c>
      <c r="J988" s="296">
        <v>5</v>
      </c>
      <c r="K988" s="296">
        <v>2090</v>
      </c>
      <c r="L988" s="297">
        <v>45880</v>
      </c>
      <c r="M988" s="298">
        <f t="shared" ref="M988" si="888">F988</f>
        <v>21450000</v>
      </c>
      <c r="N988" s="297">
        <v>45881</v>
      </c>
      <c r="O988" s="294" t="s">
        <v>43</v>
      </c>
      <c r="P988" s="299">
        <v>45881</v>
      </c>
      <c r="Q988" s="294">
        <v>1952</v>
      </c>
      <c r="R988" s="291">
        <v>220406</v>
      </c>
      <c r="S988" s="300">
        <f t="shared" ref="S988" si="889">M988</f>
        <v>21450000</v>
      </c>
      <c r="T988" s="297">
        <v>45881</v>
      </c>
      <c r="U988" s="301" t="s">
        <v>3468</v>
      </c>
      <c r="V988" s="297">
        <v>45881</v>
      </c>
      <c r="W988" s="302">
        <v>46022</v>
      </c>
      <c r="Z988" s="303">
        <f>+S988/4.5</f>
        <v>4766666.666666667</v>
      </c>
      <c r="AF988" s="291" t="s">
        <v>65</v>
      </c>
      <c r="AG988" s="291">
        <v>3042092595</v>
      </c>
      <c r="AH988" s="307" t="s">
        <v>66</v>
      </c>
    </row>
    <row r="989" spans="1:35" ht="17.25" customHeight="1">
      <c r="A989" s="293">
        <v>988</v>
      </c>
      <c r="B989" s="291" t="s">
        <v>596</v>
      </c>
      <c r="C989" s="291" t="s">
        <v>621</v>
      </c>
      <c r="D989" s="291" t="s">
        <v>3469</v>
      </c>
      <c r="E989" s="294" t="s">
        <v>40</v>
      </c>
      <c r="F989" s="369">
        <v>2400000</v>
      </c>
      <c r="G989" s="291" t="s">
        <v>3470</v>
      </c>
      <c r="H989" s="295">
        <v>1088824258</v>
      </c>
      <c r="I989" s="294" t="s">
        <v>42</v>
      </c>
      <c r="J989" s="296">
        <v>0</v>
      </c>
      <c r="K989" s="296">
        <v>2028</v>
      </c>
      <c r="L989" s="297">
        <v>45874</v>
      </c>
      <c r="M989" s="298">
        <f>+F989</f>
        <v>2400000</v>
      </c>
      <c r="N989" s="297">
        <v>45882</v>
      </c>
      <c r="O989" s="294" t="s">
        <v>43</v>
      </c>
      <c r="P989" s="338">
        <v>45883</v>
      </c>
      <c r="Q989" s="425">
        <v>1959</v>
      </c>
      <c r="R989" s="291">
        <v>220702</v>
      </c>
      <c r="S989" s="300">
        <f>+M989</f>
        <v>2400000</v>
      </c>
      <c r="T989" s="297">
        <v>45882</v>
      </c>
      <c r="U989" s="301" t="s">
        <v>3471</v>
      </c>
      <c r="V989" s="297">
        <v>45888</v>
      </c>
      <c r="W989" s="302">
        <v>45918</v>
      </c>
      <c r="Z989" s="303">
        <v>2400000</v>
      </c>
      <c r="AF989" s="291" t="s">
        <v>3472</v>
      </c>
      <c r="AG989" s="291">
        <v>3156450340</v>
      </c>
      <c r="AH989" s="26" t="s">
        <v>3473</v>
      </c>
    </row>
    <row r="990" spans="1:35" ht="17.25" customHeight="1">
      <c r="A990" s="293">
        <v>989</v>
      </c>
      <c r="B990" s="291" t="s">
        <v>596</v>
      </c>
      <c r="C990" s="291" t="s">
        <v>621</v>
      </c>
      <c r="D990" s="306" t="s">
        <v>3285</v>
      </c>
      <c r="E990" s="294" t="s">
        <v>40</v>
      </c>
      <c r="F990" s="369">
        <v>9000000</v>
      </c>
      <c r="G990" s="291" t="s">
        <v>1392</v>
      </c>
      <c r="H990" s="331">
        <v>93376567</v>
      </c>
      <c r="I990" s="294" t="s">
        <v>42</v>
      </c>
      <c r="J990" s="296">
        <v>6</v>
      </c>
      <c r="K990" s="296">
        <v>2063</v>
      </c>
      <c r="L990" s="297" t="s">
        <v>3474</v>
      </c>
      <c r="M990" s="298">
        <f t="shared" ref="M990:M992" si="890">F990</f>
        <v>9000000</v>
      </c>
      <c r="N990" s="297">
        <v>45882</v>
      </c>
      <c r="O990" s="294" t="s">
        <v>43</v>
      </c>
      <c r="P990" s="334">
        <v>45883</v>
      </c>
      <c r="Q990" s="335">
        <v>1960</v>
      </c>
      <c r="R990" s="291">
        <v>220702</v>
      </c>
      <c r="S990" s="300">
        <f t="shared" ref="S990:S992" si="891">M990</f>
        <v>9000000</v>
      </c>
      <c r="T990" s="297">
        <v>45882</v>
      </c>
      <c r="U990" s="343" t="s">
        <v>3475</v>
      </c>
      <c r="V990" s="297">
        <v>45888</v>
      </c>
      <c r="W990" s="302">
        <v>45979</v>
      </c>
      <c r="Z990" s="303">
        <f>+S990/3</f>
        <v>3000000</v>
      </c>
      <c r="AF990" s="291" t="s">
        <v>3476</v>
      </c>
      <c r="AG990" s="291">
        <v>3505039507</v>
      </c>
      <c r="AH990" s="26" t="s">
        <v>3477</v>
      </c>
    </row>
    <row r="991" spans="1:35" ht="17.25" customHeight="1">
      <c r="A991" s="293">
        <v>990</v>
      </c>
      <c r="B991" s="291" t="s">
        <v>596</v>
      </c>
      <c r="C991" s="291" t="s">
        <v>621</v>
      </c>
      <c r="D991" s="306" t="s">
        <v>890</v>
      </c>
      <c r="E991" s="294" t="s">
        <v>40</v>
      </c>
      <c r="F991" s="369">
        <v>9000000</v>
      </c>
      <c r="G991" s="291" t="s">
        <v>891</v>
      </c>
      <c r="H991" s="331">
        <v>1007811893</v>
      </c>
      <c r="I991" s="294" t="s">
        <v>42</v>
      </c>
      <c r="J991" s="296">
        <v>7</v>
      </c>
      <c r="K991" s="296">
        <v>2058</v>
      </c>
      <c r="L991" s="297">
        <v>45874</v>
      </c>
      <c r="M991" s="298">
        <f t="shared" si="890"/>
        <v>9000000</v>
      </c>
      <c r="N991" s="297">
        <v>45882</v>
      </c>
      <c r="O991" s="294" t="s">
        <v>43</v>
      </c>
      <c r="P991" s="299">
        <v>45884</v>
      </c>
      <c r="Q991" s="294">
        <v>1987</v>
      </c>
      <c r="R991" s="291">
        <v>220702</v>
      </c>
      <c r="S991" s="300">
        <f t="shared" si="891"/>
        <v>9000000</v>
      </c>
      <c r="T991" s="297">
        <v>45884</v>
      </c>
      <c r="U991" s="301" t="s">
        <v>3478</v>
      </c>
      <c r="V991" s="297">
        <v>45890</v>
      </c>
      <c r="W991" s="302" t="s">
        <v>668</v>
      </c>
      <c r="Z991" s="303">
        <f>+S991/3</f>
        <v>3000000</v>
      </c>
      <c r="AF991" s="291" t="s">
        <v>892</v>
      </c>
      <c r="AG991" s="291">
        <v>3168930066</v>
      </c>
      <c r="AH991" s="307" t="s">
        <v>893</v>
      </c>
    </row>
    <row r="992" spans="1:35" ht="17.25" customHeight="1">
      <c r="A992" s="293">
        <v>991</v>
      </c>
      <c r="B992" s="291" t="s">
        <v>596</v>
      </c>
      <c r="C992" s="291" t="s">
        <v>621</v>
      </c>
      <c r="D992" s="306" t="s">
        <v>890</v>
      </c>
      <c r="E992" s="294" t="s">
        <v>40</v>
      </c>
      <c r="F992" s="369">
        <v>9000000</v>
      </c>
      <c r="G992" s="291" t="s">
        <v>1440</v>
      </c>
      <c r="H992" s="331">
        <v>1110479302</v>
      </c>
      <c r="I992" s="294" t="s">
        <v>42</v>
      </c>
      <c r="J992" s="296">
        <v>6</v>
      </c>
      <c r="K992" s="296">
        <v>2062</v>
      </c>
      <c r="L992" s="297">
        <v>45874</v>
      </c>
      <c r="M992" s="298">
        <f t="shared" si="890"/>
        <v>9000000</v>
      </c>
      <c r="N992" s="297">
        <v>45882</v>
      </c>
      <c r="O992" s="294" t="s">
        <v>43</v>
      </c>
      <c r="P992" s="334"/>
      <c r="Q992" s="335"/>
      <c r="R992" s="291">
        <v>220702</v>
      </c>
      <c r="S992" s="300">
        <f t="shared" si="891"/>
        <v>9000000</v>
      </c>
      <c r="T992" s="297">
        <v>45888</v>
      </c>
      <c r="U992" s="346">
        <v>100047101</v>
      </c>
      <c r="V992" s="297">
        <v>45903</v>
      </c>
      <c r="W992" s="302">
        <v>45993</v>
      </c>
      <c r="Z992" s="303">
        <f t="shared" ref="Z992:Z993" si="892">+S992/3</f>
        <v>3000000</v>
      </c>
      <c r="AF992" s="291" t="s">
        <v>1441</v>
      </c>
      <c r="AG992" s="291">
        <v>3163474866</v>
      </c>
      <c r="AH992" s="307" t="s">
        <v>1442</v>
      </c>
    </row>
    <row r="993" spans="1:34" ht="17.25" customHeight="1">
      <c r="A993" s="293">
        <v>992</v>
      </c>
      <c r="B993" s="291" t="s">
        <v>596</v>
      </c>
      <c r="C993" s="291" t="s">
        <v>621</v>
      </c>
      <c r="D993" s="306" t="s">
        <v>890</v>
      </c>
      <c r="E993" s="294" t="s">
        <v>40</v>
      </c>
      <c r="F993" s="369">
        <v>7500000</v>
      </c>
      <c r="G993" s="291" t="s">
        <v>3479</v>
      </c>
      <c r="H993" s="339">
        <v>1106484126</v>
      </c>
      <c r="I993" s="294" t="s">
        <v>42</v>
      </c>
      <c r="J993" s="296">
        <v>5</v>
      </c>
      <c r="K993" s="296">
        <v>2055</v>
      </c>
      <c r="L993" s="297">
        <v>45874</v>
      </c>
      <c r="M993" s="298">
        <v>7500000</v>
      </c>
      <c r="N993" s="297">
        <v>45882</v>
      </c>
      <c r="O993" s="294" t="s">
        <v>43</v>
      </c>
      <c r="P993" s="334">
        <v>45883</v>
      </c>
      <c r="Q993" s="335">
        <v>1961</v>
      </c>
      <c r="R993" s="291">
        <v>220602</v>
      </c>
      <c r="S993" s="300">
        <v>7500000</v>
      </c>
      <c r="T993" s="297">
        <v>45882</v>
      </c>
      <c r="U993" s="423" t="s">
        <v>3480</v>
      </c>
      <c r="V993" s="297">
        <v>45888</v>
      </c>
      <c r="W993" s="302">
        <v>45979</v>
      </c>
      <c r="Z993" s="303">
        <f t="shared" si="892"/>
        <v>2500000</v>
      </c>
      <c r="AF993" s="291" t="s">
        <v>1071</v>
      </c>
      <c r="AG993" s="291">
        <v>3023672876</v>
      </c>
      <c r="AH993" s="307" t="s">
        <v>1072</v>
      </c>
    </row>
    <row r="994" spans="1:34" ht="17.25" customHeight="1">
      <c r="A994" s="293">
        <v>993</v>
      </c>
      <c r="B994" s="291" t="s">
        <v>596</v>
      </c>
      <c r="C994" s="291" t="s">
        <v>621</v>
      </c>
      <c r="D994" s="291" t="s">
        <v>796</v>
      </c>
      <c r="E994" s="294" t="s">
        <v>40</v>
      </c>
      <c r="F994" s="369">
        <v>7500000</v>
      </c>
      <c r="G994" s="291" t="s">
        <v>1793</v>
      </c>
      <c r="H994" s="295">
        <v>5837772</v>
      </c>
      <c r="I994" s="294" t="s">
        <v>42</v>
      </c>
      <c r="J994" s="296">
        <v>9</v>
      </c>
      <c r="K994" s="296">
        <v>2059</v>
      </c>
      <c r="L994" s="297">
        <v>45874</v>
      </c>
      <c r="M994" s="298">
        <v>7500000</v>
      </c>
      <c r="N994" s="297">
        <v>45882</v>
      </c>
      <c r="O994" s="294" t="s">
        <v>43</v>
      </c>
      <c r="P994" s="299">
        <v>45883</v>
      </c>
      <c r="Q994" s="294">
        <v>1962</v>
      </c>
      <c r="R994" s="291">
        <v>220702</v>
      </c>
      <c r="S994" s="300">
        <v>7500000</v>
      </c>
      <c r="T994" s="297">
        <v>45884</v>
      </c>
      <c r="U994" s="301" t="s">
        <v>3481</v>
      </c>
      <c r="V994" s="297">
        <v>45889</v>
      </c>
      <c r="W994" s="302">
        <v>45980</v>
      </c>
      <c r="Z994" s="303">
        <f>+S994/3</f>
        <v>2500000</v>
      </c>
      <c r="AF994" s="307" t="s">
        <v>1795</v>
      </c>
      <c r="AG994" s="291">
        <v>3134997402</v>
      </c>
      <c r="AH994" s="307" t="s">
        <v>1796</v>
      </c>
    </row>
    <row r="995" spans="1:34" ht="17.25" customHeight="1">
      <c r="A995" s="293">
        <v>994</v>
      </c>
      <c r="B995" s="291" t="s">
        <v>596</v>
      </c>
      <c r="C995" s="291" t="s">
        <v>621</v>
      </c>
      <c r="D995" s="291" t="s">
        <v>796</v>
      </c>
      <c r="E995" s="294" t="s">
        <v>40</v>
      </c>
      <c r="F995" s="369">
        <v>7500000</v>
      </c>
      <c r="G995" s="291" t="s">
        <v>1414</v>
      </c>
      <c r="H995" s="295">
        <v>1110508346</v>
      </c>
      <c r="I995" s="294" t="s">
        <v>42</v>
      </c>
      <c r="J995" s="296">
        <v>5</v>
      </c>
      <c r="K995" s="296">
        <v>2049</v>
      </c>
      <c r="L995" s="297">
        <v>45874</v>
      </c>
      <c r="M995" s="298">
        <v>7500000</v>
      </c>
      <c r="N995" s="297">
        <v>45882</v>
      </c>
      <c r="O995" s="294" t="s">
        <v>43</v>
      </c>
      <c r="P995" s="299">
        <v>45883</v>
      </c>
      <c r="Q995" s="294">
        <v>1963</v>
      </c>
      <c r="R995" s="291">
        <v>220602</v>
      </c>
      <c r="S995" s="300">
        <v>7500000</v>
      </c>
      <c r="T995" s="297">
        <v>45883</v>
      </c>
      <c r="U995" s="301" t="s">
        <v>3482</v>
      </c>
      <c r="V995" s="297">
        <v>45894</v>
      </c>
      <c r="W995" s="302">
        <v>45985</v>
      </c>
      <c r="Z995" s="303">
        <f t="shared" ref="Z995:Z999" si="893">+S995/3</f>
        <v>2500000</v>
      </c>
      <c r="AF995" s="291" t="s">
        <v>1416</v>
      </c>
      <c r="AG995" s="291">
        <v>3212688482</v>
      </c>
      <c r="AH995" s="307" t="s">
        <v>1417</v>
      </c>
    </row>
    <row r="996" spans="1:34" ht="17.25" customHeight="1">
      <c r="A996" s="293">
        <v>995</v>
      </c>
      <c r="B996" s="291" t="s">
        <v>596</v>
      </c>
      <c r="C996" s="291" t="s">
        <v>621</v>
      </c>
      <c r="D996" s="291" t="s">
        <v>796</v>
      </c>
      <c r="E996" s="294" t="s">
        <v>40</v>
      </c>
      <c r="F996" s="369">
        <v>7500000</v>
      </c>
      <c r="G996" s="306" t="s">
        <v>1702</v>
      </c>
      <c r="H996" s="295">
        <v>1110536243</v>
      </c>
      <c r="I996" s="294" t="s">
        <v>42</v>
      </c>
      <c r="J996" s="296">
        <v>4</v>
      </c>
      <c r="K996" s="296">
        <v>2037</v>
      </c>
      <c r="L996" s="297">
        <v>45874</v>
      </c>
      <c r="M996" s="298">
        <v>7500000</v>
      </c>
      <c r="N996" s="297">
        <v>45882</v>
      </c>
      <c r="O996" s="294" t="s">
        <v>43</v>
      </c>
      <c r="P996" s="299">
        <v>45883</v>
      </c>
      <c r="Q996" s="294">
        <v>1964</v>
      </c>
      <c r="R996" s="291">
        <v>220602</v>
      </c>
      <c r="S996" s="300">
        <v>7500000</v>
      </c>
      <c r="T996" s="297">
        <v>45884</v>
      </c>
      <c r="U996" s="301" t="s">
        <v>3483</v>
      </c>
      <c r="V996" s="297">
        <v>45896</v>
      </c>
      <c r="W996" s="302">
        <v>45987</v>
      </c>
      <c r="Z996" s="303">
        <f t="shared" si="893"/>
        <v>2500000</v>
      </c>
      <c r="AF996" s="291" t="s">
        <v>1704</v>
      </c>
      <c r="AG996" s="291">
        <v>3054493275</v>
      </c>
      <c r="AH996" s="307" t="s">
        <v>1705</v>
      </c>
    </row>
    <row r="997" spans="1:34" ht="17.25" customHeight="1">
      <c r="A997" s="293">
        <v>996</v>
      </c>
      <c r="B997" s="291" t="s">
        <v>596</v>
      </c>
      <c r="C997" s="291" t="s">
        <v>621</v>
      </c>
      <c r="D997" s="291" t="s">
        <v>796</v>
      </c>
      <c r="E997" s="294" t="s">
        <v>40</v>
      </c>
      <c r="F997" s="369">
        <v>7500000</v>
      </c>
      <c r="G997" s="306" t="s">
        <v>1917</v>
      </c>
      <c r="H997" s="295">
        <v>1105463292</v>
      </c>
      <c r="I997" s="294" t="s">
        <v>42</v>
      </c>
      <c r="J997" s="296">
        <v>2</v>
      </c>
      <c r="K997" s="296">
        <v>2039</v>
      </c>
      <c r="L997" s="297">
        <v>45874</v>
      </c>
      <c r="M997" s="298">
        <f t="shared" ref="M997" si="894">+F997</f>
        <v>7500000</v>
      </c>
      <c r="N997" s="297">
        <v>45882</v>
      </c>
      <c r="O997" s="294" t="s">
        <v>43</v>
      </c>
      <c r="P997" s="299">
        <v>45883</v>
      </c>
      <c r="Q997" s="294">
        <v>1965</v>
      </c>
      <c r="R997" s="291">
        <v>220602</v>
      </c>
      <c r="S997" s="300">
        <v>7500000</v>
      </c>
      <c r="T997" s="297">
        <v>45883</v>
      </c>
      <c r="U997" s="301" t="s">
        <v>3484</v>
      </c>
      <c r="V997" s="297">
        <v>45889</v>
      </c>
      <c r="W997" s="302">
        <v>45980</v>
      </c>
      <c r="Z997" s="303">
        <f t="shared" si="893"/>
        <v>2500000</v>
      </c>
      <c r="AF997" s="291" t="s">
        <v>1919</v>
      </c>
      <c r="AG997" s="291">
        <v>3209818856</v>
      </c>
      <c r="AH997" s="307" t="s">
        <v>1920</v>
      </c>
    </row>
    <row r="998" spans="1:34" ht="17.25" customHeight="1">
      <c r="A998" s="293">
        <v>997</v>
      </c>
      <c r="B998" s="291" t="s">
        <v>596</v>
      </c>
      <c r="C998" s="291" t="s">
        <v>621</v>
      </c>
      <c r="D998" s="291" t="s">
        <v>796</v>
      </c>
      <c r="E998" s="294" t="s">
        <v>40</v>
      </c>
      <c r="F998" s="369">
        <v>7500000</v>
      </c>
      <c r="G998" s="306" t="s">
        <v>1689</v>
      </c>
      <c r="H998" s="295">
        <v>1110521001</v>
      </c>
      <c r="I998" s="294" t="s">
        <v>42</v>
      </c>
      <c r="J998" s="296">
        <v>3</v>
      </c>
      <c r="K998" s="296">
        <v>2040</v>
      </c>
      <c r="L998" s="297">
        <v>45874</v>
      </c>
      <c r="M998" s="298">
        <v>7500000</v>
      </c>
      <c r="N998" s="297">
        <v>45882</v>
      </c>
      <c r="O998" s="294" t="s">
        <v>43</v>
      </c>
      <c r="R998" s="291">
        <v>220602</v>
      </c>
      <c r="S998" s="300">
        <v>7500000</v>
      </c>
      <c r="W998" s="302" t="s">
        <v>668</v>
      </c>
      <c r="Z998" s="303">
        <f t="shared" si="893"/>
        <v>2500000</v>
      </c>
      <c r="AF998" s="291" t="s">
        <v>1691</v>
      </c>
      <c r="AG998" s="291">
        <v>3104793837</v>
      </c>
      <c r="AH998" s="307" t="s">
        <v>1692</v>
      </c>
    </row>
    <row r="999" spans="1:34" ht="17.25" customHeight="1">
      <c r="A999" s="293">
        <v>998</v>
      </c>
      <c r="B999" s="291" t="s">
        <v>596</v>
      </c>
      <c r="C999" s="291" t="s">
        <v>621</v>
      </c>
      <c r="D999" s="291" t="s">
        <v>796</v>
      </c>
      <c r="E999" s="294" t="s">
        <v>40</v>
      </c>
      <c r="F999" s="369">
        <v>7500000</v>
      </c>
      <c r="G999" s="306" t="s">
        <v>1739</v>
      </c>
      <c r="H999" s="295">
        <v>1110466545</v>
      </c>
      <c r="I999" s="294" t="s">
        <v>42</v>
      </c>
      <c r="J999" s="296">
        <v>2</v>
      </c>
      <c r="K999" s="296">
        <v>2057</v>
      </c>
      <c r="L999" s="297">
        <v>45874</v>
      </c>
      <c r="M999" s="298">
        <v>7500000</v>
      </c>
      <c r="N999" s="297">
        <v>45882</v>
      </c>
      <c r="O999" s="294" t="s">
        <v>43</v>
      </c>
      <c r="P999" s="299">
        <v>45882</v>
      </c>
      <c r="Q999" s="294">
        <v>1957</v>
      </c>
      <c r="R999" s="291">
        <v>220602</v>
      </c>
      <c r="S999" s="300">
        <v>7500000</v>
      </c>
      <c r="T999" s="297">
        <v>45882</v>
      </c>
      <c r="U999" s="301" t="s">
        <v>3485</v>
      </c>
      <c r="V999" s="297">
        <v>45888</v>
      </c>
      <c r="W999" s="302">
        <v>45975</v>
      </c>
      <c r="Z999" s="303">
        <f t="shared" si="893"/>
        <v>2500000</v>
      </c>
      <c r="AF999" s="291" t="s">
        <v>1741</v>
      </c>
      <c r="AG999" s="291">
        <v>3002756685</v>
      </c>
      <c r="AH999" s="307" t="s">
        <v>1742</v>
      </c>
    </row>
    <row r="1000" spans="1:34" ht="17.25" customHeight="1">
      <c r="A1000" s="293">
        <v>999</v>
      </c>
      <c r="B1000" s="291" t="s">
        <v>2940</v>
      </c>
      <c r="C1000" s="291" t="s">
        <v>621</v>
      </c>
      <c r="D1000" s="357" t="s">
        <v>3106</v>
      </c>
      <c r="E1000" s="294" t="s">
        <v>40</v>
      </c>
      <c r="F1000" s="369">
        <v>12500000</v>
      </c>
      <c r="G1000" s="291" t="s">
        <v>3486</v>
      </c>
      <c r="H1000" s="295">
        <v>1110596580</v>
      </c>
      <c r="I1000" s="294" t="s">
        <v>42</v>
      </c>
      <c r="J1000" s="296">
        <v>8</v>
      </c>
      <c r="K1000" s="296">
        <v>2071</v>
      </c>
      <c r="L1000" s="297">
        <v>45875</v>
      </c>
      <c r="M1000" s="298">
        <v>12500000</v>
      </c>
      <c r="N1000" s="297">
        <v>45882</v>
      </c>
      <c r="O1000" s="294" t="s">
        <v>43</v>
      </c>
      <c r="P1000" s="299">
        <v>45883</v>
      </c>
      <c r="Q1000" s="294">
        <v>1906</v>
      </c>
      <c r="R1000" s="291">
        <v>220302</v>
      </c>
      <c r="S1000" s="300">
        <v>12500000</v>
      </c>
      <c r="T1000" s="297">
        <v>45882</v>
      </c>
      <c r="U1000" s="301" t="s">
        <v>3487</v>
      </c>
      <c r="V1000" s="297">
        <v>45884</v>
      </c>
      <c r="W1000" s="302">
        <v>46022</v>
      </c>
      <c r="Z1000" s="303">
        <f>+S1000/5</f>
        <v>2500000</v>
      </c>
      <c r="AF1000" s="291" t="s">
        <v>3488</v>
      </c>
      <c r="AG1000" s="291">
        <v>3228171820</v>
      </c>
      <c r="AH1000" s="26" t="s">
        <v>3489</v>
      </c>
    </row>
    <row r="1001" spans="1:34" ht="17.25" customHeight="1">
      <c r="A1001" s="293">
        <v>1000</v>
      </c>
      <c r="B1001" s="291" t="s">
        <v>596</v>
      </c>
      <c r="C1001" s="291" t="s">
        <v>621</v>
      </c>
      <c r="D1001" s="306" t="s">
        <v>3490</v>
      </c>
      <c r="E1001" s="294" t="s">
        <v>40</v>
      </c>
      <c r="F1001" s="369">
        <v>14250000</v>
      </c>
      <c r="G1001" s="291" t="s">
        <v>3491</v>
      </c>
      <c r="H1001" s="295">
        <v>1109244564</v>
      </c>
      <c r="I1001" s="294" t="s">
        <v>2987</v>
      </c>
      <c r="J1001" s="296">
        <v>5</v>
      </c>
      <c r="K1001" s="296">
        <v>2027</v>
      </c>
      <c r="L1001" s="297">
        <v>45874</v>
      </c>
      <c r="M1001" s="298">
        <f t="shared" ref="M1001" si="895">+F1001</f>
        <v>14250000</v>
      </c>
      <c r="N1001" s="297">
        <v>45882</v>
      </c>
      <c r="O1001" s="294" t="s">
        <v>43</v>
      </c>
      <c r="P1001" s="299">
        <v>45894</v>
      </c>
      <c r="Q1001" s="294">
        <v>2077</v>
      </c>
      <c r="R1001" s="291">
        <v>220601</v>
      </c>
      <c r="S1001" s="300">
        <v>14250000</v>
      </c>
      <c r="T1001" s="297">
        <v>45894</v>
      </c>
      <c r="U1001" s="301" t="s">
        <v>3492</v>
      </c>
      <c r="V1001" s="297">
        <v>45896</v>
      </c>
      <c r="W1001" s="302">
        <v>45987</v>
      </c>
      <c r="Z1001" s="303">
        <f t="shared" ref="Z1001" si="896">+S1001/3</f>
        <v>4750000</v>
      </c>
      <c r="AF1001" s="291" t="s">
        <v>3493</v>
      </c>
      <c r="AG1001" s="291">
        <v>3142664414</v>
      </c>
      <c r="AH1001" s="26" t="s">
        <v>3494</v>
      </c>
    </row>
    <row r="1002" spans="1:34" ht="17.25" customHeight="1">
      <c r="A1002" s="293">
        <v>1001</v>
      </c>
      <c r="B1002" s="291" t="s">
        <v>3341</v>
      </c>
      <c r="C1002" s="291" t="s">
        <v>621</v>
      </c>
      <c r="D1002" s="364" t="s">
        <v>3495</v>
      </c>
      <c r="E1002" s="294" t="s">
        <v>40</v>
      </c>
      <c r="F1002" s="369">
        <v>23750000</v>
      </c>
      <c r="G1002" s="291" t="s">
        <v>3496</v>
      </c>
      <c r="H1002" s="295">
        <v>1007411229</v>
      </c>
      <c r="I1002" s="294" t="s">
        <v>42</v>
      </c>
      <c r="J1002" s="296">
        <v>1</v>
      </c>
      <c r="K1002" s="296">
        <v>2074</v>
      </c>
      <c r="L1002" s="297">
        <v>45875</v>
      </c>
      <c r="M1002" s="298">
        <f>+F1002</f>
        <v>23750000</v>
      </c>
      <c r="N1002" s="297">
        <v>45882</v>
      </c>
      <c r="O1002" s="294" t="s">
        <v>43</v>
      </c>
      <c r="P1002" s="299">
        <v>45884</v>
      </c>
      <c r="Q1002" s="294">
        <v>1988</v>
      </c>
      <c r="R1002" s="291">
        <v>221001</v>
      </c>
      <c r="S1002" s="300">
        <f>+M1002</f>
        <v>23750000</v>
      </c>
      <c r="T1002" s="297">
        <v>45883</v>
      </c>
      <c r="U1002" s="301" t="s">
        <v>3497</v>
      </c>
      <c r="V1002" s="297">
        <v>45888</v>
      </c>
      <c r="W1002" s="302">
        <v>46022</v>
      </c>
      <c r="Z1002" s="303">
        <f>+S1002/5</f>
        <v>4750000</v>
      </c>
      <c r="AF1002" s="291" t="s">
        <v>3498</v>
      </c>
      <c r="AG1002" s="291">
        <v>3233204049</v>
      </c>
      <c r="AH1002" s="26" t="s">
        <v>3499</v>
      </c>
    </row>
    <row r="1003" spans="1:34" ht="17.25" customHeight="1">
      <c r="A1003" s="293">
        <v>1002</v>
      </c>
      <c r="B1003" s="291" t="s">
        <v>596</v>
      </c>
      <c r="C1003" s="291" t="s">
        <v>621</v>
      </c>
      <c r="D1003" s="291" t="s">
        <v>796</v>
      </c>
      <c r="E1003" s="294" t="s">
        <v>40</v>
      </c>
      <c r="F1003" s="369">
        <v>7500000</v>
      </c>
      <c r="G1003" s="306" t="s">
        <v>2218</v>
      </c>
      <c r="H1003" s="295">
        <v>17683884</v>
      </c>
      <c r="I1003" s="294" t="s">
        <v>2219</v>
      </c>
      <c r="J1003" s="296">
        <v>6</v>
      </c>
      <c r="K1003" s="296">
        <v>2043</v>
      </c>
      <c r="L1003" s="297">
        <v>45874</v>
      </c>
      <c r="M1003" s="298">
        <f t="shared" ref="M1003" si="897">+F1003</f>
        <v>7500000</v>
      </c>
      <c r="N1003" s="297">
        <v>45882</v>
      </c>
      <c r="O1003" s="294" t="s">
        <v>43</v>
      </c>
      <c r="P1003" s="299">
        <v>45884</v>
      </c>
      <c r="Q1003" s="294">
        <v>1989</v>
      </c>
      <c r="R1003" s="291">
        <v>220602</v>
      </c>
      <c r="S1003" s="300">
        <v>7500000</v>
      </c>
      <c r="T1003" s="297">
        <v>45889</v>
      </c>
      <c r="U1003" s="301" t="s">
        <v>3500</v>
      </c>
      <c r="V1003" s="297">
        <v>45889</v>
      </c>
      <c r="W1003" s="302" t="s">
        <v>3501</v>
      </c>
      <c r="Z1003" s="303">
        <f t="shared" ref="Z1003" si="898">+S1003/3</f>
        <v>2500000</v>
      </c>
      <c r="AF1003" s="291" t="s">
        <v>2221</v>
      </c>
      <c r="AG1003" s="291">
        <v>3175123776</v>
      </c>
      <c r="AH1003" s="307" t="s">
        <v>2222</v>
      </c>
    </row>
    <row r="1004" spans="1:34" ht="17.25" customHeight="1">
      <c r="A1004" s="293">
        <v>1003</v>
      </c>
      <c r="B1004" s="291" t="s">
        <v>2940</v>
      </c>
      <c r="C1004" s="291" t="s">
        <v>621</v>
      </c>
      <c r="D1004" s="357" t="s">
        <v>3111</v>
      </c>
      <c r="E1004" s="294" t="s">
        <v>40</v>
      </c>
      <c r="F1004" s="369">
        <v>30000000</v>
      </c>
      <c r="G1004" s="291" t="s">
        <v>3502</v>
      </c>
      <c r="H1004" s="295">
        <v>1010187900</v>
      </c>
      <c r="I1004" s="294" t="s">
        <v>51</v>
      </c>
      <c r="J1004" s="296">
        <v>4</v>
      </c>
      <c r="K1004" s="296">
        <v>2075</v>
      </c>
      <c r="L1004" s="297">
        <v>45875</v>
      </c>
      <c r="M1004" s="298">
        <f>+F1004</f>
        <v>30000000</v>
      </c>
      <c r="N1004" s="297">
        <v>45882</v>
      </c>
      <c r="O1004" s="294" t="s">
        <v>43</v>
      </c>
      <c r="P1004" s="299">
        <v>45883</v>
      </c>
      <c r="Q1004" s="294">
        <v>1975</v>
      </c>
      <c r="R1004" s="291">
        <v>220301</v>
      </c>
      <c r="S1004" s="300">
        <v>30000000</v>
      </c>
      <c r="T1004" s="349">
        <v>45883</v>
      </c>
      <c r="U1004" s="400" t="s">
        <v>3503</v>
      </c>
      <c r="V1004" s="349">
        <v>45888</v>
      </c>
      <c r="W1004" s="401">
        <v>46022</v>
      </c>
      <c r="Z1004" s="303">
        <f>+S1004/5</f>
        <v>6000000</v>
      </c>
      <c r="AF1004" s="291" t="s">
        <v>3504</v>
      </c>
      <c r="AG1004" s="291">
        <v>3143334756</v>
      </c>
      <c r="AH1004" s="26" t="s">
        <v>3505</v>
      </c>
    </row>
    <row r="1005" spans="1:34" ht="17.25" customHeight="1">
      <c r="A1005" s="293">
        <v>1004</v>
      </c>
      <c r="B1005" s="291" t="s">
        <v>596</v>
      </c>
      <c r="C1005" s="291" t="s">
        <v>621</v>
      </c>
      <c r="D1005" s="291" t="s">
        <v>796</v>
      </c>
      <c r="E1005" s="294" t="s">
        <v>40</v>
      </c>
      <c r="F1005" s="369">
        <v>7500000</v>
      </c>
      <c r="G1005" s="291" t="s">
        <v>1467</v>
      </c>
      <c r="H1005" s="295">
        <v>1033708441</v>
      </c>
      <c r="I1005" s="294" t="s">
        <v>51</v>
      </c>
      <c r="J1005" s="296">
        <v>6</v>
      </c>
      <c r="K1005" s="296">
        <v>2042</v>
      </c>
      <c r="L1005" s="297">
        <v>45874</v>
      </c>
      <c r="M1005" s="298">
        <v>7500000</v>
      </c>
      <c r="N1005" s="297">
        <v>45882</v>
      </c>
      <c r="O1005" s="294" t="s">
        <v>43</v>
      </c>
      <c r="P1005" s="299">
        <v>45883</v>
      </c>
      <c r="Q1005" s="294">
        <v>1967</v>
      </c>
      <c r="R1005" s="291">
        <v>220602</v>
      </c>
      <c r="S1005" s="300">
        <v>7500000</v>
      </c>
      <c r="T1005" s="297">
        <v>45882</v>
      </c>
      <c r="U1005" s="301" t="s">
        <v>3506</v>
      </c>
      <c r="V1005" s="297">
        <v>45884</v>
      </c>
      <c r="W1005" s="302">
        <v>45975</v>
      </c>
      <c r="Z1005" s="303">
        <f t="shared" ref="Z1005:Z1006" si="899">+S1005/3</f>
        <v>2500000</v>
      </c>
      <c r="AF1005" s="291" t="s">
        <v>1469</v>
      </c>
      <c r="AG1005" s="291">
        <v>3112355083</v>
      </c>
      <c r="AH1005" s="307" t="s">
        <v>1470</v>
      </c>
    </row>
    <row r="1006" spans="1:34" ht="17.25" customHeight="1">
      <c r="A1006" s="293">
        <v>1005</v>
      </c>
      <c r="B1006" s="291" t="s">
        <v>596</v>
      </c>
      <c r="C1006" s="291" t="s">
        <v>621</v>
      </c>
      <c r="D1006" s="291" t="s">
        <v>796</v>
      </c>
      <c r="E1006" s="294" t="s">
        <v>40</v>
      </c>
      <c r="F1006" s="369">
        <v>7500000</v>
      </c>
      <c r="G1006" s="291" t="s">
        <v>1432</v>
      </c>
      <c r="H1006" s="295">
        <v>65719058</v>
      </c>
      <c r="I1006" s="294" t="s">
        <v>63</v>
      </c>
      <c r="J1006" s="296">
        <v>0</v>
      </c>
      <c r="K1006" s="296">
        <v>2056</v>
      </c>
      <c r="L1006" s="297">
        <v>45874</v>
      </c>
      <c r="M1006" s="298">
        <v>7500000</v>
      </c>
      <c r="N1006" s="297">
        <v>45882</v>
      </c>
      <c r="O1006" s="294" t="s">
        <v>43</v>
      </c>
      <c r="P1006" s="299">
        <v>45882</v>
      </c>
      <c r="Q1006" s="294">
        <v>1958</v>
      </c>
      <c r="R1006" s="291">
        <v>220602</v>
      </c>
      <c r="S1006" s="300">
        <v>7500000</v>
      </c>
      <c r="T1006" s="297">
        <v>45883</v>
      </c>
      <c r="U1006" s="301" t="s">
        <v>3507</v>
      </c>
      <c r="V1006" s="297">
        <v>45889</v>
      </c>
      <c r="W1006" s="302">
        <v>45980</v>
      </c>
      <c r="Z1006" s="303">
        <f t="shared" si="899"/>
        <v>2500000</v>
      </c>
      <c r="AF1006" s="291" t="s">
        <v>1434</v>
      </c>
      <c r="AG1006" s="291">
        <v>3203315827</v>
      </c>
      <c r="AH1006" s="307" t="s">
        <v>1435</v>
      </c>
    </row>
    <row r="1007" spans="1:34" ht="17.25" customHeight="1">
      <c r="A1007" s="293">
        <v>1006</v>
      </c>
      <c r="B1007" s="291" t="s">
        <v>596</v>
      </c>
      <c r="C1007" s="291" t="s">
        <v>621</v>
      </c>
      <c r="D1007" s="291" t="s">
        <v>796</v>
      </c>
      <c r="E1007" s="294" t="s">
        <v>40</v>
      </c>
      <c r="F1007" s="369">
        <v>7500000</v>
      </c>
      <c r="G1007" s="291" t="s">
        <v>1208</v>
      </c>
      <c r="H1007" s="295">
        <v>65736005</v>
      </c>
      <c r="I1007" s="294" t="s">
        <v>115</v>
      </c>
      <c r="J1007" s="296">
        <v>2</v>
      </c>
      <c r="K1007" s="296">
        <v>2052</v>
      </c>
      <c r="L1007" s="297">
        <v>45874</v>
      </c>
      <c r="M1007" s="298">
        <v>7500000</v>
      </c>
      <c r="N1007" s="297">
        <v>45883</v>
      </c>
      <c r="O1007" s="294" t="s">
        <v>43</v>
      </c>
      <c r="R1007" s="291">
        <v>220602</v>
      </c>
      <c r="S1007" s="300">
        <v>7500000</v>
      </c>
      <c r="T1007" s="297">
        <v>45883</v>
      </c>
      <c r="U1007" s="301" t="s">
        <v>3508</v>
      </c>
      <c r="V1007" s="297">
        <v>45890</v>
      </c>
      <c r="W1007" s="302" t="s">
        <v>668</v>
      </c>
      <c r="Z1007" s="303">
        <v>7500000</v>
      </c>
      <c r="AF1007" s="291" t="s">
        <v>1210</v>
      </c>
      <c r="AG1007" s="291">
        <v>3229225936</v>
      </c>
      <c r="AH1007" s="307" t="s">
        <v>1211</v>
      </c>
    </row>
    <row r="1008" spans="1:34" ht="17.25" customHeight="1">
      <c r="A1008" s="293">
        <v>1007</v>
      </c>
      <c r="B1008" s="291" t="s">
        <v>596</v>
      </c>
      <c r="C1008" s="291" t="s">
        <v>621</v>
      </c>
      <c r="D1008" s="407" t="s">
        <v>3509</v>
      </c>
      <c r="E1008" s="294" t="s">
        <v>40</v>
      </c>
      <c r="F1008" s="369">
        <v>2400000</v>
      </c>
      <c r="G1008" s="291" t="s">
        <v>1534</v>
      </c>
      <c r="H1008" s="295">
        <v>28548844</v>
      </c>
      <c r="I1008" s="294" t="s">
        <v>42</v>
      </c>
      <c r="J1008" s="296">
        <v>4</v>
      </c>
      <c r="K1008" s="296">
        <v>2105</v>
      </c>
      <c r="L1008" s="297">
        <v>45881</v>
      </c>
      <c r="M1008" s="298">
        <f t="shared" ref="M1008" si="900">F1008</f>
        <v>2400000</v>
      </c>
      <c r="N1008" s="297">
        <v>45883</v>
      </c>
      <c r="O1008" s="294" t="s">
        <v>43</v>
      </c>
      <c r="P1008" s="299" t="s">
        <v>3510</v>
      </c>
      <c r="Q1008" s="294">
        <v>1990</v>
      </c>
      <c r="R1008" s="291">
        <v>220702</v>
      </c>
      <c r="S1008" s="300">
        <f t="shared" ref="S1008" si="901">M1008</f>
        <v>2400000</v>
      </c>
      <c r="T1008" s="297">
        <v>45883</v>
      </c>
      <c r="U1008" s="301" t="s">
        <v>3511</v>
      </c>
      <c r="V1008" s="297">
        <v>45889</v>
      </c>
      <c r="W1008" s="302">
        <v>45919</v>
      </c>
      <c r="Z1008" s="303">
        <f>+M1008</f>
        <v>2400000</v>
      </c>
      <c r="AF1008" s="291" t="s">
        <v>2091</v>
      </c>
      <c r="AG1008" s="291">
        <v>3157726106</v>
      </c>
      <c r="AH1008" s="307" t="s">
        <v>1536</v>
      </c>
    </row>
    <row r="1009" spans="1:37" ht="17.25" customHeight="1">
      <c r="A1009" s="293">
        <v>1008</v>
      </c>
      <c r="B1009" s="291" t="s">
        <v>596</v>
      </c>
      <c r="C1009" s="291" t="s">
        <v>621</v>
      </c>
      <c r="D1009" s="306" t="s">
        <v>876</v>
      </c>
      <c r="E1009" s="294" t="s">
        <v>40</v>
      </c>
      <c r="F1009" s="369">
        <v>18000000</v>
      </c>
      <c r="G1009" s="291" t="s">
        <v>1337</v>
      </c>
      <c r="H1009" s="295">
        <v>1110516308</v>
      </c>
      <c r="I1009" s="294" t="s">
        <v>42</v>
      </c>
      <c r="J1009" s="296">
        <v>9</v>
      </c>
      <c r="K1009" s="296">
        <v>1950</v>
      </c>
      <c r="L1009" s="297">
        <v>45859</v>
      </c>
      <c r="M1009" s="298">
        <f t="shared" ref="M1009" si="902">+F1009</f>
        <v>18000000</v>
      </c>
      <c r="N1009" s="297">
        <v>45883</v>
      </c>
      <c r="O1009" s="294" t="s">
        <v>43</v>
      </c>
      <c r="R1009" s="291">
        <v>220601</v>
      </c>
      <c r="S1009" s="300">
        <v>18000000</v>
      </c>
      <c r="T1009" s="297">
        <v>45889</v>
      </c>
      <c r="U1009" s="301" t="s">
        <v>3512</v>
      </c>
      <c r="V1009" s="297">
        <v>45902</v>
      </c>
      <c r="W1009" s="302">
        <v>45992</v>
      </c>
      <c r="Z1009" s="303">
        <f>+S1009/3</f>
        <v>6000000</v>
      </c>
      <c r="AF1009" s="291" t="s">
        <v>1339</v>
      </c>
      <c r="AG1009" s="291">
        <v>3124610632</v>
      </c>
      <c r="AH1009" s="307" t="s">
        <v>1340</v>
      </c>
    </row>
    <row r="1010" spans="1:37" ht="17.25" customHeight="1">
      <c r="A1010" s="293">
        <v>1009</v>
      </c>
      <c r="B1010" s="291" t="s">
        <v>1187</v>
      </c>
      <c r="C1010" s="291" t="s">
        <v>100</v>
      </c>
      <c r="D1010" s="306" t="s">
        <v>812</v>
      </c>
      <c r="E1010" s="294" t="s">
        <v>80</v>
      </c>
      <c r="F1010" s="369">
        <v>39402450</v>
      </c>
      <c r="G1010" s="291" t="s">
        <v>238</v>
      </c>
      <c r="H1010" s="295">
        <v>1232391592</v>
      </c>
      <c r="I1010" s="294" t="s">
        <v>239</v>
      </c>
      <c r="J1010" s="296">
        <v>8</v>
      </c>
      <c r="K1010" s="296">
        <v>2112</v>
      </c>
      <c r="L1010" s="297">
        <v>45881</v>
      </c>
      <c r="M1010" s="298">
        <f t="shared" ref="M1010" si="903">F1010</f>
        <v>39402450</v>
      </c>
      <c r="N1010" s="297">
        <v>45883</v>
      </c>
      <c r="O1010" s="294" t="s">
        <v>43</v>
      </c>
      <c r="P1010" s="299">
        <v>45884</v>
      </c>
      <c r="Q1010" s="294">
        <v>1991</v>
      </c>
      <c r="R1010" s="291">
        <v>220406</v>
      </c>
      <c r="S1010" s="300">
        <f t="shared" ref="S1010" si="904">M1010</f>
        <v>39402450</v>
      </c>
      <c r="T1010" s="297">
        <v>45884</v>
      </c>
      <c r="U1010" s="301" t="s">
        <v>3513</v>
      </c>
      <c r="V1010" s="297">
        <v>45884</v>
      </c>
      <c r="W1010" s="302">
        <v>45869</v>
      </c>
      <c r="Z1010" s="303">
        <f>+F1010/4.5</f>
        <v>8756100</v>
      </c>
      <c r="AF1010" s="291" t="s">
        <v>241</v>
      </c>
      <c r="AG1010" s="291">
        <v>3183882555</v>
      </c>
      <c r="AH1010" s="307" t="s">
        <v>242</v>
      </c>
    </row>
    <row r="1011" spans="1:37" ht="17.25" customHeight="1">
      <c r="A1011" s="293">
        <v>1010</v>
      </c>
      <c r="B1011" s="291" t="s">
        <v>1187</v>
      </c>
      <c r="C1011" s="291" t="s">
        <v>124</v>
      </c>
      <c r="D1011" s="364" t="s">
        <v>3514</v>
      </c>
      <c r="E1011" s="294" t="s">
        <v>40</v>
      </c>
      <c r="F1011" s="369">
        <v>13253333</v>
      </c>
      <c r="G1011" s="291" t="s">
        <v>3082</v>
      </c>
      <c r="H1011" s="295">
        <v>1193115015</v>
      </c>
      <c r="I1011" s="294" t="s">
        <v>42</v>
      </c>
      <c r="J1011" s="296">
        <v>7</v>
      </c>
      <c r="K1011" s="296">
        <v>2111</v>
      </c>
      <c r="L1011" s="297">
        <v>45881</v>
      </c>
      <c r="M1011" s="298">
        <f>+F1011</f>
        <v>13253333</v>
      </c>
      <c r="N1011" s="297">
        <v>45883</v>
      </c>
      <c r="O1011" s="294" t="s">
        <v>43</v>
      </c>
      <c r="P1011" s="299">
        <v>45883</v>
      </c>
      <c r="Q1011" s="294">
        <v>1076</v>
      </c>
      <c r="R1011" s="291">
        <v>220407</v>
      </c>
      <c r="S1011" s="300">
        <f>+M1011</f>
        <v>13253333</v>
      </c>
      <c r="T1011" s="297">
        <v>45883</v>
      </c>
      <c r="U1011" s="301" t="s">
        <v>3515</v>
      </c>
      <c r="V1011" s="297">
        <v>45883</v>
      </c>
      <c r="W1011" s="302">
        <v>46022</v>
      </c>
      <c r="Z1011" s="303">
        <f>+S1011/4.5</f>
        <v>2945185.111111111</v>
      </c>
      <c r="AF1011" s="291" t="s">
        <v>3516</v>
      </c>
      <c r="AG1011" s="291">
        <v>3182257003</v>
      </c>
      <c r="AH1011" s="26" t="s">
        <v>3517</v>
      </c>
    </row>
    <row r="1012" spans="1:37" ht="17.25" customHeight="1">
      <c r="A1012" s="293">
        <v>1011</v>
      </c>
      <c r="B1012" s="291" t="s">
        <v>1187</v>
      </c>
      <c r="C1012" s="291" t="s">
        <v>73</v>
      </c>
      <c r="D1012" s="306" t="s">
        <v>2721</v>
      </c>
      <c r="E1012" s="294" t="s">
        <v>40</v>
      </c>
      <c r="F1012" s="369">
        <v>19636666</v>
      </c>
      <c r="G1012" s="291" t="s">
        <v>75</v>
      </c>
      <c r="H1012" s="295">
        <v>1094284231</v>
      </c>
      <c r="I1012" s="294" t="s">
        <v>76</v>
      </c>
      <c r="J1012" s="296">
        <v>6</v>
      </c>
      <c r="K1012" s="296">
        <v>2113</v>
      </c>
      <c r="L1012" s="297">
        <v>45881</v>
      </c>
      <c r="M1012" s="298">
        <f t="shared" ref="M1012:M1014" si="905">+F1012</f>
        <v>19636666</v>
      </c>
      <c r="N1012" s="297">
        <v>45883</v>
      </c>
      <c r="O1012" s="294" t="s">
        <v>43</v>
      </c>
      <c r="P1012" s="299">
        <v>45883</v>
      </c>
      <c r="Q1012" s="294">
        <v>1977</v>
      </c>
      <c r="R1012" s="291">
        <v>220406</v>
      </c>
      <c r="S1012" s="300">
        <f t="shared" ref="S1012:S1014" si="906">M1012</f>
        <v>19636666</v>
      </c>
      <c r="T1012" s="297">
        <v>45883</v>
      </c>
      <c r="U1012" s="301" t="s">
        <v>3518</v>
      </c>
      <c r="V1012" s="297">
        <v>45884</v>
      </c>
      <c r="W1012" s="302">
        <v>46022</v>
      </c>
      <c r="Z1012" s="303">
        <f>+F1012/4.5</f>
        <v>4363703.555555556</v>
      </c>
      <c r="AF1012" s="291" t="s">
        <v>78</v>
      </c>
      <c r="AG1012" s="291">
        <v>3166259682</v>
      </c>
      <c r="AH1012" s="307" t="s">
        <v>79</v>
      </c>
    </row>
    <row r="1013" spans="1:37" ht="17.25" customHeight="1">
      <c r="A1013" s="293">
        <v>1012</v>
      </c>
      <c r="B1013" s="291" t="s">
        <v>1187</v>
      </c>
      <c r="C1013" s="291" t="s">
        <v>390</v>
      </c>
      <c r="D1013" s="306" t="s">
        <v>631</v>
      </c>
      <c r="E1013" s="294" t="s">
        <v>40</v>
      </c>
      <c r="F1013" s="369">
        <v>18666666</v>
      </c>
      <c r="G1013" s="291" t="s">
        <v>96</v>
      </c>
      <c r="H1013" s="295">
        <v>1053849833</v>
      </c>
      <c r="I1013" s="294" t="s">
        <v>69</v>
      </c>
      <c r="J1013" s="296">
        <v>7</v>
      </c>
      <c r="K1013" s="296">
        <v>2110</v>
      </c>
      <c r="L1013" s="297">
        <v>45881</v>
      </c>
      <c r="M1013" s="298">
        <f t="shared" ref="M1013:M1014" si="907">F1013</f>
        <v>18666666</v>
      </c>
      <c r="N1013" s="297">
        <v>45883</v>
      </c>
      <c r="O1013" s="294" t="s">
        <v>43</v>
      </c>
      <c r="P1013" s="299">
        <v>45883</v>
      </c>
      <c r="Q1013" s="294">
        <v>1978</v>
      </c>
      <c r="R1013" s="291">
        <v>220406</v>
      </c>
      <c r="S1013" s="300">
        <f t="shared" si="906"/>
        <v>18666666</v>
      </c>
      <c r="T1013" s="297" t="s">
        <v>3519</v>
      </c>
      <c r="U1013" s="301" t="s">
        <v>3520</v>
      </c>
      <c r="V1013" s="297">
        <v>45883</v>
      </c>
      <c r="W1013" s="302">
        <v>46022</v>
      </c>
      <c r="Z1013" s="303">
        <f>+F1013/4.5</f>
        <v>4148148</v>
      </c>
      <c r="AF1013" s="291" t="s">
        <v>98</v>
      </c>
      <c r="AG1013" s="291">
        <v>3186189305</v>
      </c>
      <c r="AH1013" s="307" t="s">
        <v>99</v>
      </c>
    </row>
    <row r="1014" spans="1:37" ht="17.25" customHeight="1">
      <c r="A1014" s="293">
        <v>1013</v>
      </c>
      <c r="B1014" s="291" t="s">
        <v>1187</v>
      </c>
      <c r="C1014" s="291" t="s">
        <v>3521</v>
      </c>
      <c r="D1014" s="306" t="s">
        <v>626</v>
      </c>
      <c r="E1014" s="294" t="s">
        <v>40</v>
      </c>
      <c r="F1014" s="369">
        <v>18666666</v>
      </c>
      <c r="G1014" s="291" t="s">
        <v>91</v>
      </c>
      <c r="H1014" s="295">
        <v>1234640609</v>
      </c>
      <c r="I1014" s="294" t="s">
        <v>42</v>
      </c>
      <c r="J1014" s="296">
        <v>0</v>
      </c>
      <c r="K1014" s="296">
        <v>2109</v>
      </c>
      <c r="L1014" s="297">
        <v>45881</v>
      </c>
      <c r="M1014" s="298">
        <f t="shared" si="907"/>
        <v>18666666</v>
      </c>
      <c r="N1014" s="297">
        <v>45883</v>
      </c>
      <c r="O1014" s="294" t="s">
        <v>43</v>
      </c>
      <c r="P1014" s="299">
        <v>45883</v>
      </c>
      <c r="Q1014" s="294">
        <v>1979</v>
      </c>
      <c r="R1014" s="291">
        <v>220406</v>
      </c>
      <c r="S1014" s="300">
        <f t="shared" si="906"/>
        <v>18666666</v>
      </c>
      <c r="T1014" s="297" t="s">
        <v>3522</v>
      </c>
      <c r="U1014" s="301" t="s">
        <v>3523</v>
      </c>
      <c r="V1014" s="297">
        <v>45883</v>
      </c>
      <c r="W1014" s="302">
        <v>46022</v>
      </c>
      <c r="Z1014" s="303">
        <f>+F1014/4.5</f>
        <v>4148148</v>
      </c>
      <c r="AF1014" s="291" t="s">
        <v>93</v>
      </c>
      <c r="AG1014" s="291">
        <v>3164353954</v>
      </c>
      <c r="AH1014" s="307" t="s">
        <v>94</v>
      </c>
    </row>
    <row r="1015" spans="1:37" ht="17.25" customHeight="1">
      <c r="A1015" s="293">
        <v>1014</v>
      </c>
      <c r="B1015" s="291" t="s">
        <v>1187</v>
      </c>
      <c r="C1015" s="291" t="s">
        <v>146</v>
      </c>
      <c r="D1015" s="291" t="s">
        <v>3524</v>
      </c>
      <c r="E1015" s="294" t="s">
        <v>1097</v>
      </c>
      <c r="F1015" s="369">
        <v>24556666</v>
      </c>
      <c r="G1015" s="291" t="s">
        <v>349</v>
      </c>
      <c r="H1015" s="295">
        <v>38140837</v>
      </c>
      <c r="I1015" s="294" t="s">
        <v>42</v>
      </c>
      <c r="J1015" s="296">
        <v>6</v>
      </c>
      <c r="K1015" s="296">
        <v>2114</v>
      </c>
      <c r="L1015" s="297">
        <v>45881</v>
      </c>
      <c r="M1015" s="298">
        <f>+F1015</f>
        <v>24556666</v>
      </c>
      <c r="N1015" s="297">
        <v>45883</v>
      </c>
      <c r="O1015" s="294" t="s">
        <v>43</v>
      </c>
      <c r="P1015" s="299">
        <v>45883</v>
      </c>
      <c r="Q1015" s="294">
        <v>1980</v>
      </c>
      <c r="R1015" s="291">
        <v>220406</v>
      </c>
      <c r="S1015" s="300">
        <f>+M1015</f>
        <v>24556666</v>
      </c>
      <c r="T1015" s="297">
        <v>45883</v>
      </c>
      <c r="U1015" s="301" t="s">
        <v>3525</v>
      </c>
      <c r="V1015" s="297">
        <v>45883</v>
      </c>
      <c r="W1015" s="302">
        <v>46022</v>
      </c>
      <c r="Z1015" s="303">
        <f>+S1015/4.5</f>
        <v>5457036.888888889</v>
      </c>
      <c r="AF1015" s="291" t="s">
        <v>351</v>
      </c>
      <c r="AG1015" s="291">
        <v>3132753229</v>
      </c>
      <c r="AH1015" s="305" t="s">
        <v>352</v>
      </c>
    </row>
    <row r="1016" spans="1:37" ht="17.25" customHeight="1">
      <c r="A1016" s="293">
        <v>1015</v>
      </c>
      <c r="B1016" s="291" t="s">
        <v>596</v>
      </c>
      <c r="C1016" s="291" t="s">
        <v>621</v>
      </c>
      <c r="D1016" s="306" t="s">
        <v>3526</v>
      </c>
      <c r="E1016" s="294" t="s">
        <v>40</v>
      </c>
      <c r="F1016" s="369">
        <v>22500000</v>
      </c>
      <c r="G1016" s="291" t="s">
        <v>3527</v>
      </c>
      <c r="H1016" s="295" t="s">
        <v>3528</v>
      </c>
      <c r="I1016" s="294" t="s">
        <v>42</v>
      </c>
      <c r="J1016" s="296">
        <v>5</v>
      </c>
      <c r="K1016" s="296">
        <v>1992</v>
      </c>
      <c r="L1016" s="297">
        <v>45867</v>
      </c>
      <c r="M1016" s="298">
        <f t="shared" ref="M1016:M1017" si="908">F1016</f>
        <v>22500000</v>
      </c>
      <c r="N1016" s="297">
        <v>45883</v>
      </c>
      <c r="O1016" s="294" t="s">
        <v>43</v>
      </c>
      <c r="P1016" s="299">
        <v>45884</v>
      </c>
      <c r="Q1016" s="294">
        <v>1992</v>
      </c>
      <c r="R1016" s="291">
        <v>220601</v>
      </c>
      <c r="S1016" s="300">
        <f t="shared" ref="S1016:S1017" si="909">M1016</f>
        <v>22500000</v>
      </c>
      <c r="T1016" s="297">
        <v>45888</v>
      </c>
      <c r="U1016" s="301" t="s">
        <v>3529</v>
      </c>
      <c r="V1016" s="297">
        <v>45888</v>
      </c>
      <c r="W1016" s="302">
        <v>46022</v>
      </c>
      <c r="Z1016" s="303">
        <f t="shared" ref="Z1016" si="910">+S1016/3</f>
        <v>7500000</v>
      </c>
      <c r="AF1016" s="291" t="s">
        <v>3530</v>
      </c>
      <c r="AG1016" s="291">
        <v>3203240353</v>
      </c>
      <c r="AH1016" s="26" t="s">
        <v>3531</v>
      </c>
    </row>
    <row r="1017" spans="1:37" ht="17.25" customHeight="1">
      <c r="A1017" s="293">
        <v>1016</v>
      </c>
      <c r="B1017" s="291" t="s">
        <v>596</v>
      </c>
      <c r="C1017" s="291" t="s">
        <v>100</v>
      </c>
      <c r="D1017" s="291" t="s">
        <v>3532</v>
      </c>
      <c r="E1017" s="294" t="s">
        <v>40</v>
      </c>
      <c r="F1017" s="369">
        <v>33000000</v>
      </c>
      <c r="G1017" s="291" t="s">
        <v>716</v>
      </c>
      <c r="H1017" s="295">
        <v>1110554317</v>
      </c>
      <c r="I1017" s="294" t="s">
        <v>42</v>
      </c>
      <c r="J1017" s="296">
        <v>7</v>
      </c>
      <c r="K1017" s="296">
        <v>1948</v>
      </c>
      <c r="L1017" s="297">
        <v>45859</v>
      </c>
      <c r="M1017" s="298">
        <f t="shared" si="908"/>
        <v>33000000</v>
      </c>
      <c r="N1017" s="297">
        <v>45883</v>
      </c>
      <c r="O1017" s="294" t="s">
        <v>43</v>
      </c>
      <c r="P1017" s="402">
        <v>45884</v>
      </c>
      <c r="Q1017" s="403">
        <v>1993</v>
      </c>
      <c r="R1017" s="291">
        <v>220701</v>
      </c>
      <c r="S1017" s="300">
        <f t="shared" si="909"/>
        <v>33000000</v>
      </c>
      <c r="T1017" s="297">
        <v>45883</v>
      </c>
      <c r="U1017" s="217">
        <v>100047028</v>
      </c>
      <c r="V1017" s="297">
        <v>45888</v>
      </c>
      <c r="W1017" s="302">
        <v>45979</v>
      </c>
      <c r="Z1017" s="303">
        <f>+S1017/3</f>
        <v>11000000</v>
      </c>
      <c r="AF1017" s="291" t="s">
        <v>717</v>
      </c>
      <c r="AG1017" s="291">
        <v>3213251818</v>
      </c>
      <c r="AH1017" s="307" t="s">
        <v>718</v>
      </c>
    </row>
    <row r="1018" spans="1:37" s="409" customFormat="1" ht="17.25" customHeight="1">
      <c r="A1018" s="408">
        <v>1017</v>
      </c>
      <c r="B1018" s="409" t="s">
        <v>2940</v>
      </c>
      <c r="C1018" s="409" t="s">
        <v>621</v>
      </c>
      <c r="D1018" s="410" t="s">
        <v>3358</v>
      </c>
      <c r="E1018" s="411" t="s">
        <v>40</v>
      </c>
      <c r="F1018" s="371">
        <v>11250000</v>
      </c>
      <c r="G1018" s="357" t="s">
        <v>3533</v>
      </c>
      <c r="H1018" s="412">
        <v>1006025664</v>
      </c>
      <c r="I1018" s="413" t="s">
        <v>165</v>
      </c>
      <c r="J1018" s="414">
        <v>1</v>
      </c>
      <c r="K1018" s="414">
        <v>2104</v>
      </c>
      <c r="L1018" s="415">
        <v>45880</v>
      </c>
      <c r="M1018" s="416">
        <f>+F1018</f>
        <v>11250000</v>
      </c>
      <c r="N1018" s="415">
        <v>45884</v>
      </c>
      <c r="O1018" s="413" t="s">
        <v>43</v>
      </c>
      <c r="P1018" s="354">
        <v>45888</v>
      </c>
      <c r="Q1018" s="413">
        <v>2009</v>
      </c>
      <c r="R1018" s="409">
        <v>220302</v>
      </c>
      <c r="S1018" s="417">
        <f>+M1018</f>
        <v>11250000</v>
      </c>
      <c r="T1018" s="17">
        <v>45884</v>
      </c>
      <c r="U1018" s="429" t="s">
        <v>3534</v>
      </c>
      <c r="V1018" s="428">
        <v>45890</v>
      </c>
      <c r="W1018" s="420">
        <v>46022</v>
      </c>
      <c r="X1018" s="415"/>
      <c r="Z1018" s="418">
        <f>+S1018/4.5</f>
        <v>2500000</v>
      </c>
      <c r="AB1018" s="419"/>
      <c r="AD1018" s="419"/>
      <c r="AF1018" s="409" t="s">
        <v>3535</v>
      </c>
      <c r="AG1018" s="409">
        <v>3224081305</v>
      </c>
      <c r="AH1018" s="26" t="s">
        <v>3536</v>
      </c>
      <c r="AK1018" s="413"/>
    </row>
    <row r="1019" spans="1:37" ht="17.25" customHeight="1">
      <c r="A1019" s="293">
        <v>1018</v>
      </c>
      <c r="B1019" s="291" t="s">
        <v>2940</v>
      </c>
      <c r="C1019" s="291" t="s">
        <v>621</v>
      </c>
      <c r="D1019" s="357" t="s">
        <v>3106</v>
      </c>
      <c r="E1019" s="294" t="s">
        <v>40</v>
      </c>
      <c r="F1019" s="369">
        <v>11250000</v>
      </c>
      <c r="G1019" s="291" t="s">
        <v>3537</v>
      </c>
      <c r="H1019" s="295">
        <v>1110548069</v>
      </c>
      <c r="I1019" s="294" t="s">
        <v>42</v>
      </c>
      <c r="J1019" s="296">
        <v>0</v>
      </c>
      <c r="K1019" s="296">
        <v>2101</v>
      </c>
      <c r="L1019" s="297">
        <v>45880</v>
      </c>
      <c r="M1019" s="298">
        <v>11250000</v>
      </c>
      <c r="N1019" s="297">
        <v>45884</v>
      </c>
      <c r="O1019" s="294" t="s">
        <v>43</v>
      </c>
      <c r="P1019" s="299">
        <v>45888</v>
      </c>
      <c r="Q1019" s="294">
        <v>2010</v>
      </c>
      <c r="R1019" s="291">
        <v>220302</v>
      </c>
      <c r="S1019" s="300">
        <v>11250000</v>
      </c>
      <c r="T1019" s="297">
        <v>45884</v>
      </c>
      <c r="U1019" s="301" t="s">
        <v>3538</v>
      </c>
      <c r="V1019" s="297">
        <v>45889</v>
      </c>
      <c r="W1019" s="302">
        <v>46022</v>
      </c>
      <c r="Z1019" s="303">
        <v>2500000</v>
      </c>
      <c r="AF1019" s="291" t="s">
        <v>3539</v>
      </c>
      <c r="AG1019" s="291">
        <v>3160504657</v>
      </c>
      <c r="AH1019" s="26" t="s">
        <v>3540</v>
      </c>
    </row>
    <row r="1020" spans="1:37" ht="17.25" customHeight="1">
      <c r="A1020" s="293">
        <v>1019</v>
      </c>
      <c r="B1020" s="291" t="s">
        <v>2940</v>
      </c>
      <c r="C1020" s="291" t="s">
        <v>621</v>
      </c>
      <c r="D1020" s="357" t="s">
        <v>3106</v>
      </c>
      <c r="E1020" s="294" t="s">
        <v>40</v>
      </c>
      <c r="F1020" s="369">
        <v>11250000</v>
      </c>
      <c r="G1020" s="291" t="s">
        <v>3541</v>
      </c>
      <c r="H1020" s="295">
        <v>93361673</v>
      </c>
      <c r="I1020" s="294" t="s">
        <v>42</v>
      </c>
      <c r="J1020" s="296">
        <v>3</v>
      </c>
      <c r="K1020" s="296">
        <v>2102</v>
      </c>
      <c r="L1020" s="297">
        <v>45880</v>
      </c>
      <c r="M1020" s="298">
        <v>11250000</v>
      </c>
      <c r="N1020" s="297">
        <v>45884</v>
      </c>
      <c r="O1020" s="294" t="s">
        <v>43</v>
      </c>
      <c r="P1020" s="299">
        <v>45888</v>
      </c>
      <c r="Q1020" s="294">
        <v>2011</v>
      </c>
      <c r="R1020" s="291">
        <v>220302</v>
      </c>
      <c r="S1020" s="300">
        <v>11250000</v>
      </c>
      <c r="T1020" s="297">
        <v>45884</v>
      </c>
      <c r="U1020" s="301" t="s">
        <v>3542</v>
      </c>
      <c r="V1020" s="297">
        <v>45890</v>
      </c>
      <c r="W1020" s="302">
        <v>46022</v>
      </c>
      <c r="Z1020" s="303">
        <v>2500000</v>
      </c>
      <c r="AF1020" s="291" t="s">
        <v>3543</v>
      </c>
      <c r="AG1020" s="291">
        <v>3167958834</v>
      </c>
      <c r="AH1020" s="26" t="s">
        <v>3544</v>
      </c>
    </row>
    <row r="1021" spans="1:37" ht="17.25" customHeight="1">
      <c r="A1021" s="293">
        <v>1020</v>
      </c>
      <c r="B1021" s="291" t="s">
        <v>2940</v>
      </c>
      <c r="C1021" s="291" t="s">
        <v>621</v>
      </c>
      <c r="D1021" s="357" t="s">
        <v>3106</v>
      </c>
      <c r="E1021" s="294" t="s">
        <v>40</v>
      </c>
      <c r="F1021" s="369">
        <v>11250000</v>
      </c>
      <c r="G1021" s="291" t="s">
        <v>1706</v>
      </c>
      <c r="H1021" s="295">
        <v>1006127600</v>
      </c>
      <c r="I1021" s="294" t="s">
        <v>42</v>
      </c>
      <c r="J1021" s="296">
        <v>9</v>
      </c>
      <c r="K1021" s="296">
        <v>2100</v>
      </c>
      <c r="L1021" s="297">
        <v>45880</v>
      </c>
      <c r="M1021" s="298">
        <v>11250000</v>
      </c>
      <c r="N1021" s="297">
        <v>45884</v>
      </c>
      <c r="O1021" s="294" t="s">
        <v>43</v>
      </c>
      <c r="P1021" s="299">
        <v>45888</v>
      </c>
      <c r="Q1021" s="294">
        <v>2012</v>
      </c>
      <c r="R1021" s="291">
        <v>220302</v>
      </c>
      <c r="S1021" s="300">
        <v>11250000</v>
      </c>
      <c r="T1021" s="297">
        <v>45884</v>
      </c>
      <c r="U1021" s="301" t="s">
        <v>3545</v>
      </c>
      <c r="V1021" s="297">
        <v>45889</v>
      </c>
      <c r="W1021" s="302">
        <v>46022</v>
      </c>
      <c r="Z1021" s="303">
        <v>2500000</v>
      </c>
      <c r="AF1021" s="291" t="s">
        <v>3546</v>
      </c>
      <c r="AG1021" s="291">
        <v>3228119167</v>
      </c>
      <c r="AH1021" s="26" t="s">
        <v>3547</v>
      </c>
    </row>
    <row r="1022" spans="1:37" ht="17.25" customHeight="1">
      <c r="A1022" s="362">
        <v>1021</v>
      </c>
      <c r="B1022" s="317" t="s">
        <v>2940</v>
      </c>
      <c r="C1022" s="317" t="s">
        <v>621</v>
      </c>
      <c r="D1022" s="361" t="s">
        <v>3170</v>
      </c>
      <c r="E1022" s="317" t="s">
        <v>40</v>
      </c>
      <c r="F1022" s="384">
        <v>22844976</v>
      </c>
      <c r="G1022" s="317" t="s">
        <v>3548</v>
      </c>
      <c r="H1022" s="319">
        <v>28552689</v>
      </c>
      <c r="I1022" s="318" t="s">
        <v>42</v>
      </c>
      <c r="J1022" s="318">
        <v>4</v>
      </c>
      <c r="K1022" s="318">
        <v>2108</v>
      </c>
      <c r="L1022" s="320">
        <v>45881</v>
      </c>
      <c r="M1022" s="385">
        <v>22844976</v>
      </c>
      <c r="N1022" s="320">
        <v>45884</v>
      </c>
      <c r="O1022" s="318" t="s">
        <v>43</v>
      </c>
      <c r="P1022" s="320">
        <v>45888</v>
      </c>
      <c r="Q1022" s="317">
        <v>2013</v>
      </c>
      <c r="R1022" s="317">
        <v>220301</v>
      </c>
      <c r="S1022" s="385">
        <v>22844976</v>
      </c>
      <c r="T1022" s="320">
        <v>45884</v>
      </c>
      <c r="U1022" s="317" t="s">
        <v>3549</v>
      </c>
      <c r="V1022" s="320">
        <v>45889</v>
      </c>
      <c r="W1022" s="322">
        <v>46022</v>
      </c>
      <c r="X1022" s="317" t="s">
        <v>3173</v>
      </c>
      <c r="Y1022" s="317" t="s">
        <v>3173</v>
      </c>
      <c r="Z1022" s="386">
        <f>+S1022/5</f>
        <v>4568995.2</v>
      </c>
      <c r="AA1022" s="317" t="s">
        <v>3173</v>
      </c>
      <c r="AB1022" s="317" t="s">
        <v>3173</v>
      </c>
      <c r="AC1022" s="317" t="s">
        <v>3173</v>
      </c>
      <c r="AD1022" s="317" t="s">
        <v>3173</v>
      </c>
      <c r="AE1022" s="317" t="s">
        <v>3173</v>
      </c>
      <c r="AF1022" s="317" t="s">
        <v>3550</v>
      </c>
      <c r="AG1022" s="317">
        <v>3118706883</v>
      </c>
      <c r="AH1022" s="392" t="s">
        <v>3551</v>
      </c>
      <c r="AI1022" s="317" t="s">
        <v>3173</v>
      </c>
    </row>
    <row r="1023" spans="1:37" ht="17.25" customHeight="1">
      <c r="A1023" s="293">
        <v>1022</v>
      </c>
      <c r="B1023" s="291" t="s">
        <v>1187</v>
      </c>
      <c r="C1023" s="291" t="s">
        <v>100</v>
      </c>
      <c r="D1023" s="421" t="s">
        <v>3552</v>
      </c>
      <c r="E1023" s="294" t="s">
        <v>40</v>
      </c>
      <c r="F1023" s="369">
        <v>46947600</v>
      </c>
      <c r="G1023" s="291" t="s">
        <v>56</v>
      </c>
      <c r="H1023" s="295">
        <v>1122397810</v>
      </c>
      <c r="I1023" s="294" t="s">
        <v>57</v>
      </c>
      <c r="J1023" s="296">
        <v>7</v>
      </c>
      <c r="K1023" s="296">
        <v>2123</v>
      </c>
      <c r="L1023" s="297">
        <v>45882</v>
      </c>
      <c r="M1023" s="298">
        <f t="shared" ref="M1023:M1029" si="911">F1023</f>
        <v>46947600</v>
      </c>
      <c r="N1023" s="297">
        <v>45884</v>
      </c>
      <c r="O1023" s="294" t="s">
        <v>43</v>
      </c>
      <c r="P1023" s="299">
        <v>45884</v>
      </c>
      <c r="Q1023" s="294">
        <v>1994</v>
      </c>
      <c r="R1023" s="291">
        <v>220406</v>
      </c>
      <c r="S1023" s="300">
        <f t="shared" ref="S1023:S1028" si="912">M1023</f>
        <v>46947600</v>
      </c>
      <c r="T1023" s="297">
        <v>45884</v>
      </c>
      <c r="U1023" s="301" t="s">
        <v>3553</v>
      </c>
      <c r="V1023" s="297">
        <v>45885</v>
      </c>
      <c r="W1023" s="302">
        <v>46022</v>
      </c>
      <c r="Z1023" s="303">
        <f>+S1023/4.5</f>
        <v>10432800</v>
      </c>
      <c r="AF1023" s="291" t="s">
        <v>59</v>
      </c>
      <c r="AG1023" s="291">
        <v>3152166805</v>
      </c>
      <c r="AH1023" s="307" t="s">
        <v>60</v>
      </c>
    </row>
    <row r="1024" spans="1:37" ht="17.25" customHeight="1">
      <c r="A1024" s="293">
        <v>1023</v>
      </c>
      <c r="B1024" s="291" t="s">
        <v>3554</v>
      </c>
      <c r="C1024" s="291" t="s">
        <v>100</v>
      </c>
      <c r="D1024" s="306" t="s">
        <v>3555</v>
      </c>
      <c r="E1024" s="294" t="s">
        <v>40</v>
      </c>
      <c r="F1024" s="369">
        <v>46947600</v>
      </c>
      <c r="G1024" s="291" t="s">
        <v>68</v>
      </c>
      <c r="H1024" s="295">
        <v>1053785704</v>
      </c>
      <c r="I1024" s="294" t="s">
        <v>69</v>
      </c>
      <c r="J1024" s="296">
        <v>9</v>
      </c>
      <c r="K1024" s="296">
        <v>2122</v>
      </c>
      <c r="L1024" s="297">
        <v>45882</v>
      </c>
      <c r="M1024" s="298">
        <f t="shared" si="911"/>
        <v>46947600</v>
      </c>
      <c r="N1024" s="297">
        <v>45884</v>
      </c>
      <c r="O1024" s="294" t="s">
        <v>43</v>
      </c>
      <c r="P1024" s="299">
        <v>45884</v>
      </c>
      <c r="Q1024" s="294">
        <v>1995</v>
      </c>
      <c r="R1024" s="291">
        <v>220406</v>
      </c>
      <c r="S1024" s="300">
        <f t="shared" si="912"/>
        <v>46947600</v>
      </c>
      <c r="T1024" s="297">
        <v>45884</v>
      </c>
      <c r="U1024" s="301" t="s">
        <v>3556</v>
      </c>
      <c r="V1024" s="297">
        <v>45885</v>
      </c>
      <c r="W1024" s="302">
        <v>46022</v>
      </c>
      <c r="Z1024" s="303">
        <f>+F1024/4.5</f>
        <v>10432800</v>
      </c>
      <c r="AF1024" s="291" t="s">
        <v>71</v>
      </c>
      <c r="AG1024" s="291">
        <v>3152225118</v>
      </c>
      <c r="AH1024" s="307" t="s">
        <v>72</v>
      </c>
    </row>
    <row r="1025" spans="1:34" ht="17.25" customHeight="1">
      <c r="A1025" s="293">
        <v>1024</v>
      </c>
      <c r="B1025" s="291" t="s">
        <v>1187</v>
      </c>
      <c r="C1025" s="291" t="s">
        <v>100</v>
      </c>
      <c r="D1025" s="291" t="s">
        <v>3557</v>
      </c>
      <c r="E1025" s="294" t="s">
        <v>40</v>
      </c>
      <c r="F1025" s="369">
        <v>45857745</v>
      </c>
      <c r="G1025" s="291" t="s">
        <v>278</v>
      </c>
      <c r="H1025" s="295">
        <v>14325425</v>
      </c>
      <c r="I1025" s="294" t="s">
        <v>279</v>
      </c>
      <c r="J1025" s="296">
        <v>3</v>
      </c>
      <c r="K1025" s="296">
        <v>2119</v>
      </c>
      <c r="L1025" s="297">
        <v>45882</v>
      </c>
      <c r="M1025" s="298">
        <f t="shared" si="911"/>
        <v>45857745</v>
      </c>
      <c r="N1025" s="297">
        <v>45884</v>
      </c>
      <c r="O1025" s="294" t="s">
        <v>43</v>
      </c>
      <c r="P1025" s="299">
        <v>45884</v>
      </c>
      <c r="Q1025" s="294">
        <v>1996</v>
      </c>
      <c r="R1025" s="291">
        <v>220406</v>
      </c>
      <c r="S1025" s="300">
        <f t="shared" si="912"/>
        <v>45857745</v>
      </c>
      <c r="T1025" s="297">
        <v>45884</v>
      </c>
      <c r="U1025" s="301" t="s">
        <v>3558</v>
      </c>
      <c r="V1025" s="297">
        <v>45884</v>
      </c>
      <c r="W1025" s="302">
        <v>46022</v>
      </c>
      <c r="Z1025" s="303">
        <f>+F1025/4.5</f>
        <v>10190610</v>
      </c>
      <c r="AF1025" s="291" t="s">
        <v>2856</v>
      </c>
      <c r="AG1025" s="291">
        <v>3132923939</v>
      </c>
      <c r="AH1025" s="307" t="s">
        <v>282</v>
      </c>
    </row>
    <row r="1026" spans="1:34" ht="17.25" customHeight="1">
      <c r="A1026" s="293">
        <v>1025</v>
      </c>
      <c r="B1026" s="291" t="s">
        <v>1187</v>
      </c>
      <c r="C1026" s="291" t="s">
        <v>100</v>
      </c>
      <c r="D1026" s="291" t="s">
        <v>3559</v>
      </c>
      <c r="E1026" s="294" t="s">
        <v>40</v>
      </c>
      <c r="F1026" s="369">
        <v>45270900</v>
      </c>
      <c r="G1026" s="291" t="s">
        <v>267</v>
      </c>
      <c r="H1026" s="295">
        <v>901430318</v>
      </c>
      <c r="I1026" s="294" t="s">
        <v>115</v>
      </c>
      <c r="J1026" s="296">
        <v>1</v>
      </c>
      <c r="K1026" s="296">
        <v>2116</v>
      </c>
      <c r="L1026" s="297">
        <v>45882</v>
      </c>
      <c r="M1026" s="298">
        <f t="shared" si="911"/>
        <v>45270900</v>
      </c>
      <c r="N1026" s="297">
        <v>45884</v>
      </c>
      <c r="O1026" s="294" t="s">
        <v>43</v>
      </c>
      <c r="P1026" s="299">
        <v>45884</v>
      </c>
      <c r="Q1026" s="294">
        <v>1997</v>
      </c>
      <c r="R1026" s="291">
        <v>220406</v>
      </c>
      <c r="S1026" s="300">
        <f t="shared" si="912"/>
        <v>45270900</v>
      </c>
      <c r="T1026" s="297">
        <v>45884</v>
      </c>
      <c r="U1026" s="301" t="s">
        <v>3560</v>
      </c>
      <c r="V1026" s="297">
        <v>45884</v>
      </c>
      <c r="W1026" s="302">
        <v>46022</v>
      </c>
      <c r="Z1026" s="303">
        <f>+F1026</f>
        <v>45270900</v>
      </c>
      <c r="AF1026" s="291" t="s">
        <v>269</v>
      </c>
      <c r="AG1026" s="291">
        <v>3105517406</v>
      </c>
      <c r="AH1026" s="307" t="s">
        <v>270</v>
      </c>
    </row>
    <row r="1027" spans="1:34" ht="17.25" customHeight="1">
      <c r="A1027" s="293">
        <v>1026</v>
      </c>
      <c r="B1027" s="291" t="s">
        <v>2940</v>
      </c>
      <c r="C1027" s="291" t="s">
        <v>621</v>
      </c>
      <c r="D1027" s="357" t="s">
        <v>3106</v>
      </c>
      <c r="E1027" s="294" t="s">
        <v>40</v>
      </c>
      <c r="F1027" s="369">
        <v>11250000</v>
      </c>
      <c r="G1027" s="291" t="s">
        <v>1259</v>
      </c>
      <c r="H1027" s="295">
        <v>65771165</v>
      </c>
      <c r="I1027" s="294" t="s">
        <v>42</v>
      </c>
      <c r="J1027" s="296">
        <v>0</v>
      </c>
      <c r="K1027" s="296">
        <v>2099</v>
      </c>
      <c r="L1027" s="297">
        <v>45880</v>
      </c>
      <c r="M1027" s="298">
        <f t="shared" si="911"/>
        <v>11250000</v>
      </c>
      <c r="N1027" s="297">
        <v>45884</v>
      </c>
      <c r="O1027" s="294" t="s">
        <v>43</v>
      </c>
      <c r="P1027" s="299">
        <v>45888</v>
      </c>
      <c r="Q1027" s="294">
        <v>2014</v>
      </c>
      <c r="R1027" s="291">
        <v>220302</v>
      </c>
      <c r="S1027" s="300">
        <f t="shared" si="912"/>
        <v>11250000</v>
      </c>
      <c r="T1027" s="297" t="s">
        <v>3561</v>
      </c>
      <c r="U1027" s="301" t="s">
        <v>3562</v>
      </c>
      <c r="V1027" s="297">
        <v>45891</v>
      </c>
      <c r="W1027" s="302" t="s">
        <v>3563</v>
      </c>
      <c r="Z1027" s="303">
        <f t="shared" ref="Z1027" si="913">+S1027/3</f>
        <v>3750000</v>
      </c>
      <c r="AF1027" s="291" t="s">
        <v>1260</v>
      </c>
      <c r="AG1027" s="291">
        <v>3245722412</v>
      </c>
      <c r="AH1027" s="307" t="s">
        <v>1261</v>
      </c>
    </row>
    <row r="1028" spans="1:34" ht="17.25" customHeight="1">
      <c r="A1028" s="293">
        <v>1027</v>
      </c>
      <c r="B1028" s="291" t="s">
        <v>2940</v>
      </c>
      <c r="C1028" s="291" t="s">
        <v>621</v>
      </c>
      <c r="D1028" s="357" t="s">
        <v>3106</v>
      </c>
      <c r="E1028" s="294" t="s">
        <v>40</v>
      </c>
      <c r="F1028" s="369">
        <v>11250000</v>
      </c>
      <c r="G1028" s="291" t="s">
        <v>1290</v>
      </c>
      <c r="H1028" s="295">
        <v>24714386</v>
      </c>
      <c r="I1028" s="294" t="s">
        <v>963</v>
      </c>
      <c r="J1028" s="296">
        <v>1</v>
      </c>
      <c r="K1028" s="296">
        <v>2107</v>
      </c>
      <c r="L1028" s="297">
        <v>45881</v>
      </c>
      <c r="M1028" s="298">
        <f t="shared" ref="M1028" si="914">F1028</f>
        <v>11250000</v>
      </c>
      <c r="N1028" s="297">
        <v>45884</v>
      </c>
      <c r="O1028" s="294" t="s">
        <v>43</v>
      </c>
      <c r="P1028" s="299">
        <v>45888</v>
      </c>
      <c r="Q1028" s="294">
        <v>2015</v>
      </c>
      <c r="R1028" s="291">
        <v>220302</v>
      </c>
      <c r="S1028" s="300">
        <f t="shared" ref="S1028" si="915">M1028</f>
        <v>11250000</v>
      </c>
      <c r="T1028" s="297">
        <v>45884</v>
      </c>
      <c r="U1028" s="301" t="s">
        <v>3564</v>
      </c>
      <c r="V1028" s="297">
        <v>45894</v>
      </c>
      <c r="W1028" s="302" t="s">
        <v>3563</v>
      </c>
      <c r="Z1028" s="303">
        <f t="shared" ref="Z1028" si="916">+S1028/3</f>
        <v>3750000</v>
      </c>
      <c r="AF1028" s="291" t="s">
        <v>3565</v>
      </c>
      <c r="AG1028" s="291">
        <v>3203521514</v>
      </c>
      <c r="AH1028" s="26" t="s">
        <v>3566</v>
      </c>
    </row>
    <row r="1029" spans="1:34" ht="17.25" customHeight="1">
      <c r="A1029" s="293">
        <v>1028</v>
      </c>
      <c r="B1029" s="291" t="s">
        <v>2940</v>
      </c>
      <c r="C1029" s="291" t="s">
        <v>621</v>
      </c>
      <c r="D1029" s="357" t="s">
        <v>3106</v>
      </c>
      <c r="E1029" s="294" t="s">
        <v>40</v>
      </c>
      <c r="F1029" s="369">
        <v>11250000</v>
      </c>
      <c r="G1029" s="291" t="s">
        <v>3567</v>
      </c>
      <c r="H1029" s="295">
        <v>1110487136</v>
      </c>
      <c r="I1029" s="294" t="s">
        <v>42</v>
      </c>
      <c r="J1029" s="296">
        <v>3</v>
      </c>
      <c r="K1029" s="296">
        <v>2016</v>
      </c>
      <c r="L1029" s="297">
        <v>45881</v>
      </c>
      <c r="M1029" s="298">
        <f t="shared" ref="M1029:M1031" si="917">F1029</f>
        <v>11250000</v>
      </c>
      <c r="N1029" s="297">
        <v>45884</v>
      </c>
      <c r="O1029" s="294" t="s">
        <v>43</v>
      </c>
      <c r="P1029" s="299">
        <v>45888</v>
      </c>
      <c r="Q1029" s="294">
        <v>2016</v>
      </c>
      <c r="R1029" s="291">
        <v>220302</v>
      </c>
      <c r="S1029" s="300">
        <f t="shared" ref="S1029:S1031" si="918">M1029</f>
        <v>11250000</v>
      </c>
      <c r="T1029" s="297">
        <v>45888</v>
      </c>
      <c r="U1029" s="301" t="s">
        <v>3568</v>
      </c>
      <c r="V1029" s="297">
        <v>45898</v>
      </c>
      <c r="W1029" s="302" t="s">
        <v>3563</v>
      </c>
      <c r="Z1029" s="303">
        <f t="shared" ref="Z1029" si="919">+S1029/3</f>
        <v>3750000</v>
      </c>
      <c r="AF1029" s="291" t="s">
        <v>3569</v>
      </c>
      <c r="AG1029" s="291">
        <v>3132410107</v>
      </c>
      <c r="AH1029" s="26" t="s">
        <v>3570</v>
      </c>
    </row>
    <row r="1030" spans="1:34" ht="17.25" customHeight="1">
      <c r="A1030" s="293">
        <v>1029</v>
      </c>
      <c r="B1030" s="291" t="s">
        <v>1187</v>
      </c>
      <c r="C1030" s="291" t="s">
        <v>100</v>
      </c>
      <c r="D1030" s="422" t="s">
        <v>3571</v>
      </c>
      <c r="E1030" s="294" t="s">
        <v>40</v>
      </c>
      <c r="F1030" s="369">
        <v>24312150</v>
      </c>
      <c r="G1030" s="291" t="s">
        <v>102</v>
      </c>
      <c r="H1030" s="295">
        <v>1110501425</v>
      </c>
      <c r="I1030" s="294" t="s">
        <v>42</v>
      </c>
      <c r="J1030" s="296">
        <v>7</v>
      </c>
      <c r="K1030" s="296">
        <v>2118</v>
      </c>
      <c r="L1030" s="297">
        <v>45882</v>
      </c>
      <c r="M1030" s="298">
        <f t="shared" si="917"/>
        <v>24312150</v>
      </c>
      <c r="N1030" s="297">
        <v>45884</v>
      </c>
      <c r="O1030" s="294" t="s">
        <v>43</v>
      </c>
      <c r="P1030" s="299">
        <v>45884</v>
      </c>
      <c r="Q1030" s="294">
        <v>1998</v>
      </c>
      <c r="R1030" s="291">
        <v>220406</v>
      </c>
      <c r="S1030" s="300">
        <f t="shared" si="918"/>
        <v>24312150</v>
      </c>
      <c r="T1030" s="297">
        <v>45884</v>
      </c>
      <c r="U1030" s="301" t="s">
        <v>3572</v>
      </c>
      <c r="V1030" s="297">
        <v>45884</v>
      </c>
      <c r="W1030" s="302">
        <v>46022</v>
      </c>
      <c r="Z1030" s="303">
        <f>+F1030/4.5</f>
        <v>5402700</v>
      </c>
      <c r="AF1030" s="291" t="s">
        <v>104</v>
      </c>
      <c r="AG1030" s="291">
        <v>3004980074</v>
      </c>
      <c r="AH1030" s="307" t="s">
        <v>105</v>
      </c>
    </row>
    <row r="1031" spans="1:34" ht="17.25" customHeight="1">
      <c r="A1031" s="293">
        <v>1030</v>
      </c>
      <c r="B1031" s="291" t="s">
        <v>1187</v>
      </c>
      <c r="C1031" s="291" t="s">
        <v>100</v>
      </c>
      <c r="D1031" s="421" t="s">
        <v>3573</v>
      </c>
      <c r="E1031" s="294" t="s">
        <v>40</v>
      </c>
      <c r="F1031" s="369">
        <v>22635450</v>
      </c>
      <c r="G1031" s="291" t="s">
        <v>224</v>
      </c>
      <c r="H1031" s="295">
        <v>38361246</v>
      </c>
      <c r="I1031" s="294" t="s">
        <v>115</v>
      </c>
      <c r="J1031" s="296">
        <v>1</v>
      </c>
      <c r="K1031" s="296">
        <v>2126</v>
      </c>
      <c r="L1031" s="297">
        <v>45882</v>
      </c>
      <c r="M1031" s="298">
        <f t="shared" si="917"/>
        <v>22635450</v>
      </c>
      <c r="N1031" s="297">
        <v>45884</v>
      </c>
      <c r="O1031" s="294" t="s">
        <v>43</v>
      </c>
      <c r="P1031" s="299">
        <v>45884</v>
      </c>
      <c r="Q1031" s="294">
        <v>1999</v>
      </c>
      <c r="R1031" s="291">
        <v>220406</v>
      </c>
      <c r="S1031" s="300">
        <f t="shared" si="918"/>
        <v>22635450</v>
      </c>
      <c r="T1031" s="297">
        <v>45884</v>
      </c>
      <c r="U1031" s="301">
        <v>100047056</v>
      </c>
      <c r="V1031" s="297">
        <v>45884</v>
      </c>
      <c r="W1031" s="302">
        <v>46022</v>
      </c>
      <c r="Z1031" s="303">
        <f>+F1031/4.5</f>
        <v>5030100</v>
      </c>
      <c r="AF1031" s="291" t="s">
        <v>2789</v>
      </c>
      <c r="AG1031" s="291">
        <v>3103054601</v>
      </c>
      <c r="AH1031" s="307" t="s">
        <v>227</v>
      </c>
    </row>
    <row r="1032" spans="1:34" ht="17.25" customHeight="1">
      <c r="A1032" s="293">
        <v>1031</v>
      </c>
      <c r="B1032" s="291" t="s">
        <v>1187</v>
      </c>
      <c r="C1032" s="291" t="s">
        <v>100</v>
      </c>
      <c r="D1032" s="421" t="s">
        <v>3574</v>
      </c>
      <c r="E1032" s="294" t="s">
        <v>40</v>
      </c>
      <c r="F1032" s="369">
        <v>38000000</v>
      </c>
      <c r="G1032" s="291" t="s">
        <v>322</v>
      </c>
      <c r="H1032" s="295">
        <v>93394691</v>
      </c>
      <c r="I1032" s="294" t="s">
        <v>115</v>
      </c>
      <c r="J1032" s="296">
        <v>8</v>
      </c>
      <c r="K1032" s="296">
        <v>2124</v>
      </c>
      <c r="L1032" s="297">
        <v>45882</v>
      </c>
      <c r="M1032" s="298">
        <f t="shared" ref="M1032" si="920">+F1032</f>
        <v>38000000</v>
      </c>
      <c r="N1032" s="297">
        <v>45884</v>
      </c>
      <c r="O1032" s="294" t="s">
        <v>43</v>
      </c>
      <c r="R1032" s="291">
        <v>220406</v>
      </c>
      <c r="S1032" s="300">
        <f>+F1032</f>
        <v>38000000</v>
      </c>
      <c r="T1032" s="297">
        <v>45884</v>
      </c>
      <c r="U1032" s="297" t="s">
        <v>3575</v>
      </c>
      <c r="V1032" s="297">
        <v>45884</v>
      </c>
      <c r="W1032" s="302">
        <v>46022</v>
      </c>
      <c r="Z1032" s="303">
        <f>+F1032</f>
        <v>38000000</v>
      </c>
      <c r="AF1032" s="291" t="s">
        <v>324</v>
      </c>
      <c r="AG1032" s="291">
        <v>3102519518</v>
      </c>
      <c r="AH1032" s="307" t="s">
        <v>325</v>
      </c>
    </row>
    <row r="1033" spans="1:34" ht="17.25" customHeight="1">
      <c r="A1033" s="293">
        <v>1032</v>
      </c>
      <c r="B1033" s="291" t="s">
        <v>1187</v>
      </c>
      <c r="C1033" s="291" t="s">
        <v>100</v>
      </c>
      <c r="D1033" s="306" t="s">
        <v>3576</v>
      </c>
      <c r="E1033" s="294" t="s">
        <v>80</v>
      </c>
      <c r="F1033" s="369">
        <v>17270010</v>
      </c>
      <c r="G1033" s="291" t="s">
        <v>158</v>
      </c>
      <c r="H1033" s="295">
        <v>51987188</v>
      </c>
      <c r="I1033" s="294" t="s">
        <v>51</v>
      </c>
      <c r="J1033" s="296">
        <v>7</v>
      </c>
      <c r="K1033" s="296">
        <v>2115</v>
      </c>
      <c r="L1033" s="297">
        <v>45882</v>
      </c>
      <c r="M1033" s="298">
        <f t="shared" ref="M1033:M1040" si="921">F1033</f>
        <v>17270010</v>
      </c>
      <c r="N1033" s="297">
        <v>45884</v>
      </c>
      <c r="O1033" s="294" t="s">
        <v>43</v>
      </c>
      <c r="P1033" s="299">
        <v>45884</v>
      </c>
      <c r="Q1033" s="294">
        <v>2001</v>
      </c>
      <c r="R1033" s="291">
        <v>220406</v>
      </c>
      <c r="S1033" s="300">
        <f t="shared" ref="S1033:S1040" si="922">M1033</f>
        <v>17270010</v>
      </c>
      <c r="T1033" s="297">
        <v>45884</v>
      </c>
      <c r="U1033" s="301" t="s">
        <v>3577</v>
      </c>
      <c r="V1033" s="297">
        <v>45884</v>
      </c>
      <c r="W1033" s="302">
        <v>46022</v>
      </c>
      <c r="Z1033" s="303">
        <f>+F1033/4.5</f>
        <v>3837780</v>
      </c>
      <c r="AF1033" s="291" t="s">
        <v>160</v>
      </c>
      <c r="AG1033" s="291">
        <v>3108761420</v>
      </c>
      <c r="AH1033" s="307" t="s">
        <v>161</v>
      </c>
    </row>
    <row r="1034" spans="1:34" ht="17.25" customHeight="1">
      <c r="A1034" s="293">
        <v>1033</v>
      </c>
      <c r="B1034" s="291" t="s">
        <v>1187</v>
      </c>
      <c r="C1034" s="291" t="s">
        <v>100</v>
      </c>
      <c r="D1034" s="421" t="s">
        <v>3578</v>
      </c>
      <c r="E1034" s="294" t="s">
        <v>40</v>
      </c>
      <c r="F1034" s="369">
        <v>53898740</v>
      </c>
      <c r="G1034" s="291" t="s">
        <v>233</v>
      </c>
      <c r="H1034" s="295">
        <v>14138035</v>
      </c>
      <c r="I1034" s="294" t="s">
        <v>115</v>
      </c>
      <c r="J1034" s="296">
        <v>2</v>
      </c>
      <c r="K1034" s="296">
        <v>2117</v>
      </c>
      <c r="L1034" s="297">
        <v>45882</v>
      </c>
      <c r="M1034" s="298">
        <f t="shared" si="921"/>
        <v>53898740</v>
      </c>
      <c r="N1034" s="297">
        <v>45884</v>
      </c>
      <c r="O1034" s="294" t="s">
        <v>43</v>
      </c>
      <c r="P1034" s="299">
        <v>45884</v>
      </c>
      <c r="Q1034" s="294">
        <v>2002</v>
      </c>
      <c r="R1034" s="291">
        <v>220406</v>
      </c>
      <c r="S1034" s="300">
        <f t="shared" si="922"/>
        <v>53898740</v>
      </c>
      <c r="T1034" s="297">
        <v>45884</v>
      </c>
      <c r="U1034" s="301" t="s">
        <v>3579</v>
      </c>
      <c r="V1034" s="297">
        <v>45884</v>
      </c>
      <c r="W1034" s="302">
        <v>46022</v>
      </c>
      <c r="Z1034" s="303">
        <f>+F1034/4.5</f>
        <v>11977497.777777778</v>
      </c>
      <c r="AF1034" s="291" t="s">
        <v>235</v>
      </c>
      <c r="AG1034" s="291">
        <v>3007057327</v>
      </c>
      <c r="AH1034" s="307" t="s">
        <v>236</v>
      </c>
    </row>
    <row r="1035" spans="1:34" ht="17.25" customHeight="1">
      <c r="A1035" s="293">
        <v>1034</v>
      </c>
      <c r="B1035" s="291" t="s">
        <v>1187</v>
      </c>
      <c r="C1035" s="291" t="s">
        <v>100</v>
      </c>
      <c r="D1035" s="306" t="s">
        <v>3580</v>
      </c>
      <c r="E1035" s="294" t="s">
        <v>40</v>
      </c>
      <c r="F1035" s="369">
        <v>45280900</v>
      </c>
      <c r="G1035" s="291" t="s">
        <v>272</v>
      </c>
      <c r="H1035" s="295">
        <v>14878116</v>
      </c>
      <c r="I1035" s="294" t="s">
        <v>273</v>
      </c>
      <c r="J1035" s="296">
        <v>5</v>
      </c>
      <c r="K1035" s="296">
        <v>2120</v>
      </c>
      <c r="L1035" s="297">
        <v>45882</v>
      </c>
      <c r="M1035" s="298">
        <f t="shared" si="921"/>
        <v>45280900</v>
      </c>
      <c r="N1035" s="297">
        <v>45884</v>
      </c>
      <c r="O1035" s="294" t="s">
        <v>43</v>
      </c>
      <c r="P1035" s="299">
        <v>45884</v>
      </c>
      <c r="Q1035" s="294">
        <v>2003</v>
      </c>
      <c r="R1035" s="291">
        <v>220406</v>
      </c>
      <c r="S1035" s="300">
        <f t="shared" si="922"/>
        <v>45280900</v>
      </c>
      <c r="T1035" s="297">
        <v>45894</v>
      </c>
      <c r="U1035" s="301" t="s">
        <v>3581</v>
      </c>
      <c r="V1035" s="297">
        <v>45884</v>
      </c>
      <c r="W1035" s="302">
        <v>46022</v>
      </c>
      <c r="Z1035" s="303">
        <f>+F1035/4.5</f>
        <v>10062422.222222222</v>
      </c>
      <c r="AF1035" s="291" t="s">
        <v>275</v>
      </c>
      <c r="AG1035" s="291">
        <v>3122950049</v>
      </c>
      <c r="AH1035" s="307" t="s">
        <v>276</v>
      </c>
    </row>
    <row r="1036" spans="1:34" ht="17.25" customHeight="1">
      <c r="A1036" s="293">
        <v>1035</v>
      </c>
      <c r="B1036" s="291" t="s">
        <v>37</v>
      </c>
      <c r="C1036" s="291" t="s">
        <v>100</v>
      </c>
      <c r="D1036" s="291" t="s">
        <v>1112</v>
      </c>
      <c r="E1036" s="294" t="s">
        <v>40</v>
      </c>
      <c r="F1036" s="369">
        <v>178000000</v>
      </c>
      <c r="G1036" s="291" t="s">
        <v>114</v>
      </c>
      <c r="H1036" s="295">
        <v>900504144</v>
      </c>
      <c r="I1036" s="294" t="s">
        <v>115</v>
      </c>
      <c r="J1036" s="296">
        <v>0</v>
      </c>
      <c r="K1036" s="296">
        <v>2121</v>
      </c>
      <c r="L1036" s="297">
        <v>45882</v>
      </c>
      <c r="M1036" s="298">
        <f t="shared" si="921"/>
        <v>178000000</v>
      </c>
      <c r="N1036" s="297">
        <v>45884</v>
      </c>
      <c r="O1036" s="294" t="s">
        <v>43</v>
      </c>
      <c r="P1036" s="299">
        <v>45884</v>
      </c>
      <c r="Q1036" s="294">
        <v>2004</v>
      </c>
      <c r="R1036" s="291">
        <v>220101</v>
      </c>
      <c r="S1036" s="300">
        <f t="shared" si="922"/>
        <v>178000000</v>
      </c>
      <c r="T1036" s="297">
        <v>45884</v>
      </c>
      <c r="U1036" s="301">
        <v>100047069</v>
      </c>
      <c r="V1036" s="297">
        <v>45884</v>
      </c>
      <c r="W1036" s="302">
        <v>45914</v>
      </c>
      <c r="Z1036" s="303">
        <f>+S1036</f>
        <v>178000000</v>
      </c>
      <c r="AF1036" s="291" t="s">
        <v>117</v>
      </c>
      <c r="AG1036" s="291">
        <v>3163162117</v>
      </c>
      <c r="AH1036" s="305" t="s">
        <v>118</v>
      </c>
    </row>
    <row r="1037" spans="1:34" ht="17.25" customHeight="1">
      <c r="A1037" s="293">
        <v>1036</v>
      </c>
      <c r="B1037" s="291" t="s">
        <v>1187</v>
      </c>
      <c r="C1037" s="291" t="s">
        <v>100</v>
      </c>
      <c r="D1037" s="306" t="s">
        <v>3582</v>
      </c>
      <c r="E1037" s="294" t="s">
        <v>40</v>
      </c>
      <c r="F1037" s="369">
        <v>22635450</v>
      </c>
      <c r="G1037" s="291" t="s">
        <v>107</v>
      </c>
      <c r="H1037" s="295">
        <v>28980289</v>
      </c>
      <c r="I1037" s="294" t="s">
        <v>108</v>
      </c>
      <c r="J1037" s="296">
        <v>7</v>
      </c>
      <c r="K1037" s="296">
        <v>2125</v>
      </c>
      <c r="L1037" s="297">
        <v>45882</v>
      </c>
      <c r="M1037" s="298">
        <f t="shared" si="921"/>
        <v>22635450</v>
      </c>
      <c r="N1037" s="297">
        <v>45884</v>
      </c>
      <c r="O1037" s="294" t="s">
        <v>43</v>
      </c>
      <c r="P1037" s="299">
        <v>45884</v>
      </c>
      <c r="Q1037" s="294">
        <v>2005</v>
      </c>
      <c r="R1037" s="291">
        <v>220406</v>
      </c>
      <c r="S1037" s="300">
        <f t="shared" si="922"/>
        <v>22635450</v>
      </c>
      <c r="T1037" s="297">
        <v>45884</v>
      </c>
      <c r="U1037" s="297" t="s">
        <v>3583</v>
      </c>
      <c r="V1037" s="297">
        <v>45884</v>
      </c>
      <c r="W1037" s="302">
        <v>46022</v>
      </c>
      <c r="Z1037" s="303">
        <f>+F1037/4.5</f>
        <v>5030100</v>
      </c>
      <c r="AF1037" s="291" t="s">
        <v>111</v>
      </c>
      <c r="AG1037" s="291">
        <v>3002500256</v>
      </c>
      <c r="AH1037" s="307" t="s">
        <v>112</v>
      </c>
    </row>
    <row r="1038" spans="1:34" ht="17.25" customHeight="1">
      <c r="A1038" s="293">
        <v>1037</v>
      </c>
      <c r="B1038" s="291" t="s">
        <v>37</v>
      </c>
      <c r="C1038" s="291" t="s">
        <v>140</v>
      </c>
      <c r="D1038" s="306" t="s">
        <v>1088</v>
      </c>
      <c r="E1038" s="294" t="s">
        <v>40</v>
      </c>
      <c r="F1038" s="369">
        <v>133255296</v>
      </c>
      <c r="G1038" s="291" t="s">
        <v>142</v>
      </c>
      <c r="H1038" s="295">
        <v>800185215</v>
      </c>
      <c r="I1038" s="294" t="s">
        <v>42</v>
      </c>
      <c r="J1038" s="296">
        <v>2</v>
      </c>
      <c r="K1038" s="296">
        <v>2137</v>
      </c>
      <c r="L1038" s="297">
        <v>45883</v>
      </c>
      <c r="M1038" s="298">
        <f t="shared" si="921"/>
        <v>133255296</v>
      </c>
      <c r="N1038" s="297">
        <v>45884</v>
      </c>
      <c r="O1038" s="294" t="s">
        <v>43</v>
      </c>
      <c r="P1038" s="299">
        <v>45884</v>
      </c>
      <c r="Q1038" s="294">
        <v>2006</v>
      </c>
      <c r="R1038" s="291">
        <v>2102020210</v>
      </c>
      <c r="S1038" s="300">
        <f t="shared" si="922"/>
        <v>133255296</v>
      </c>
      <c r="W1038" s="302" t="s">
        <v>3584</v>
      </c>
      <c r="Z1038" s="303">
        <f>+F1038</f>
        <v>133255296</v>
      </c>
      <c r="AF1038" s="291" t="s">
        <v>1090</v>
      </c>
      <c r="AG1038" s="291">
        <v>3173744109</v>
      </c>
      <c r="AH1038" s="307" t="s">
        <v>1091</v>
      </c>
    </row>
    <row r="1039" spans="1:34" ht="17.25" customHeight="1">
      <c r="A1039" s="293">
        <v>1038</v>
      </c>
      <c r="B1039" s="291" t="s">
        <v>1187</v>
      </c>
      <c r="C1039" s="291" t="s">
        <v>1127</v>
      </c>
      <c r="D1039" s="291" t="s">
        <v>3585</v>
      </c>
      <c r="E1039" s="294" t="s">
        <v>40</v>
      </c>
      <c r="F1039" s="369">
        <v>46947600</v>
      </c>
      <c r="G1039" s="291" t="s">
        <v>3586</v>
      </c>
      <c r="H1039" s="295">
        <v>1053798934</v>
      </c>
      <c r="I1039" s="294" t="s">
        <v>977</v>
      </c>
      <c r="J1039" s="296">
        <v>2</v>
      </c>
      <c r="K1039" s="296">
        <v>2138</v>
      </c>
      <c r="L1039" s="297">
        <v>45883</v>
      </c>
      <c r="M1039" s="298">
        <f t="shared" si="921"/>
        <v>46947600</v>
      </c>
      <c r="N1039" s="297">
        <v>45884</v>
      </c>
      <c r="O1039" s="294" t="s">
        <v>43</v>
      </c>
      <c r="P1039" s="299">
        <v>45884</v>
      </c>
      <c r="Q1039" s="294">
        <v>2008</v>
      </c>
      <c r="R1039" s="291">
        <v>220406</v>
      </c>
      <c r="S1039" s="300">
        <f t="shared" si="922"/>
        <v>46947600</v>
      </c>
      <c r="T1039" s="297">
        <v>45884</v>
      </c>
      <c r="U1039" s="301" t="s">
        <v>3587</v>
      </c>
      <c r="V1039" s="297">
        <v>45885</v>
      </c>
      <c r="W1039" s="302">
        <v>46022</v>
      </c>
      <c r="Z1039" s="303">
        <f>+S1039/4.5</f>
        <v>10432800</v>
      </c>
      <c r="AF1039" s="291" t="s">
        <v>59</v>
      </c>
      <c r="AG1039" s="291">
        <v>3152166805</v>
      </c>
      <c r="AH1039" s="26" t="s">
        <v>3588</v>
      </c>
    </row>
    <row r="1040" spans="1:34" ht="17.25" customHeight="1">
      <c r="A1040" s="293">
        <v>1039</v>
      </c>
      <c r="B1040" s="291" t="s">
        <v>1187</v>
      </c>
      <c r="C1040" s="291" t="s">
        <v>140</v>
      </c>
      <c r="D1040" s="314" t="s">
        <v>3589</v>
      </c>
      <c r="E1040" s="294" t="s">
        <v>40</v>
      </c>
      <c r="F1040" s="369">
        <v>23986125</v>
      </c>
      <c r="G1040" s="291" t="s">
        <v>530</v>
      </c>
      <c r="H1040" s="295">
        <v>14236617</v>
      </c>
      <c r="I1040" s="294" t="s">
        <v>42</v>
      </c>
      <c r="J1040" s="296">
        <v>9</v>
      </c>
      <c r="K1040" s="296">
        <v>2160</v>
      </c>
      <c r="L1040" s="297">
        <v>45884</v>
      </c>
      <c r="M1040" s="298">
        <f t="shared" si="921"/>
        <v>23986125</v>
      </c>
      <c r="N1040" s="297">
        <v>45884</v>
      </c>
      <c r="O1040" s="294" t="s">
        <v>43</v>
      </c>
      <c r="P1040" s="299">
        <v>45884</v>
      </c>
      <c r="Q1040" s="294">
        <v>2007</v>
      </c>
      <c r="R1040" s="291">
        <v>220406</v>
      </c>
      <c r="S1040" s="300">
        <f t="shared" si="922"/>
        <v>23986125</v>
      </c>
      <c r="W1040" s="302">
        <v>46022</v>
      </c>
      <c r="Z1040" s="303">
        <f>+S1040/4.5</f>
        <v>5330250</v>
      </c>
      <c r="AF1040" s="291" t="s">
        <v>531</v>
      </c>
      <c r="AG1040" s="291">
        <v>3115918005</v>
      </c>
      <c r="AH1040" s="307" t="s">
        <v>532</v>
      </c>
    </row>
    <row r="1041" spans="1:34" ht="17.25" customHeight="1">
      <c r="A1041" s="293">
        <v>1040</v>
      </c>
      <c r="B1041" s="291" t="s">
        <v>596</v>
      </c>
      <c r="C1041" s="291" t="s">
        <v>621</v>
      </c>
      <c r="D1041" s="291" t="s">
        <v>796</v>
      </c>
      <c r="E1041" s="294" t="s">
        <v>40</v>
      </c>
      <c r="F1041" s="369">
        <v>7500000</v>
      </c>
      <c r="G1041" s="291" t="s">
        <v>1570</v>
      </c>
      <c r="H1041" s="295">
        <v>38144876</v>
      </c>
      <c r="I1041" s="294" t="s">
        <v>1488</v>
      </c>
      <c r="J1041" s="296">
        <v>1</v>
      </c>
      <c r="K1041" s="296">
        <v>2048</v>
      </c>
      <c r="L1041" s="297">
        <v>45874</v>
      </c>
      <c r="M1041" s="298">
        <v>7500000</v>
      </c>
      <c r="N1041" s="297">
        <v>45888</v>
      </c>
      <c r="O1041" s="294" t="s">
        <v>43</v>
      </c>
      <c r="R1041" s="291">
        <v>220602</v>
      </c>
      <c r="S1041" s="300">
        <v>7500000</v>
      </c>
      <c r="T1041" s="297">
        <v>45888</v>
      </c>
      <c r="U1041" s="301" t="s">
        <v>3590</v>
      </c>
      <c r="V1041" s="297">
        <v>45891</v>
      </c>
      <c r="W1041" s="302" t="s">
        <v>3591</v>
      </c>
      <c r="Z1041" s="303">
        <f t="shared" ref="Z1041:Z1048" si="923">+S1041/3</f>
        <v>2500000</v>
      </c>
      <c r="AF1041" s="291" t="s">
        <v>1572</v>
      </c>
      <c r="AG1041" s="291">
        <v>3203025782</v>
      </c>
      <c r="AH1041" s="307" t="s">
        <v>1573</v>
      </c>
    </row>
    <row r="1042" spans="1:34" ht="17.25" customHeight="1">
      <c r="A1042" s="293">
        <v>1041</v>
      </c>
      <c r="B1042" s="291" t="s">
        <v>596</v>
      </c>
      <c r="C1042" s="291" t="s">
        <v>621</v>
      </c>
      <c r="D1042" s="291" t="s">
        <v>796</v>
      </c>
      <c r="E1042" s="294" t="s">
        <v>40</v>
      </c>
      <c r="F1042" s="369">
        <v>7500000</v>
      </c>
      <c r="G1042" s="306" t="s">
        <v>1751</v>
      </c>
      <c r="H1042" s="295">
        <v>51956023</v>
      </c>
      <c r="I1042" s="294" t="s">
        <v>261</v>
      </c>
      <c r="J1042" s="296">
        <v>8</v>
      </c>
      <c r="K1042" s="296">
        <v>2051</v>
      </c>
      <c r="L1042" s="297">
        <v>45874</v>
      </c>
      <c r="M1042" s="298">
        <v>7500000</v>
      </c>
      <c r="N1042" s="297">
        <v>45888</v>
      </c>
      <c r="O1042" s="294" t="s">
        <v>43</v>
      </c>
      <c r="R1042" s="291">
        <v>220602</v>
      </c>
      <c r="S1042" s="300">
        <v>7500000</v>
      </c>
      <c r="T1042" s="297">
        <v>45891</v>
      </c>
      <c r="U1042" s="301" t="s">
        <v>3592</v>
      </c>
      <c r="V1042" s="297">
        <v>45897</v>
      </c>
      <c r="W1042" s="302">
        <v>45988</v>
      </c>
      <c r="Z1042" s="303">
        <f t="shared" si="923"/>
        <v>2500000</v>
      </c>
      <c r="AF1042" s="291" t="s">
        <v>1753</v>
      </c>
      <c r="AG1042" s="291">
        <v>3132432617</v>
      </c>
      <c r="AH1042" s="307" t="s">
        <v>1754</v>
      </c>
    </row>
    <row r="1043" spans="1:34" ht="17.25" customHeight="1">
      <c r="A1043" s="293">
        <v>1042</v>
      </c>
      <c r="B1043" s="291" t="s">
        <v>596</v>
      </c>
      <c r="C1043" s="291" t="s">
        <v>621</v>
      </c>
      <c r="D1043" s="291" t="s">
        <v>796</v>
      </c>
      <c r="E1043" s="294" t="s">
        <v>40</v>
      </c>
      <c r="F1043" s="369">
        <v>7500000</v>
      </c>
      <c r="G1043" s="291" t="s">
        <v>1649</v>
      </c>
      <c r="H1043" s="295">
        <v>65754975</v>
      </c>
      <c r="I1043" s="294" t="s">
        <v>42</v>
      </c>
      <c r="J1043" s="296">
        <v>8</v>
      </c>
      <c r="K1043" s="296">
        <v>2054</v>
      </c>
      <c r="L1043" s="297">
        <v>45874</v>
      </c>
      <c r="M1043" s="298">
        <v>7500000</v>
      </c>
      <c r="N1043" s="297">
        <v>45888</v>
      </c>
      <c r="O1043" s="294" t="s">
        <v>43</v>
      </c>
      <c r="R1043" s="291">
        <v>220602</v>
      </c>
      <c r="S1043" s="300">
        <v>7500000</v>
      </c>
      <c r="T1043" s="297">
        <v>45888</v>
      </c>
      <c r="U1043" s="301" t="s">
        <v>3593</v>
      </c>
      <c r="V1043" s="297">
        <v>45896</v>
      </c>
      <c r="W1043" s="302">
        <v>45987</v>
      </c>
      <c r="Z1043" s="303">
        <f t="shared" si="923"/>
        <v>2500000</v>
      </c>
      <c r="AF1043" s="291" t="s">
        <v>1651</v>
      </c>
      <c r="AG1043" s="291">
        <v>3124439309</v>
      </c>
      <c r="AH1043" s="307" t="s">
        <v>1495</v>
      </c>
    </row>
    <row r="1044" spans="1:34" ht="17.25" customHeight="1">
      <c r="A1044" s="293">
        <v>1043</v>
      </c>
      <c r="B1044" s="291" t="s">
        <v>596</v>
      </c>
      <c r="C1044" s="291" t="s">
        <v>621</v>
      </c>
      <c r="D1044" s="291" t="s">
        <v>796</v>
      </c>
      <c r="E1044" s="294" t="s">
        <v>40</v>
      </c>
      <c r="F1044" s="369">
        <v>7500000</v>
      </c>
      <c r="G1044" s="291" t="s">
        <v>3594</v>
      </c>
      <c r="H1044" s="295">
        <v>1110572524</v>
      </c>
      <c r="I1044" s="294" t="s">
        <v>1488</v>
      </c>
      <c r="J1044" s="296">
        <v>1</v>
      </c>
      <c r="K1044" s="296">
        <v>2053</v>
      </c>
      <c r="L1044" s="297">
        <v>45874</v>
      </c>
      <c r="M1044" s="298">
        <v>7500000</v>
      </c>
      <c r="N1044" s="297">
        <v>45888</v>
      </c>
      <c r="O1044" s="294" t="s">
        <v>43</v>
      </c>
      <c r="R1044" s="291">
        <v>220602</v>
      </c>
      <c r="S1044" s="300">
        <v>7500000</v>
      </c>
      <c r="T1044" s="297">
        <v>45889</v>
      </c>
      <c r="U1044" s="301" t="s">
        <v>3595</v>
      </c>
      <c r="V1044" s="297">
        <v>45903</v>
      </c>
      <c r="W1044" s="302">
        <v>45963</v>
      </c>
      <c r="Z1044" s="303">
        <f t="shared" si="923"/>
        <v>2500000</v>
      </c>
      <c r="AF1044" s="291" t="s">
        <v>1494</v>
      </c>
      <c r="AG1044" s="291">
        <v>3224076444</v>
      </c>
      <c r="AH1044" s="307" t="s">
        <v>1495</v>
      </c>
    </row>
    <row r="1045" spans="1:34" ht="17.25" customHeight="1">
      <c r="A1045" s="293">
        <v>1044</v>
      </c>
      <c r="B1045" s="291" t="s">
        <v>596</v>
      </c>
      <c r="C1045" s="291" t="s">
        <v>621</v>
      </c>
      <c r="D1045" s="291" t="s">
        <v>796</v>
      </c>
      <c r="E1045" s="294" t="s">
        <v>40</v>
      </c>
      <c r="F1045" s="369">
        <v>7500000</v>
      </c>
      <c r="G1045" s="291" t="s">
        <v>1183</v>
      </c>
      <c r="H1045" s="295">
        <v>1110585231</v>
      </c>
      <c r="I1045" s="342" t="s">
        <v>42</v>
      </c>
      <c r="J1045" s="296">
        <v>5</v>
      </c>
      <c r="K1045" s="296">
        <v>2047</v>
      </c>
      <c r="L1045" s="297">
        <v>45874</v>
      </c>
      <c r="M1045" s="298">
        <f t="shared" ref="M1045" si="924">F1045</f>
        <v>7500000</v>
      </c>
      <c r="N1045" s="297">
        <v>45888</v>
      </c>
      <c r="O1045" s="294" t="s">
        <v>43</v>
      </c>
      <c r="R1045" s="291">
        <v>220602</v>
      </c>
      <c r="S1045" s="300">
        <f t="shared" ref="S1045" si="925">M1045</f>
        <v>7500000</v>
      </c>
      <c r="T1045" s="297">
        <v>45891</v>
      </c>
      <c r="U1045" s="301" t="s">
        <v>3596</v>
      </c>
      <c r="V1045" s="297">
        <v>45897</v>
      </c>
      <c r="W1045" s="302">
        <v>45988</v>
      </c>
      <c r="Z1045" s="303">
        <f t="shared" si="923"/>
        <v>2500000</v>
      </c>
      <c r="AF1045" s="291" t="s">
        <v>1185</v>
      </c>
      <c r="AG1045" s="291">
        <v>3102712068</v>
      </c>
      <c r="AH1045" s="324" t="s">
        <v>1186</v>
      </c>
    </row>
    <row r="1046" spans="1:34" ht="17.25" customHeight="1">
      <c r="A1046" s="293">
        <v>1045</v>
      </c>
      <c r="B1046" s="291" t="s">
        <v>596</v>
      </c>
      <c r="C1046" s="291" t="s">
        <v>621</v>
      </c>
      <c r="D1046" s="291" t="s">
        <v>3597</v>
      </c>
      <c r="E1046" s="294" t="s">
        <v>40</v>
      </c>
      <c r="F1046" s="369">
        <v>9000000</v>
      </c>
      <c r="G1046" s="291" t="s">
        <v>3598</v>
      </c>
      <c r="H1046" s="295">
        <v>1107008351</v>
      </c>
      <c r="I1046" s="294" t="s">
        <v>42</v>
      </c>
      <c r="J1046" s="296">
        <v>6</v>
      </c>
      <c r="K1046" s="296">
        <v>2089</v>
      </c>
      <c r="L1046" s="297">
        <v>45880</v>
      </c>
      <c r="M1046" s="298">
        <v>9000000</v>
      </c>
      <c r="N1046" s="297">
        <v>45888</v>
      </c>
      <c r="O1046" s="294" t="s">
        <v>43</v>
      </c>
      <c r="P1046" s="299">
        <v>45889</v>
      </c>
      <c r="Q1046" s="294">
        <v>2029</v>
      </c>
      <c r="R1046" s="291">
        <v>220702</v>
      </c>
      <c r="S1046" s="300">
        <v>9000000</v>
      </c>
      <c r="T1046" s="297">
        <v>45889</v>
      </c>
      <c r="U1046" s="301" t="s">
        <v>3599</v>
      </c>
      <c r="V1046" s="297">
        <v>45902</v>
      </c>
      <c r="W1046" s="302">
        <v>45992</v>
      </c>
      <c r="Z1046" s="303">
        <f t="shared" si="923"/>
        <v>3000000</v>
      </c>
      <c r="AF1046" s="291" t="s">
        <v>1419</v>
      </c>
      <c r="AG1046" s="291">
        <v>3162357404</v>
      </c>
      <c r="AH1046" s="307" t="s">
        <v>1420</v>
      </c>
    </row>
    <row r="1047" spans="1:34" ht="17.25" customHeight="1">
      <c r="A1047" s="293">
        <v>1046</v>
      </c>
      <c r="B1047" s="291" t="s">
        <v>596</v>
      </c>
      <c r="C1047" s="291" t="s">
        <v>621</v>
      </c>
      <c r="D1047" s="306" t="s">
        <v>890</v>
      </c>
      <c r="E1047" s="294" t="s">
        <v>40</v>
      </c>
      <c r="F1047" s="369">
        <v>9000000</v>
      </c>
      <c r="G1047" s="291" t="s">
        <v>2015</v>
      </c>
      <c r="H1047" s="331">
        <v>1110488194</v>
      </c>
      <c r="I1047" s="294" t="s">
        <v>42</v>
      </c>
      <c r="J1047" s="296">
        <v>5</v>
      </c>
      <c r="K1047" s="296">
        <v>2061</v>
      </c>
      <c r="L1047" s="297">
        <v>45874</v>
      </c>
      <c r="M1047" s="298">
        <f t="shared" ref="M1047:M1050" si="926">F1047</f>
        <v>9000000</v>
      </c>
      <c r="N1047" s="297">
        <v>45888</v>
      </c>
      <c r="O1047" s="294" t="s">
        <v>43</v>
      </c>
      <c r="P1047" s="334">
        <v>45889</v>
      </c>
      <c r="Q1047" s="335">
        <v>2030</v>
      </c>
      <c r="R1047" s="291">
        <v>220702</v>
      </c>
      <c r="S1047" s="300">
        <f t="shared" ref="S1047:S1051" si="927">M1047</f>
        <v>9000000</v>
      </c>
      <c r="T1047" s="297">
        <v>45888</v>
      </c>
      <c r="U1047" s="344" t="s">
        <v>3600</v>
      </c>
      <c r="V1047" s="297">
        <v>45894</v>
      </c>
      <c r="W1047" s="302">
        <v>45985</v>
      </c>
      <c r="Z1047" s="303">
        <f t="shared" si="923"/>
        <v>3000000</v>
      </c>
      <c r="AF1047" s="291" t="s">
        <v>2017</v>
      </c>
      <c r="AG1047" s="291">
        <v>3204803063</v>
      </c>
      <c r="AH1047" s="307" t="s">
        <v>2018</v>
      </c>
    </row>
    <row r="1048" spans="1:34" ht="17.25" customHeight="1">
      <c r="A1048" s="293">
        <v>1047</v>
      </c>
      <c r="B1048" s="291" t="s">
        <v>596</v>
      </c>
      <c r="C1048" s="291" t="s">
        <v>621</v>
      </c>
      <c r="D1048" s="306" t="s">
        <v>890</v>
      </c>
      <c r="E1048" s="294" t="s">
        <v>40</v>
      </c>
      <c r="F1048" s="369">
        <v>9000000</v>
      </c>
      <c r="G1048" s="291" t="s">
        <v>1303</v>
      </c>
      <c r="H1048" s="295">
        <v>52088322</v>
      </c>
      <c r="I1048" s="294" t="s">
        <v>261</v>
      </c>
      <c r="J1048" s="296">
        <v>8</v>
      </c>
      <c r="K1048" s="296">
        <v>2078</v>
      </c>
      <c r="L1048" s="297">
        <v>45875</v>
      </c>
      <c r="M1048" s="298">
        <f t="shared" si="926"/>
        <v>9000000</v>
      </c>
      <c r="N1048" s="297">
        <v>45888</v>
      </c>
      <c r="O1048" s="294" t="s">
        <v>43</v>
      </c>
      <c r="P1048" s="299">
        <v>45889</v>
      </c>
      <c r="Q1048" s="294">
        <v>2031</v>
      </c>
      <c r="R1048" s="291">
        <v>220702</v>
      </c>
      <c r="S1048" s="300">
        <f t="shared" si="927"/>
        <v>9000000</v>
      </c>
      <c r="T1048" s="297" t="s">
        <v>3601</v>
      </c>
      <c r="U1048" s="301" t="s">
        <v>3602</v>
      </c>
      <c r="V1048" s="297">
        <v>45891</v>
      </c>
      <c r="W1048" s="302" t="s">
        <v>668</v>
      </c>
      <c r="Z1048" s="303">
        <f t="shared" si="923"/>
        <v>3000000</v>
      </c>
      <c r="AF1048" s="291" t="s">
        <v>1305</v>
      </c>
      <c r="AG1048" s="291">
        <v>3114479065</v>
      </c>
      <c r="AH1048" s="307" t="s">
        <v>1306</v>
      </c>
    </row>
    <row r="1049" spans="1:34" ht="17.25" customHeight="1">
      <c r="A1049" s="293">
        <v>1048</v>
      </c>
      <c r="B1049" s="291" t="s">
        <v>596</v>
      </c>
      <c r="C1049" s="291" t="s">
        <v>621</v>
      </c>
      <c r="D1049" s="306" t="s">
        <v>890</v>
      </c>
      <c r="E1049" s="294" t="s">
        <v>40</v>
      </c>
      <c r="F1049" s="369">
        <v>9000000</v>
      </c>
      <c r="G1049" s="291" t="s">
        <v>1190</v>
      </c>
      <c r="H1049" s="295">
        <v>1110453149</v>
      </c>
      <c r="I1049" s="294" t="s">
        <v>42</v>
      </c>
      <c r="J1049" s="296">
        <v>2</v>
      </c>
      <c r="K1049" s="296">
        <v>2085</v>
      </c>
      <c r="L1049" s="297">
        <v>45880</v>
      </c>
      <c r="M1049" s="298">
        <v>9000000</v>
      </c>
      <c r="N1049" s="297">
        <v>45888</v>
      </c>
      <c r="O1049" s="294" t="s">
        <v>43</v>
      </c>
      <c r="P1049" s="299">
        <v>45894</v>
      </c>
      <c r="Q1049" s="294">
        <v>2078</v>
      </c>
      <c r="R1049" s="291">
        <v>220702</v>
      </c>
      <c r="S1049" s="300">
        <v>9000000</v>
      </c>
      <c r="T1049" s="297">
        <v>45891</v>
      </c>
      <c r="U1049" s="301" t="s">
        <v>3603</v>
      </c>
      <c r="V1049" s="297">
        <v>45898</v>
      </c>
      <c r="W1049" s="302">
        <v>45989</v>
      </c>
      <c r="Z1049" s="303">
        <v>7500000</v>
      </c>
      <c r="AF1049" s="291" t="s">
        <v>1192</v>
      </c>
      <c r="AG1049" s="291">
        <v>3016375958</v>
      </c>
      <c r="AH1049" s="307" t="s">
        <v>1193</v>
      </c>
    </row>
    <row r="1050" spans="1:34" ht="17.25" customHeight="1">
      <c r="A1050" s="293">
        <v>1049</v>
      </c>
      <c r="B1050" s="291" t="s">
        <v>596</v>
      </c>
      <c r="C1050" s="291" t="s">
        <v>621</v>
      </c>
      <c r="D1050" s="306" t="s">
        <v>890</v>
      </c>
      <c r="E1050" s="294" t="s">
        <v>40</v>
      </c>
      <c r="F1050" s="369">
        <v>9000000</v>
      </c>
      <c r="G1050" s="306" t="s">
        <v>2261</v>
      </c>
      <c r="H1050" s="295">
        <v>1110498905</v>
      </c>
      <c r="I1050" s="294" t="s">
        <v>42</v>
      </c>
      <c r="J1050" s="296">
        <v>8</v>
      </c>
      <c r="K1050" s="296">
        <v>2080</v>
      </c>
      <c r="L1050" s="297">
        <v>45875</v>
      </c>
      <c r="M1050" s="298">
        <f t="shared" ref="M1050" si="928">+F1050</f>
        <v>9000000</v>
      </c>
      <c r="N1050" s="297">
        <v>45888</v>
      </c>
      <c r="O1050" s="294" t="s">
        <v>43</v>
      </c>
      <c r="P1050" s="299">
        <v>45901</v>
      </c>
      <c r="Q1050" s="294">
        <v>2132</v>
      </c>
      <c r="R1050" s="291">
        <v>220702</v>
      </c>
      <c r="S1050" s="300">
        <v>9000000</v>
      </c>
      <c r="T1050" s="297">
        <v>45889</v>
      </c>
      <c r="U1050" s="301" t="s">
        <v>3604</v>
      </c>
      <c r="V1050" s="297">
        <v>45903</v>
      </c>
      <c r="W1050" s="302">
        <v>45963</v>
      </c>
      <c r="Z1050" s="303">
        <f t="shared" ref="Z1050:Z1052" si="929">+S1050/3</f>
        <v>3000000</v>
      </c>
      <c r="AF1050" s="291" t="s">
        <v>2263</v>
      </c>
      <c r="AG1050" s="291">
        <v>3246174122</v>
      </c>
      <c r="AH1050" s="307" t="s">
        <v>2264</v>
      </c>
    </row>
    <row r="1051" spans="1:34" ht="17.25" customHeight="1">
      <c r="A1051" s="293">
        <v>1050</v>
      </c>
      <c r="B1051" s="291" t="s">
        <v>596</v>
      </c>
      <c r="C1051" s="291" t="s">
        <v>621</v>
      </c>
      <c r="D1051" s="306" t="s">
        <v>890</v>
      </c>
      <c r="E1051" s="294" t="s">
        <v>40</v>
      </c>
      <c r="F1051" s="369">
        <v>9000000</v>
      </c>
      <c r="G1051" s="291" t="s">
        <v>1367</v>
      </c>
      <c r="H1051" s="295">
        <v>1110234338</v>
      </c>
      <c r="I1051" s="294" t="s">
        <v>1368</v>
      </c>
      <c r="J1051" s="296">
        <v>9</v>
      </c>
      <c r="K1051" s="296">
        <v>2086</v>
      </c>
      <c r="L1051" s="297">
        <v>45880</v>
      </c>
      <c r="M1051" s="298">
        <v>9000000</v>
      </c>
      <c r="N1051" s="297">
        <v>45888</v>
      </c>
      <c r="O1051" s="294" t="s">
        <v>43</v>
      </c>
      <c r="P1051" s="299">
        <v>45889</v>
      </c>
      <c r="Q1051" s="294">
        <v>2032</v>
      </c>
      <c r="R1051" s="291">
        <v>220702</v>
      </c>
      <c r="S1051" s="300">
        <v>9000000</v>
      </c>
      <c r="T1051" s="297">
        <v>45894</v>
      </c>
      <c r="U1051" s="301" t="s">
        <v>3605</v>
      </c>
      <c r="V1051" s="297">
        <v>45902</v>
      </c>
      <c r="W1051" s="302">
        <v>45992</v>
      </c>
      <c r="Z1051" s="303">
        <f t="shared" si="929"/>
        <v>3000000</v>
      </c>
      <c r="AF1051" s="291" t="s">
        <v>1370</v>
      </c>
      <c r="AG1051" s="291">
        <v>3224592297</v>
      </c>
      <c r="AH1051" s="307" t="s">
        <v>1371</v>
      </c>
    </row>
    <row r="1052" spans="1:34" ht="17.25" customHeight="1">
      <c r="A1052" s="293">
        <v>1051</v>
      </c>
      <c r="B1052" s="291" t="s">
        <v>596</v>
      </c>
      <c r="C1052" s="291" t="s">
        <v>621</v>
      </c>
      <c r="D1052" s="306" t="s">
        <v>890</v>
      </c>
      <c r="E1052" s="294" t="s">
        <v>40</v>
      </c>
      <c r="F1052" s="369">
        <v>9000000</v>
      </c>
      <c r="G1052" s="291" t="s">
        <v>1255</v>
      </c>
      <c r="H1052" s="295">
        <v>5820647</v>
      </c>
      <c r="I1052" s="294" t="s">
        <v>42</v>
      </c>
      <c r="J1052" s="296">
        <v>1</v>
      </c>
      <c r="K1052" s="296">
        <v>2060</v>
      </c>
      <c r="L1052" s="297">
        <v>45874</v>
      </c>
      <c r="M1052" s="298">
        <v>9000000</v>
      </c>
      <c r="N1052" s="297">
        <v>45888</v>
      </c>
      <c r="O1052" s="294" t="s">
        <v>43</v>
      </c>
      <c r="R1052" s="291">
        <v>220702</v>
      </c>
      <c r="S1052" s="300">
        <v>9000000</v>
      </c>
      <c r="W1052" s="302" t="s">
        <v>668</v>
      </c>
      <c r="Z1052" s="303">
        <f t="shared" si="929"/>
        <v>3000000</v>
      </c>
      <c r="AF1052" s="291" t="s">
        <v>1257</v>
      </c>
      <c r="AG1052" s="291">
        <v>2664308</v>
      </c>
      <c r="AH1052" s="307" t="s">
        <v>1258</v>
      </c>
    </row>
    <row r="1053" spans="1:34" ht="17.25" customHeight="1">
      <c r="A1053" s="293">
        <v>1052</v>
      </c>
      <c r="B1053" s="291" t="s">
        <v>2940</v>
      </c>
      <c r="C1053" s="291" t="s">
        <v>621</v>
      </c>
      <c r="D1053" s="357" t="s">
        <v>3111</v>
      </c>
      <c r="E1053" s="294" t="s">
        <v>40</v>
      </c>
      <c r="F1053" s="369">
        <v>27000000</v>
      </c>
      <c r="G1053" s="291" t="s">
        <v>3606</v>
      </c>
      <c r="H1053" s="295">
        <v>20689153</v>
      </c>
      <c r="I1053" s="294" t="s">
        <v>3607</v>
      </c>
      <c r="J1053" s="296">
        <v>9</v>
      </c>
      <c r="K1053" s="296">
        <v>2103</v>
      </c>
      <c r="L1053" s="297">
        <v>45880</v>
      </c>
      <c r="M1053" s="298">
        <f>+F1053</f>
        <v>27000000</v>
      </c>
      <c r="N1053" s="297">
        <v>45888</v>
      </c>
      <c r="O1053" s="294" t="s">
        <v>43</v>
      </c>
      <c r="R1053" s="291">
        <v>220301</v>
      </c>
      <c r="S1053" s="300">
        <v>27000000</v>
      </c>
      <c r="T1053" s="349">
        <v>45890</v>
      </c>
      <c r="U1053" s="400" t="s">
        <v>3608</v>
      </c>
      <c r="V1053" s="349">
        <v>45894</v>
      </c>
      <c r="W1053" s="401">
        <v>45985</v>
      </c>
      <c r="Z1053" s="303">
        <f>+S1053/3</f>
        <v>9000000</v>
      </c>
      <c r="AF1053" s="291" t="s">
        <v>3609</v>
      </c>
      <c r="AG1053" s="291">
        <v>3124912710</v>
      </c>
      <c r="AH1053" s="26" t="s">
        <v>3610</v>
      </c>
    </row>
    <row r="1054" spans="1:34" ht="17.25" customHeight="1">
      <c r="A1054" s="293">
        <v>1053</v>
      </c>
      <c r="B1054" s="291" t="s">
        <v>2940</v>
      </c>
      <c r="C1054" s="291" t="s">
        <v>621</v>
      </c>
      <c r="D1054" s="357" t="s">
        <v>3106</v>
      </c>
      <c r="E1054" s="294" t="s">
        <v>40</v>
      </c>
      <c r="F1054" s="369">
        <v>12500000</v>
      </c>
      <c r="G1054" s="291" t="s">
        <v>3611</v>
      </c>
      <c r="H1054" s="295">
        <v>1110513010</v>
      </c>
      <c r="I1054" s="294" t="s">
        <v>42</v>
      </c>
      <c r="J1054" s="296">
        <v>6</v>
      </c>
      <c r="K1054" s="296">
        <v>2073</v>
      </c>
      <c r="L1054" s="297">
        <v>45875</v>
      </c>
      <c r="M1054" s="298">
        <v>12500000</v>
      </c>
      <c r="N1054" s="297">
        <v>45888</v>
      </c>
      <c r="O1054" s="294" t="s">
        <v>43</v>
      </c>
      <c r="P1054" s="299">
        <v>45889</v>
      </c>
      <c r="Q1054" s="294">
        <v>2033</v>
      </c>
      <c r="R1054" s="291">
        <v>220302</v>
      </c>
      <c r="S1054" s="300">
        <v>12500000</v>
      </c>
      <c r="T1054" s="297">
        <v>45889</v>
      </c>
      <c r="U1054" s="301" t="s">
        <v>3612</v>
      </c>
      <c r="V1054" s="297">
        <v>45895</v>
      </c>
      <c r="W1054" s="302">
        <v>45986</v>
      </c>
      <c r="Z1054" s="303">
        <f>+S1054/4.5</f>
        <v>2777777.777777778</v>
      </c>
      <c r="AF1054" s="291" t="s">
        <v>3613</v>
      </c>
      <c r="AG1054" s="291">
        <v>3134604640</v>
      </c>
      <c r="AH1054" s="26" t="s">
        <v>3614</v>
      </c>
    </row>
    <row r="1055" spans="1:34" ht="17.25" customHeight="1">
      <c r="A1055" s="293">
        <v>1054</v>
      </c>
      <c r="B1055" s="291" t="s">
        <v>596</v>
      </c>
      <c r="C1055" s="291" t="s">
        <v>621</v>
      </c>
      <c r="D1055" s="306" t="s">
        <v>3615</v>
      </c>
      <c r="E1055" s="294" t="s">
        <v>40</v>
      </c>
      <c r="F1055" s="369">
        <v>24000000</v>
      </c>
      <c r="G1055" s="291" t="s">
        <v>1322</v>
      </c>
      <c r="H1055" s="295">
        <v>1022393219</v>
      </c>
      <c r="I1055" s="294" t="s">
        <v>1169</v>
      </c>
      <c r="J1055" s="296">
        <v>2</v>
      </c>
      <c r="K1055" s="296">
        <v>2097</v>
      </c>
      <c r="L1055" s="297">
        <v>45880</v>
      </c>
      <c r="M1055" s="298">
        <f>F1055</f>
        <v>24000000</v>
      </c>
      <c r="N1055" s="297">
        <v>45888</v>
      </c>
      <c r="O1055" s="294" t="s">
        <v>43</v>
      </c>
      <c r="P1055" s="299">
        <v>45889</v>
      </c>
      <c r="Q1055" s="294">
        <v>2034</v>
      </c>
      <c r="R1055" s="291">
        <v>220701</v>
      </c>
      <c r="S1055" s="300">
        <f>M1055</f>
        <v>24000000</v>
      </c>
      <c r="T1055" s="297">
        <v>45889</v>
      </c>
      <c r="U1055" s="301" t="s">
        <v>3616</v>
      </c>
      <c r="V1055" s="297">
        <v>45896</v>
      </c>
      <c r="W1055" s="302">
        <v>45988</v>
      </c>
      <c r="Z1055" s="303">
        <f>+S1055/3</f>
        <v>8000000</v>
      </c>
      <c r="AF1055" s="291" t="s">
        <v>3617</v>
      </c>
      <c r="AG1055" s="291">
        <v>3212207817</v>
      </c>
      <c r="AH1055" s="26" t="s">
        <v>3618</v>
      </c>
    </row>
    <row r="1056" spans="1:34" ht="17.25" customHeight="1">
      <c r="A1056" s="293">
        <v>1055</v>
      </c>
      <c r="B1056" s="291" t="s">
        <v>596</v>
      </c>
      <c r="C1056" s="291" t="s">
        <v>621</v>
      </c>
      <c r="D1056" s="306" t="s">
        <v>3619</v>
      </c>
      <c r="E1056" s="294" t="s">
        <v>40</v>
      </c>
      <c r="F1056" s="369">
        <v>24000000</v>
      </c>
      <c r="G1056" s="291" t="s">
        <v>3620</v>
      </c>
      <c r="H1056" s="295">
        <v>1110563225</v>
      </c>
      <c r="I1056" s="294" t="s">
        <v>42</v>
      </c>
      <c r="J1056" s="296">
        <v>6</v>
      </c>
      <c r="K1056" s="296">
        <v>2098</v>
      </c>
      <c r="L1056" s="297">
        <v>45880</v>
      </c>
      <c r="M1056" s="298">
        <f>F1056</f>
        <v>24000000</v>
      </c>
      <c r="N1056" s="297">
        <v>45888</v>
      </c>
      <c r="O1056" s="294" t="s">
        <v>43</v>
      </c>
      <c r="P1056" s="299">
        <v>45889</v>
      </c>
      <c r="Q1056" s="294">
        <v>2035</v>
      </c>
      <c r="R1056" s="291">
        <v>220701</v>
      </c>
      <c r="S1056" s="300">
        <f>M1056</f>
        <v>24000000</v>
      </c>
      <c r="T1056" s="297">
        <v>45889</v>
      </c>
      <c r="U1056" s="301" t="s">
        <v>3621</v>
      </c>
      <c r="V1056" s="297">
        <v>45897</v>
      </c>
      <c r="W1056" s="302">
        <v>45988</v>
      </c>
      <c r="Z1056" s="303">
        <f>+S1056/3</f>
        <v>8000000</v>
      </c>
      <c r="AF1056" s="291" t="s">
        <v>3622</v>
      </c>
      <c r="AG1056" s="291">
        <v>3124451310</v>
      </c>
      <c r="AH1056" s="26" t="s">
        <v>3618</v>
      </c>
    </row>
    <row r="1057" spans="1:35" ht="17.25" customHeight="1">
      <c r="A1057" s="293">
        <v>1056</v>
      </c>
      <c r="B1057" s="291" t="s">
        <v>1187</v>
      </c>
      <c r="C1057" s="291" t="s">
        <v>100</v>
      </c>
      <c r="D1057" s="306" t="s">
        <v>3623</v>
      </c>
      <c r="E1057" s="294" t="s">
        <v>40</v>
      </c>
      <c r="F1057" s="369">
        <v>23138460</v>
      </c>
      <c r="G1057" s="291" t="s">
        <v>228</v>
      </c>
      <c r="H1057" s="295">
        <v>1018433119</v>
      </c>
      <c r="I1057" s="294" t="s">
        <v>51</v>
      </c>
      <c r="J1057" s="296">
        <v>2</v>
      </c>
      <c r="K1057" s="296">
        <v>2139</v>
      </c>
      <c r="L1057" s="297">
        <v>45883</v>
      </c>
      <c r="M1057" s="298">
        <f t="shared" ref="M1057:M1059" si="930">F1057</f>
        <v>23138460</v>
      </c>
      <c r="N1057" s="297">
        <v>45888</v>
      </c>
      <c r="O1057" s="294" t="s">
        <v>43</v>
      </c>
      <c r="P1057" s="299">
        <v>45888</v>
      </c>
      <c r="Q1057" s="294">
        <v>2017</v>
      </c>
      <c r="R1057" s="291">
        <v>220406</v>
      </c>
      <c r="S1057" s="300">
        <f t="shared" ref="S1057:S1059" si="931">M1057</f>
        <v>23138460</v>
      </c>
      <c r="T1057" s="297">
        <v>45888</v>
      </c>
      <c r="U1057" s="301" t="s">
        <v>3624</v>
      </c>
      <c r="V1057" s="297">
        <v>45888</v>
      </c>
      <c r="W1057" s="302">
        <v>46022</v>
      </c>
      <c r="Z1057" s="303">
        <f>+F1057/4.5</f>
        <v>5141880</v>
      </c>
      <c r="AF1057" s="291" t="s">
        <v>230</v>
      </c>
      <c r="AG1057" s="291">
        <v>3112684478</v>
      </c>
      <c r="AH1057" s="307" t="s">
        <v>231</v>
      </c>
    </row>
    <row r="1058" spans="1:35" ht="17.25" customHeight="1">
      <c r="A1058" s="293">
        <v>1057</v>
      </c>
      <c r="B1058" s="291" t="s">
        <v>1187</v>
      </c>
      <c r="C1058" s="291" t="s">
        <v>1127</v>
      </c>
      <c r="D1058" s="306" t="s">
        <v>3625</v>
      </c>
      <c r="E1058" s="294" t="s">
        <v>40</v>
      </c>
      <c r="F1058" s="369">
        <v>18666666</v>
      </c>
      <c r="G1058" s="291" t="s">
        <v>573</v>
      </c>
      <c r="H1058" s="295">
        <v>7690159</v>
      </c>
      <c r="I1058" s="294" t="s">
        <v>560</v>
      </c>
      <c r="J1058" s="296">
        <v>7</v>
      </c>
      <c r="K1058" s="296">
        <v>2161</v>
      </c>
      <c r="L1058" s="297">
        <v>45884</v>
      </c>
      <c r="M1058" s="298">
        <f t="shared" si="930"/>
        <v>18666666</v>
      </c>
      <c r="N1058" s="297">
        <v>45889</v>
      </c>
      <c r="O1058" s="294" t="s">
        <v>43</v>
      </c>
      <c r="P1058" s="299">
        <v>45889</v>
      </c>
      <c r="Q1058" s="294">
        <v>2036</v>
      </c>
      <c r="R1058" s="291">
        <v>220406</v>
      </c>
      <c r="S1058" s="300">
        <f t="shared" si="931"/>
        <v>18666666</v>
      </c>
      <c r="U1058" s="301" t="s">
        <v>3626</v>
      </c>
      <c r="V1058" s="297">
        <v>45889</v>
      </c>
      <c r="W1058" s="302">
        <v>46022</v>
      </c>
      <c r="Z1058" s="303">
        <f>+S1058/4.5</f>
        <v>4148148</v>
      </c>
      <c r="AF1058" s="291" t="s">
        <v>575</v>
      </c>
      <c r="AG1058" s="291">
        <v>3183964324</v>
      </c>
      <c r="AH1058" s="307" t="s">
        <v>576</v>
      </c>
    </row>
    <row r="1059" spans="1:35" ht="17.25" customHeight="1">
      <c r="A1059" s="293">
        <v>1058</v>
      </c>
      <c r="B1059" s="291" t="s">
        <v>1187</v>
      </c>
      <c r="C1059" s="291" t="s">
        <v>293</v>
      </c>
      <c r="D1059" s="426" t="s">
        <v>3627</v>
      </c>
      <c r="E1059" s="294" t="s">
        <v>40</v>
      </c>
      <c r="F1059" s="369">
        <v>20659600</v>
      </c>
      <c r="G1059" s="291" t="s">
        <v>424</v>
      </c>
      <c r="H1059" s="295">
        <v>16070364</v>
      </c>
      <c r="I1059" s="294" t="s">
        <v>69</v>
      </c>
      <c r="J1059" s="296">
        <v>3</v>
      </c>
      <c r="K1059" s="296">
        <v>2159</v>
      </c>
      <c r="L1059" s="299">
        <v>45884</v>
      </c>
      <c r="M1059" s="298">
        <f t="shared" si="930"/>
        <v>20659600</v>
      </c>
      <c r="N1059" s="297">
        <v>45889</v>
      </c>
      <c r="O1059" s="294" t="s">
        <v>43</v>
      </c>
      <c r="P1059" s="299">
        <v>45889</v>
      </c>
      <c r="Q1059" s="294">
        <v>2037</v>
      </c>
      <c r="R1059" s="291">
        <v>220406</v>
      </c>
      <c r="S1059" s="300">
        <f t="shared" si="931"/>
        <v>20659600</v>
      </c>
      <c r="T1059" s="297">
        <v>45889</v>
      </c>
      <c r="U1059" s="301">
        <v>1000477133</v>
      </c>
      <c r="V1059" s="297">
        <v>45889</v>
      </c>
      <c r="W1059" s="302">
        <v>46022</v>
      </c>
      <c r="Z1059" s="303">
        <f>+S1059/4.5</f>
        <v>4591022.222222222</v>
      </c>
      <c r="AF1059" s="291" t="s">
        <v>425</v>
      </c>
      <c r="AG1059" s="291">
        <v>3166175825</v>
      </c>
      <c r="AH1059" s="307" t="s">
        <v>426</v>
      </c>
    </row>
    <row r="1060" spans="1:35" ht="17.25" customHeight="1">
      <c r="A1060" s="293">
        <v>1059</v>
      </c>
      <c r="B1060" s="291" t="s">
        <v>596</v>
      </c>
      <c r="C1060" s="291" t="s">
        <v>621</v>
      </c>
      <c r="D1060" s="306" t="s">
        <v>3628</v>
      </c>
      <c r="E1060" s="294" t="s">
        <v>40</v>
      </c>
      <c r="F1060" s="369">
        <v>24000000</v>
      </c>
      <c r="G1060" s="291" t="s">
        <v>1378</v>
      </c>
      <c r="H1060" s="295">
        <v>1110585432</v>
      </c>
      <c r="I1060" s="294" t="s">
        <v>42</v>
      </c>
      <c r="J1060" s="296">
        <v>9</v>
      </c>
      <c r="K1060" s="296">
        <v>2093</v>
      </c>
      <c r="L1060" s="297">
        <v>45880</v>
      </c>
      <c r="M1060" s="298">
        <f t="shared" ref="M1060" si="932">+F1060</f>
        <v>24000000</v>
      </c>
      <c r="N1060" s="297">
        <v>45889</v>
      </c>
      <c r="O1060" s="294" t="s">
        <v>43</v>
      </c>
      <c r="P1060" s="299">
        <v>45889</v>
      </c>
      <c r="Q1060" s="294">
        <v>2038</v>
      </c>
      <c r="R1060" s="291">
        <v>220701</v>
      </c>
      <c r="S1060" s="300">
        <v>24000000</v>
      </c>
      <c r="T1060" s="297">
        <v>45889</v>
      </c>
      <c r="U1060" s="301" t="s">
        <v>3629</v>
      </c>
      <c r="V1060" s="297">
        <v>45894</v>
      </c>
      <c r="W1060" s="302">
        <v>45985</v>
      </c>
      <c r="Z1060" s="303">
        <f>+S1060/3</f>
        <v>8000000</v>
      </c>
      <c r="AF1060" s="291" t="s">
        <v>1380</v>
      </c>
      <c r="AG1060" s="291">
        <v>3166789933</v>
      </c>
      <c r="AH1060" s="307" t="s">
        <v>1381</v>
      </c>
    </row>
    <row r="1061" spans="1:35" ht="17.25" customHeight="1">
      <c r="A1061" s="293">
        <v>1060</v>
      </c>
      <c r="B1061" s="291" t="s">
        <v>596</v>
      </c>
      <c r="C1061" s="291" t="s">
        <v>621</v>
      </c>
      <c r="D1061" s="427" t="s">
        <v>3630</v>
      </c>
      <c r="E1061" s="294" t="s">
        <v>40</v>
      </c>
      <c r="F1061" s="369">
        <v>45600000</v>
      </c>
      <c r="G1061" s="291" t="s">
        <v>912</v>
      </c>
      <c r="H1061" s="295">
        <v>800103790</v>
      </c>
      <c r="I1061" s="294" t="s">
        <v>42</v>
      </c>
      <c r="J1061" s="296">
        <v>5</v>
      </c>
      <c r="K1061" s="296">
        <v>2031</v>
      </c>
      <c r="L1061" s="297">
        <v>45874</v>
      </c>
      <c r="M1061" s="298">
        <f t="shared" ref="M1061" si="933">F1061</f>
        <v>45600000</v>
      </c>
      <c r="N1061" s="297">
        <v>45889</v>
      </c>
      <c r="O1061" s="294" t="s">
        <v>43</v>
      </c>
      <c r="P1061" s="299">
        <v>45889</v>
      </c>
      <c r="Q1061" s="294">
        <v>2039</v>
      </c>
      <c r="R1061" s="291">
        <v>220303</v>
      </c>
      <c r="S1061" s="300">
        <f t="shared" ref="S1061" si="934">M1061</f>
        <v>45600000</v>
      </c>
      <c r="T1061" s="297">
        <v>45889</v>
      </c>
      <c r="U1061" s="301" t="s">
        <v>3631</v>
      </c>
      <c r="V1061" s="297">
        <v>45894</v>
      </c>
      <c r="W1061" s="302">
        <v>46015</v>
      </c>
      <c r="Z1061" s="303">
        <f>+S1061/4</f>
        <v>11400000</v>
      </c>
      <c r="AF1061" s="291" t="s">
        <v>915</v>
      </c>
      <c r="AG1061" s="291">
        <v>2762279</v>
      </c>
      <c r="AH1061" s="307" t="s">
        <v>916</v>
      </c>
    </row>
    <row r="1062" spans="1:35" ht="17.25" customHeight="1">
      <c r="A1062" s="293">
        <v>1061</v>
      </c>
      <c r="B1062" s="291" t="s">
        <v>1187</v>
      </c>
      <c r="C1062" s="291" t="s">
        <v>293</v>
      </c>
      <c r="D1062" s="291" t="s">
        <v>3632</v>
      </c>
      <c r="E1062" s="294" t="s">
        <v>40</v>
      </c>
      <c r="F1062" s="369">
        <v>12170737</v>
      </c>
      <c r="G1062" s="291" t="s">
        <v>392</v>
      </c>
      <c r="H1062" s="295">
        <v>33994070</v>
      </c>
      <c r="I1062" s="294" t="s">
        <v>393</v>
      </c>
      <c r="J1062" s="296">
        <v>0</v>
      </c>
      <c r="K1062" s="296">
        <v>2134</v>
      </c>
      <c r="L1062" s="297">
        <v>45883</v>
      </c>
      <c r="M1062" s="298">
        <f t="shared" ref="M1062:M1066" si="935">+F1062</f>
        <v>12170737</v>
      </c>
      <c r="N1062" s="297">
        <v>45889</v>
      </c>
      <c r="O1062" s="294" t="s">
        <v>43</v>
      </c>
      <c r="P1062" s="299">
        <v>45889</v>
      </c>
      <c r="Q1062" s="294">
        <v>2040</v>
      </c>
      <c r="R1062" s="291">
        <v>220407</v>
      </c>
      <c r="S1062" s="300">
        <f t="shared" ref="S1062:S1071" si="936">+M1062</f>
        <v>12170737</v>
      </c>
      <c r="T1062" s="297">
        <v>45890</v>
      </c>
      <c r="U1062" s="301" t="s">
        <v>3633</v>
      </c>
      <c r="V1062" s="297">
        <v>45891</v>
      </c>
      <c r="W1062" s="302">
        <v>46022</v>
      </c>
      <c r="Z1062" s="303">
        <f>+S1062/4.5</f>
        <v>2704608.222222222</v>
      </c>
      <c r="AF1062" s="291" t="s">
        <v>1068</v>
      </c>
      <c r="AG1062" s="291">
        <v>3102666173</v>
      </c>
      <c r="AH1062" s="324" t="s">
        <v>396</v>
      </c>
    </row>
    <row r="1063" spans="1:35" ht="17.25" customHeight="1">
      <c r="A1063" s="293">
        <v>1062</v>
      </c>
      <c r="B1063" s="291" t="s">
        <v>1187</v>
      </c>
      <c r="C1063" s="291" t="s">
        <v>293</v>
      </c>
      <c r="D1063" s="291" t="s">
        <v>3632</v>
      </c>
      <c r="E1063" s="294" t="s">
        <v>40</v>
      </c>
      <c r="F1063" s="369">
        <v>12170737</v>
      </c>
      <c r="G1063" s="291" t="s">
        <v>1062</v>
      </c>
      <c r="H1063" s="295">
        <v>1110536322</v>
      </c>
      <c r="I1063" s="294" t="s">
        <v>42</v>
      </c>
      <c r="J1063" s="296">
        <v>8</v>
      </c>
      <c r="K1063" s="296">
        <v>2156</v>
      </c>
      <c r="L1063" s="297">
        <v>45884</v>
      </c>
      <c r="M1063" s="298">
        <f t="shared" si="935"/>
        <v>12170737</v>
      </c>
      <c r="N1063" s="297">
        <v>45889</v>
      </c>
      <c r="O1063" s="294" t="s">
        <v>43</v>
      </c>
      <c r="P1063" s="299">
        <v>45889</v>
      </c>
      <c r="Q1063" s="294">
        <v>2041</v>
      </c>
      <c r="R1063" s="291">
        <v>220407</v>
      </c>
      <c r="S1063" s="300">
        <f t="shared" si="936"/>
        <v>12170737</v>
      </c>
      <c r="T1063" s="297">
        <v>45889</v>
      </c>
      <c r="U1063" s="301" t="s">
        <v>3634</v>
      </c>
      <c r="V1063" s="297">
        <v>45889</v>
      </c>
      <c r="W1063" s="302">
        <v>46022</v>
      </c>
      <c r="Z1063" s="303">
        <f>+S1063/4.5</f>
        <v>2704608.222222222</v>
      </c>
      <c r="AF1063" s="291" t="s">
        <v>1064</v>
      </c>
      <c r="AG1063" s="291">
        <v>3133554207</v>
      </c>
      <c r="AH1063" s="324" t="s">
        <v>463</v>
      </c>
    </row>
    <row r="1064" spans="1:35" ht="17.25" customHeight="1">
      <c r="A1064" s="293">
        <v>1063</v>
      </c>
      <c r="B1064" s="291" t="s">
        <v>1187</v>
      </c>
      <c r="C1064" s="291" t="s">
        <v>293</v>
      </c>
      <c r="D1064" s="291" t="s">
        <v>3632</v>
      </c>
      <c r="E1064" s="294" t="s">
        <v>40</v>
      </c>
      <c r="F1064" s="369">
        <v>12170737</v>
      </c>
      <c r="G1064" s="291" t="s">
        <v>409</v>
      </c>
      <c r="H1064" s="295">
        <v>1005827296</v>
      </c>
      <c r="I1064" s="294" t="s">
        <v>108</v>
      </c>
      <c r="J1064" s="296">
        <v>2</v>
      </c>
      <c r="K1064" s="296">
        <v>2129</v>
      </c>
      <c r="L1064" s="297">
        <v>45883</v>
      </c>
      <c r="M1064" s="298">
        <f t="shared" si="935"/>
        <v>12170737</v>
      </c>
      <c r="N1064" s="297">
        <v>45889</v>
      </c>
      <c r="O1064" s="294" t="s">
        <v>43</v>
      </c>
      <c r="P1064" s="299">
        <v>45889</v>
      </c>
      <c r="Q1064" s="294">
        <v>2042</v>
      </c>
      <c r="R1064" s="291">
        <v>220407</v>
      </c>
      <c r="S1064" s="300">
        <f t="shared" si="936"/>
        <v>12170737</v>
      </c>
      <c r="T1064" s="297">
        <v>45889</v>
      </c>
      <c r="U1064" s="301" t="s">
        <v>3635</v>
      </c>
      <c r="V1064" s="297">
        <v>45890</v>
      </c>
      <c r="W1064" s="302">
        <v>46022</v>
      </c>
      <c r="Z1064" s="303">
        <f>+S1064/4.5</f>
        <v>2704608.222222222</v>
      </c>
      <c r="AF1064" s="291" t="s">
        <v>1066</v>
      </c>
      <c r="AG1064" s="291">
        <v>3173154033</v>
      </c>
      <c r="AH1064" s="324" t="s">
        <v>412</v>
      </c>
    </row>
    <row r="1065" spans="1:35" ht="17.25" customHeight="1">
      <c r="A1065" s="293">
        <v>1064</v>
      </c>
      <c r="B1065" s="291" t="s">
        <v>1187</v>
      </c>
      <c r="C1065" s="291" t="s">
        <v>293</v>
      </c>
      <c r="D1065" s="291" t="s">
        <v>3632</v>
      </c>
      <c r="E1065" s="294" t="s">
        <v>40</v>
      </c>
      <c r="F1065" s="369">
        <v>12170737</v>
      </c>
      <c r="G1065" s="291" t="s">
        <v>404</v>
      </c>
      <c r="H1065" s="295">
        <v>1088308527</v>
      </c>
      <c r="I1065" s="294" t="s">
        <v>405</v>
      </c>
      <c r="J1065" s="296">
        <v>4</v>
      </c>
      <c r="K1065" s="296">
        <v>2135</v>
      </c>
      <c r="L1065" s="297">
        <v>45883</v>
      </c>
      <c r="M1065" s="298">
        <f t="shared" si="935"/>
        <v>12170737</v>
      </c>
      <c r="N1065" s="297">
        <v>45889</v>
      </c>
      <c r="O1065" s="302" t="s">
        <v>43</v>
      </c>
      <c r="P1065" s="299">
        <v>45889</v>
      </c>
      <c r="Q1065" s="294">
        <v>2043</v>
      </c>
      <c r="R1065" s="291">
        <v>220407</v>
      </c>
      <c r="S1065" s="300">
        <f t="shared" si="936"/>
        <v>12170737</v>
      </c>
      <c r="T1065" s="297">
        <v>45889</v>
      </c>
      <c r="U1065" s="301">
        <v>100047144</v>
      </c>
      <c r="V1065" s="297">
        <v>45889</v>
      </c>
      <c r="W1065" s="302">
        <v>46022</v>
      </c>
      <c r="Z1065" s="303">
        <f>+S1065/4.5</f>
        <v>2704608.222222222</v>
      </c>
      <c r="AF1065" s="291" t="s">
        <v>1052</v>
      </c>
      <c r="AG1065" s="291">
        <v>3112554563</v>
      </c>
      <c r="AH1065" s="324" t="s">
        <v>1053</v>
      </c>
    </row>
    <row r="1066" spans="1:35" ht="17.25" customHeight="1">
      <c r="A1066" s="293">
        <v>1065</v>
      </c>
      <c r="B1066" s="291" t="s">
        <v>1187</v>
      </c>
      <c r="C1066" s="291" t="s">
        <v>293</v>
      </c>
      <c r="D1066" s="291" t="s">
        <v>3632</v>
      </c>
      <c r="E1066" s="294" t="s">
        <v>40</v>
      </c>
      <c r="F1066" s="369">
        <v>12170737</v>
      </c>
      <c r="G1066" s="291" t="s">
        <v>397</v>
      </c>
      <c r="H1066" s="295">
        <v>1234643097</v>
      </c>
      <c r="I1066" s="294" t="s">
        <v>42</v>
      </c>
      <c r="J1066" s="296">
        <v>3</v>
      </c>
      <c r="K1066" s="296">
        <v>2149</v>
      </c>
      <c r="L1066" s="297">
        <v>45884</v>
      </c>
      <c r="M1066" s="298">
        <f t="shared" si="935"/>
        <v>12170737</v>
      </c>
      <c r="N1066" s="297">
        <v>45889</v>
      </c>
      <c r="O1066" s="294" t="s">
        <v>43</v>
      </c>
      <c r="P1066" s="299">
        <v>45889</v>
      </c>
      <c r="Q1066" s="294">
        <v>2044</v>
      </c>
      <c r="R1066" s="291">
        <v>220407</v>
      </c>
      <c r="S1066" s="300">
        <f t="shared" si="936"/>
        <v>12170737</v>
      </c>
      <c r="T1066" s="297">
        <v>45889</v>
      </c>
      <c r="U1066" s="301" t="s">
        <v>3636</v>
      </c>
      <c r="V1066" s="297">
        <v>45889</v>
      </c>
      <c r="W1066" s="302">
        <v>46022</v>
      </c>
      <c r="Z1066" s="303">
        <f>+S1066/4.5</f>
        <v>2704608.222222222</v>
      </c>
      <c r="AF1066" s="291" t="s">
        <v>399</v>
      </c>
      <c r="AG1066" s="291">
        <v>3227733251</v>
      </c>
      <c r="AH1066" s="324" t="s">
        <v>400</v>
      </c>
    </row>
    <row r="1067" spans="1:35" ht="17.25" customHeight="1">
      <c r="A1067" s="362">
        <v>1066</v>
      </c>
      <c r="B1067" s="317" t="s">
        <v>1187</v>
      </c>
      <c r="C1067" s="317" t="s">
        <v>293</v>
      </c>
      <c r="D1067" s="291" t="s">
        <v>3632</v>
      </c>
      <c r="E1067" s="317" t="s">
        <v>40</v>
      </c>
      <c r="F1067" s="384">
        <v>12170737</v>
      </c>
      <c r="G1067" s="317" t="s">
        <v>3180</v>
      </c>
      <c r="H1067" s="319">
        <v>1110448973</v>
      </c>
      <c r="I1067" s="318" t="s">
        <v>42</v>
      </c>
      <c r="J1067" s="318">
        <v>8</v>
      </c>
      <c r="K1067" s="318">
        <v>2136</v>
      </c>
      <c r="L1067" s="320">
        <v>41871</v>
      </c>
      <c r="M1067" s="385">
        <v>12170737</v>
      </c>
      <c r="N1067" s="320">
        <v>45889</v>
      </c>
      <c r="O1067" s="318" t="s">
        <v>43</v>
      </c>
      <c r="P1067" s="320">
        <v>45889</v>
      </c>
      <c r="Q1067" s="317">
        <v>2045</v>
      </c>
      <c r="R1067" s="317">
        <v>220407</v>
      </c>
      <c r="S1067" s="300">
        <f t="shared" si="936"/>
        <v>12170737</v>
      </c>
      <c r="T1067" s="320">
        <v>45890</v>
      </c>
      <c r="U1067" s="317" t="s">
        <v>3637</v>
      </c>
      <c r="V1067" s="320">
        <v>45890</v>
      </c>
      <c r="W1067" s="322">
        <v>46022</v>
      </c>
      <c r="X1067" s="317" t="s">
        <v>3173</v>
      </c>
      <c r="Y1067" s="317" t="s">
        <v>3173</v>
      </c>
      <c r="Z1067" s="303">
        <f>+S1067/4.5</f>
        <v>2704608.222222222</v>
      </c>
      <c r="AA1067" s="317" t="s">
        <v>3173</v>
      </c>
      <c r="AB1067" s="317" t="s">
        <v>3173</v>
      </c>
      <c r="AC1067" s="317" t="s">
        <v>3173</v>
      </c>
      <c r="AD1067" s="317" t="s">
        <v>3173</v>
      </c>
      <c r="AE1067" s="317" t="s">
        <v>3173</v>
      </c>
      <c r="AF1067" s="317" t="s">
        <v>3182</v>
      </c>
      <c r="AG1067" s="317">
        <v>3205669823</v>
      </c>
      <c r="AH1067" s="387" t="s">
        <v>3183</v>
      </c>
      <c r="AI1067" s="317" t="s">
        <v>3173</v>
      </c>
    </row>
    <row r="1068" spans="1:35" ht="17.25" customHeight="1">
      <c r="A1068" s="293">
        <v>1067</v>
      </c>
      <c r="B1068" s="291" t="s">
        <v>596</v>
      </c>
      <c r="C1068" s="291" t="s">
        <v>621</v>
      </c>
      <c r="D1068" s="306" t="s">
        <v>890</v>
      </c>
      <c r="E1068" s="294" t="s">
        <v>40</v>
      </c>
      <c r="F1068" s="369">
        <v>9000000</v>
      </c>
      <c r="G1068" s="306" t="s">
        <v>1928</v>
      </c>
      <c r="H1068" s="295">
        <v>65783197</v>
      </c>
      <c r="I1068" s="294" t="s">
        <v>42</v>
      </c>
      <c r="J1068" s="296">
        <v>8</v>
      </c>
      <c r="K1068" s="296">
        <v>2091</v>
      </c>
      <c r="L1068" s="297">
        <v>45880</v>
      </c>
      <c r="M1068" s="298">
        <f t="shared" ref="M1068:M1071" si="937">+F1068</f>
        <v>9000000</v>
      </c>
      <c r="N1068" s="297">
        <v>45890</v>
      </c>
      <c r="O1068" s="294" t="s">
        <v>43</v>
      </c>
      <c r="P1068" s="299">
        <v>45890</v>
      </c>
      <c r="Q1068" s="294">
        <v>2047</v>
      </c>
      <c r="R1068" s="291">
        <v>220702</v>
      </c>
      <c r="S1068" s="300">
        <f t="shared" si="936"/>
        <v>9000000</v>
      </c>
      <c r="T1068" s="297">
        <v>45890</v>
      </c>
      <c r="U1068" s="301" t="s">
        <v>3638</v>
      </c>
      <c r="V1068" s="297">
        <v>45895</v>
      </c>
      <c r="W1068" s="302">
        <v>45986</v>
      </c>
      <c r="Z1068" s="303">
        <f t="shared" ref="Z1068" si="938">+S1068/3</f>
        <v>3000000</v>
      </c>
      <c r="AF1068" s="291" t="s">
        <v>1929</v>
      </c>
      <c r="AG1068" s="291">
        <v>3107874600</v>
      </c>
      <c r="AH1068" s="307" t="s">
        <v>1930</v>
      </c>
    </row>
    <row r="1069" spans="1:35" ht="17.25" customHeight="1">
      <c r="A1069" s="293">
        <v>1068</v>
      </c>
      <c r="B1069" s="291" t="s">
        <v>2940</v>
      </c>
      <c r="C1069" s="291" t="s">
        <v>621</v>
      </c>
      <c r="D1069" s="357" t="s">
        <v>3106</v>
      </c>
      <c r="E1069" s="294" t="s">
        <v>40</v>
      </c>
      <c r="F1069" s="369">
        <v>12500000</v>
      </c>
      <c r="G1069" s="291" t="s">
        <v>1235</v>
      </c>
      <c r="H1069" s="295">
        <v>1110491563</v>
      </c>
      <c r="I1069" s="294" t="s">
        <v>42</v>
      </c>
      <c r="J1069" s="296">
        <v>0</v>
      </c>
      <c r="K1069" s="296">
        <v>2070</v>
      </c>
      <c r="L1069" s="297">
        <v>45875</v>
      </c>
      <c r="M1069" s="298">
        <f t="shared" si="937"/>
        <v>12500000</v>
      </c>
      <c r="N1069" s="297">
        <v>45890</v>
      </c>
      <c r="O1069" s="294" t="s">
        <v>43</v>
      </c>
      <c r="P1069" s="299">
        <v>45890</v>
      </c>
      <c r="Q1069" s="294">
        <v>2048</v>
      </c>
      <c r="R1069" s="291">
        <v>220302</v>
      </c>
      <c r="S1069" s="300">
        <f t="shared" si="936"/>
        <v>12500000</v>
      </c>
      <c r="T1069" s="297">
        <v>45890</v>
      </c>
      <c r="U1069" s="301">
        <v>100047177</v>
      </c>
      <c r="V1069" s="297">
        <v>45902</v>
      </c>
      <c r="W1069" s="302">
        <v>46022</v>
      </c>
      <c r="Z1069" s="303">
        <f>+S1069/4.5</f>
        <v>2777777.777777778</v>
      </c>
      <c r="AF1069" s="291" t="s">
        <v>1237</v>
      </c>
      <c r="AG1069" s="291">
        <v>3115455365</v>
      </c>
      <c r="AH1069" s="307" t="s">
        <v>1238</v>
      </c>
    </row>
    <row r="1070" spans="1:35" ht="17.25" customHeight="1">
      <c r="A1070" s="293">
        <v>1069</v>
      </c>
      <c r="B1070" s="291" t="s">
        <v>1187</v>
      </c>
      <c r="C1070" s="291" t="s">
        <v>293</v>
      </c>
      <c r="D1070" s="291" t="s">
        <v>3632</v>
      </c>
      <c r="E1070" s="294" t="s">
        <v>40</v>
      </c>
      <c r="F1070" s="369">
        <v>12170737</v>
      </c>
      <c r="G1070" s="291" t="s">
        <v>508</v>
      </c>
      <c r="H1070" s="295">
        <v>1234645968</v>
      </c>
      <c r="I1070" s="294" t="s">
        <v>42</v>
      </c>
      <c r="J1070" s="296">
        <v>2</v>
      </c>
      <c r="K1070" s="296">
        <v>2148</v>
      </c>
      <c r="L1070" s="297">
        <v>45884</v>
      </c>
      <c r="M1070" s="298">
        <f t="shared" si="937"/>
        <v>12170737</v>
      </c>
      <c r="N1070" s="297">
        <v>45890</v>
      </c>
      <c r="O1070" s="294" t="s">
        <v>43</v>
      </c>
      <c r="R1070" s="291">
        <v>220407</v>
      </c>
      <c r="S1070" s="300">
        <f t="shared" si="936"/>
        <v>12170737</v>
      </c>
      <c r="T1070" s="297">
        <v>45890</v>
      </c>
      <c r="U1070" s="301" t="s">
        <v>3639</v>
      </c>
      <c r="V1070" s="297">
        <v>45890</v>
      </c>
      <c r="W1070" s="302">
        <v>46022</v>
      </c>
      <c r="Z1070" s="303">
        <f>+S1070/4.5</f>
        <v>2704608.222222222</v>
      </c>
      <c r="AF1070" s="291" t="s">
        <v>510</v>
      </c>
      <c r="AG1070" s="291">
        <v>3153561957</v>
      </c>
      <c r="AH1070" s="324" t="s">
        <v>511</v>
      </c>
    </row>
    <row r="1071" spans="1:35" ht="17.25" customHeight="1">
      <c r="A1071" s="293">
        <v>1070</v>
      </c>
      <c r="B1071" s="291" t="s">
        <v>1187</v>
      </c>
      <c r="C1071" s="291" t="s">
        <v>283</v>
      </c>
      <c r="D1071" s="291" t="s">
        <v>3632</v>
      </c>
      <c r="E1071" s="294" t="s">
        <v>40</v>
      </c>
      <c r="F1071" s="369">
        <v>12170737</v>
      </c>
      <c r="G1071" s="291" t="s">
        <v>480</v>
      </c>
      <c r="H1071" s="295">
        <v>1110597882</v>
      </c>
      <c r="I1071" s="294" t="s">
        <v>42</v>
      </c>
      <c r="J1071" s="296">
        <v>1</v>
      </c>
      <c r="K1071" s="296">
        <v>2157</v>
      </c>
      <c r="L1071" s="297">
        <v>45884</v>
      </c>
      <c r="M1071" s="298">
        <f>+F1071</f>
        <v>12170737</v>
      </c>
      <c r="N1071" s="297">
        <v>45890</v>
      </c>
      <c r="O1071" s="294" t="s">
        <v>43</v>
      </c>
      <c r="R1071" s="291">
        <v>220407</v>
      </c>
      <c r="S1071" s="300">
        <f>+M1071</f>
        <v>12170737</v>
      </c>
      <c r="T1071" s="297" t="s">
        <v>3640</v>
      </c>
      <c r="U1071" s="301">
        <v>100047178</v>
      </c>
      <c r="V1071" s="297">
        <v>45890</v>
      </c>
      <c r="W1071" s="302">
        <v>46022</v>
      </c>
      <c r="Z1071" s="303">
        <f>+S1071/4.5</f>
        <v>2704608.222222222</v>
      </c>
      <c r="AF1071" s="291" t="s">
        <v>1148</v>
      </c>
      <c r="AG1071" s="291">
        <v>3125718179</v>
      </c>
      <c r="AH1071" s="307" t="s">
        <v>482</v>
      </c>
    </row>
    <row r="1072" spans="1:35" ht="17.25" customHeight="1">
      <c r="A1072" s="293">
        <v>1071</v>
      </c>
      <c r="B1072" s="291" t="s">
        <v>1187</v>
      </c>
      <c r="C1072" s="291" t="s">
        <v>293</v>
      </c>
      <c r="D1072" s="291" t="s">
        <v>3641</v>
      </c>
      <c r="E1072" s="294" t="s">
        <v>40</v>
      </c>
      <c r="F1072" s="369">
        <v>10788426</v>
      </c>
      <c r="G1072" s="291" t="s">
        <v>285</v>
      </c>
      <c r="H1072" s="295">
        <v>1110498747</v>
      </c>
      <c r="I1072" s="294" t="s">
        <v>42</v>
      </c>
      <c r="J1072" s="296">
        <v>0</v>
      </c>
      <c r="K1072" s="296">
        <v>2180</v>
      </c>
      <c r="L1072" s="297">
        <v>45888</v>
      </c>
      <c r="M1072" s="298">
        <f>+F1072</f>
        <v>10788426</v>
      </c>
      <c r="N1072" s="297">
        <v>45890</v>
      </c>
      <c r="O1072" s="294" t="s">
        <v>43</v>
      </c>
      <c r="R1072" s="291">
        <v>220407</v>
      </c>
      <c r="S1072" s="300">
        <f>+F1072</f>
        <v>10788426</v>
      </c>
      <c r="T1072" s="297">
        <v>45890</v>
      </c>
      <c r="U1072" s="299" t="s">
        <v>3642</v>
      </c>
      <c r="V1072" s="297">
        <v>45890</v>
      </c>
      <c r="W1072" s="302">
        <v>46022</v>
      </c>
      <c r="Z1072" s="303">
        <f>+F1072/4.5</f>
        <v>2397428</v>
      </c>
      <c r="AF1072" s="291" t="s">
        <v>287</v>
      </c>
      <c r="AG1072" s="291">
        <v>3152671179</v>
      </c>
      <c r="AH1072" s="307" t="s">
        <v>802</v>
      </c>
    </row>
    <row r="1073" spans="1:34" ht="17.25" customHeight="1">
      <c r="A1073" s="293">
        <v>1072</v>
      </c>
      <c r="B1073" s="291" t="s">
        <v>1187</v>
      </c>
      <c r="C1073" s="291" t="s">
        <v>293</v>
      </c>
      <c r="D1073" s="427" t="s">
        <v>3643</v>
      </c>
      <c r="E1073" s="294" t="s">
        <v>40</v>
      </c>
      <c r="F1073" s="369">
        <v>11197079</v>
      </c>
      <c r="G1073" s="291" t="s">
        <v>3644</v>
      </c>
      <c r="H1073" s="295">
        <v>1120954537</v>
      </c>
      <c r="I1073" s="294" t="s">
        <v>3645</v>
      </c>
      <c r="J1073" s="296">
        <v>3</v>
      </c>
      <c r="K1073" s="296">
        <v>2128</v>
      </c>
      <c r="L1073" s="297">
        <v>45883</v>
      </c>
      <c r="M1073" s="298">
        <f>+F1073</f>
        <v>11197079</v>
      </c>
      <c r="N1073" s="297">
        <v>45890</v>
      </c>
      <c r="O1073" s="294" t="s">
        <v>43</v>
      </c>
      <c r="R1073" s="291">
        <v>220407</v>
      </c>
      <c r="S1073" s="300">
        <f>+F1073</f>
        <v>11197079</v>
      </c>
      <c r="T1073" s="297">
        <v>45890</v>
      </c>
      <c r="U1073" s="299" t="s">
        <v>3646</v>
      </c>
      <c r="V1073" s="297">
        <v>45894</v>
      </c>
      <c r="W1073" s="302">
        <v>46022</v>
      </c>
      <c r="Z1073" s="303">
        <f>+F1073/4.5</f>
        <v>2488239.777777778</v>
      </c>
      <c r="AF1073" s="291" t="s">
        <v>3647</v>
      </c>
      <c r="AG1073" s="291">
        <v>3175961148</v>
      </c>
      <c r="AH1073" s="26" t="s">
        <v>3648</v>
      </c>
    </row>
    <row r="1074" spans="1:34" ht="17.25" customHeight="1">
      <c r="A1074" s="293">
        <v>1073</v>
      </c>
      <c r="B1074" s="291" t="s">
        <v>1187</v>
      </c>
      <c r="C1074" s="291" t="s">
        <v>293</v>
      </c>
      <c r="D1074" s="291" t="s">
        <v>3649</v>
      </c>
      <c r="E1074" s="294" t="s">
        <v>40</v>
      </c>
      <c r="F1074" s="369">
        <v>10788426</v>
      </c>
      <c r="G1074" s="291" t="s">
        <v>303</v>
      </c>
      <c r="H1074" s="295">
        <v>52741227</v>
      </c>
      <c r="I1074" s="294" t="s">
        <v>51</v>
      </c>
      <c r="J1074" s="296">
        <v>3</v>
      </c>
      <c r="K1074" s="296">
        <v>2178</v>
      </c>
      <c r="L1074" s="297">
        <v>45888</v>
      </c>
      <c r="M1074" s="298">
        <f>+F1074</f>
        <v>10788426</v>
      </c>
      <c r="N1074" s="297">
        <v>45890</v>
      </c>
      <c r="O1074" s="294" t="s">
        <v>43</v>
      </c>
      <c r="R1074" s="291">
        <v>220407</v>
      </c>
      <c r="S1074" s="300">
        <f>+F1074</f>
        <v>10788426</v>
      </c>
      <c r="T1074" s="297">
        <v>45890</v>
      </c>
      <c r="U1074" s="299" t="s">
        <v>3650</v>
      </c>
      <c r="V1074" s="297">
        <v>45891</v>
      </c>
      <c r="W1074" s="302">
        <v>46022</v>
      </c>
      <c r="Z1074" s="303">
        <f>+F1074/4.5</f>
        <v>2397428</v>
      </c>
      <c r="AF1074" s="291" t="s">
        <v>3651</v>
      </c>
      <c r="AG1074" s="291">
        <v>3504149209</v>
      </c>
      <c r="AH1074" s="26" t="s">
        <v>3652</v>
      </c>
    </row>
    <row r="1075" spans="1:34" ht="17.25" customHeight="1">
      <c r="A1075" s="293">
        <v>1074</v>
      </c>
      <c r="B1075" s="291" t="s">
        <v>2940</v>
      </c>
      <c r="C1075" s="291" t="s">
        <v>621</v>
      </c>
      <c r="D1075" s="357" t="s">
        <v>3106</v>
      </c>
      <c r="E1075" s="294" t="s">
        <v>40</v>
      </c>
      <c r="F1075" s="369">
        <v>11250000</v>
      </c>
      <c r="G1075" s="291" t="s">
        <v>3653</v>
      </c>
      <c r="H1075" s="295">
        <v>1116070204</v>
      </c>
      <c r="I1075" s="294" t="s">
        <v>3654</v>
      </c>
      <c r="J1075" s="296">
        <v>7</v>
      </c>
      <c r="K1075" s="296">
        <v>2164</v>
      </c>
      <c r="L1075" s="297">
        <v>45888</v>
      </c>
      <c r="M1075" s="298">
        <v>11250000</v>
      </c>
      <c r="N1075" s="297">
        <v>45890</v>
      </c>
      <c r="O1075" s="294" t="s">
        <v>43</v>
      </c>
      <c r="P1075" s="299">
        <v>45891</v>
      </c>
      <c r="Q1075" s="294">
        <v>2058</v>
      </c>
      <c r="R1075" s="291">
        <v>220302</v>
      </c>
      <c r="S1075" s="300">
        <v>11250000</v>
      </c>
      <c r="T1075" s="297">
        <v>45896</v>
      </c>
      <c r="U1075" s="301" t="s">
        <v>3655</v>
      </c>
      <c r="V1075" s="297">
        <v>45898</v>
      </c>
      <c r="W1075" s="302">
        <v>46022</v>
      </c>
      <c r="Z1075" s="303">
        <f>+S1075/4.5</f>
        <v>2500000</v>
      </c>
      <c r="AF1075" s="291" t="s">
        <v>3656</v>
      </c>
      <c r="AG1075" s="291">
        <v>3027334908</v>
      </c>
      <c r="AH1075" s="26" t="s">
        <v>3657</v>
      </c>
    </row>
    <row r="1076" spans="1:34" ht="17.25" customHeight="1">
      <c r="A1076" s="293">
        <v>1075</v>
      </c>
      <c r="B1076" s="291" t="s">
        <v>596</v>
      </c>
      <c r="C1076" s="291" t="s">
        <v>621</v>
      </c>
      <c r="D1076" s="306" t="s">
        <v>3615</v>
      </c>
      <c r="E1076" s="294" t="s">
        <v>40</v>
      </c>
      <c r="F1076" s="369">
        <v>24000000</v>
      </c>
      <c r="G1076" s="291" t="s">
        <v>3658</v>
      </c>
      <c r="H1076" s="295">
        <v>1110595648</v>
      </c>
      <c r="I1076" s="294" t="s">
        <v>42</v>
      </c>
      <c r="J1076" s="296">
        <v>5</v>
      </c>
      <c r="K1076" s="296">
        <v>2096</v>
      </c>
      <c r="L1076" s="297">
        <v>45880</v>
      </c>
      <c r="M1076" s="298">
        <f>F1076</f>
        <v>24000000</v>
      </c>
      <c r="N1076" s="297">
        <v>45890</v>
      </c>
      <c r="O1076" s="294" t="s">
        <v>43</v>
      </c>
      <c r="R1076" s="291">
        <v>220701</v>
      </c>
      <c r="S1076" s="300">
        <f>M1076</f>
        <v>24000000</v>
      </c>
      <c r="T1076" s="297">
        <v>45890</v>
      </c>
      <c r="U1076" s="301" t="s">
        <v>3659</v>
      </c>
      <c r="V1076" s="297">
        <v>45897</v>
      </c>
      <c r="W1076" s="302">
        <v>46022</v>
      </c>
      <c r="Z1076" s="303">
        <f>+S1076/3</f>
        <v>8000000</v>
      </c>
      <c r="AF1076" s="291" t="s">
        <v>3660</v>
      </c>
      <c r="AG1076" s="291">
        <v>3222230960</v>
      </c>
      <c r="AH1076" s="26" t="s">
        <v>3661</v>
      </c>
    </row>
    <row r="1077" spans="1:34" ht="17.25" customHeight="1">
      <c r="A1077" s="293">
        <v>1076</v>
      </c>
      <c r="B1077" s="291" t="s">
        <v>1187</v>
      </c>
      <c r="C1077" s="291" t="s">
        <v>283</v>
      </c>
      <c r="D1077" s="291" t="s">
        <v>3632</v>
      </c>
      <c r="E1077" s="294" t="s">
        <v>40</v>
      </c>
      <c r="F1077" s="369">
        <v>12170737</v>
      </c>
      <c r="G1077" s="291" t="s">
        <v>455</v>
      </c>
      <c r="H1077" s="295">
        <v>28551456</v>
      </c>
      <c r="I1077" s="294" t="s">
        <v>42</v>
      </c>
      <c r="J1077" s="296">
        <v>0</v>
      </c>
      <c r="K1077" s="296">
        <v>2130</v>
      </c>
      <c r="L1077" s="297">
        <v>45883</v>
      </c>
      <c r="M1077" s="298">
        <f>+F1077</f>
        <v>12170737</v>
      </c>
      <c r="N1077" s="297">
        <v>45890</v>
      </c>
      <c r="O1077" s="294" t="s">
        <v>43</v>
      </c>
      <c r="P1077" s="299">
        <v>45891</v>
      </c>
      <c r="Q1077" s="294">
        <v>2059</v>
      </c>
      <c r="R1077" s="291">
        <v>220407</v>
      </c>
      <c r="S1077" s="300">
        <f>+M1077</f>
        <v>12170737</v>
      </c>
      <c r="T1077" s="297">
        <v>45891</v>
      </c>
      <c r="U1077" s="301" t="s">
        <v>3662</v>
      </c>
      <c r="V1077" s="297">
        <v>45894</v>
      </c>
      <c r="W1077" s="302">
        <v>46022</v>
      </c>
      <c r="Z1077" s="303">
        <f>+S1077/4.5</f>
        <v>2704608.222222222</v>
      </c>
      <c r="AF1077" s="291" t="s">
        <v>458</v>
      </c>
      <c r="AG1077" s="291">
        <v>3212818800</v>
      </c>
      <c r="AH1077" s="26" t="s">
        <v>3663</v>
      </c>
    </row>
    <row r="1078" spans="1:34" ht="17.25" customHeight="1">
      <c r="A1078" s="293">
        <v>1077</v>
      </c>
      <c r="B1078" s="291" t="s">
        <v>1187</v>
      </c>
      <c r="C1078" s="291" t="s">
        <v>293</v>
      </c>
      <c r="D1078" s="291" t="s">
        <v>3649</v>
      </c>
      <c r="E1078" s="294" t="s">
        <v>40</v>
      </c>
      <c r="F1078" s="369">
        <v>10788426</v>
      </c>
      <c r="G1078" s="291" t="s">
        <v>299</v>
      </c>
      <c r="H1078" s="295">
        <v>1110597725</v>
      </c>
      <c r="I1078" s="294" t="s">
        <v>42</v>
      </c>
      <c r="J1078" s="296">
        <v>3</v>
      </c>
      <c r="K1078" s="296">
        <v>2177</v>
      </c>
      <c r="L1078" s="297">
        <v>45888</v>
      </c>
      <c r="M1078" s="298">
        <f>+F1078</f>
        <v>10788426</v>
      </c>
      <c r="N1078" s="297">
        <v>45890</v>
      </c>
      <c r="O1078" s="294" t="s">
        <v>43</v>
      </c>
      <c r="P1078" s="299">
        <v>45891</v>
      </c>
      <c r="Q1078" s="294">
        <v>2060</v>
      </c>
      <c r="R1078" s="291">
        <v>220407</v>
      </c>
      <c r="S1078" s="300">
        <f>+F1078</f>
        <v>10788426</v>
      </c>
      <c r="T1078" s="297">
        <v>45891</v>
      </c>
      <c r="U1078" s="429">
        <v>100047207</v>
      </c>
      <c r="V1078" s="297">
        <v>45891</v>
      </c>
      <c r="W1078" s="302">
        <v>46022</v>
      </c>
      <c r="Z1078" s="303">
        <f>+F1078/4.5</f>
        <v>2397428</v>
      </c>
      <c r="AF1078" s="291" t="s">
        <v>3664</v>
      </c>
      <c r="AG1078" s="291">
        <v>3125730235</v>
      </c>
      <c r="AH1078" s="26" t="s">
        <v>3665</v>
      </c>
    </row>
    <row r="1079" spans="1:34" ht="17.25" customHeight="1">
      <c r="A1079" s="293">
        <v>1078</v>
      </c>
      <c r="B1079" s="291" t="s">
        <v>1187</v>
      </c>
      <c r="C1079" s="291" t="s">
        <v>293</v>
      </c>
      <c r="D1079" s="291" t="s">
        <v>3632</v>
      </c>
      <c r="E1079" s="294" t="s">
        <v>40</v>
      </c>
      <c r="F1079" s="369">
        <v>12170737</v>
      </c>
      <c r="G1079" s="291" t="s">
        <v>443</v>
      </c>
      <c r="H1079" s="295">
        <v>65777854</v>
      </c>
      <c r="I1079" s="294" t="s">
        <v>42</v>
      </c>
      <c r="J1079" s="296">
        <v>4</v>
      </c>
      <c r="K1079" s="296">
        <v>2133</v>
      </c>
      <c r="L1079" s="297">
        <v>45883</v>
      </c>
      <c r="M1079" s="298">
        <f t="shared" ref="M1079" si="939">+F1079</f>
        <v>12170737</v>
      </c>
      <c r="N1079" s="297">
        <v>45890</v>
      </c>
      <c r="O1079" s="294" t="s">
        <v>43</v>
      </c>
      <c r="P1079" s="299">
        <v>45891</v>
      </c>
      <c r="Q1079" s="294">
        <v>2061</v>
      </c>
      <c r="R1079" s="291">
        <v>220407</v>
      </c>
      <c r="S1079" s="300">
        <f t="shared" ref="S1079" si="940">+M1079</f>
        <v>12170737</v>
      </c>
      <c r="T1079" s="297">
        <v>45890</v>
      </c>
      <c r="U1079" s="301">
        <v>100047198</v>
      </c>
      <c r="V1079" s="297">
        <v>45891</v>
      </c>
      <c r="W1079" s="302">
        <v>46022</v>
      </c>
      <c r="Z1079" s="303">
        <v>2369000</v>
      </c>
      <c r="AF1079" s="291" t="s">
        <v>445</v>
      </c>
      <c r="AG1079" s="291">
        <v>3113546367</v>
      </c>
      <c r="AH1079" s="324" t="s">
        <v>1049</v>
      </c>
    </row>
    <row r="1080" spans="1:34" ht="17.25" customHeight="1">
      <c r="A1080" s="293">
        <v>1079</v>
      </c>
      <c r="B1080" s="291" t="s">
        <v>1187</v>
      </c>
      <c r="C1080" s="291" t="s">
        <v>293</v>
      </c>
      <c r="D1080" s="291" t="s">
        <v>3649</v>
      </c>
      <c r="E1080" s="294" t="s">
        <v>40</v>
      </c>
      <c r="F1080" s="369">
        <v>10788426</v>
      </c>
      <c r="G1080" s="291" t="s">
        <v>289</v>
      </c>
      <c r="H1080" s="295">
        <v>1111453139</v>
      </c>
      <c r="I1080" s="294" t="s">
        <v>290</v>
      </c>
      <c r="J1080" s="296">
        <v>3</v>
      </c>
      <c r="K1080" s="296">
        <v>2176</v>
      </c>
      <c r="L1080" s="297">
        <v>45888</v>
      </c>
      <c r="M1080" s="298">
        <f>+F1080</f>
        <v>10788426</v>
      </c>
      <c r="N1080" s="297">
        <v>45890</v>
      </c>
      <c r="O1080" s="294" t="s">
        <v>43</v>
      </c>
      <c r="P1080" s="299">
        <v>45891</v>
      </c>
      <c r="Q1080" s="294">
        <v>2062</v>
      </c>
      <c r="R1080" s="291">
        <v>220407</v>
      </c>
      <c r="S1080" s="300">
        <f>+F1080</f>
        <v>10788426</v>
      </c>
      <c r="T1080" s="297">
        <v>45891</v>
      </c>
      <c r="U1080" s="329" t="s">
        <v>3666</v>
      </c>
      <c r="V1080" s="297">
        <v>45891</v>
      </c>
      <c r="W1080" s="302">
        <v>46022</v>
      </c>
      <c r="Z1080" s="303">
        <f>+F1080/4.5</f>
        <v>2397428</v>
      </c>
      <c r="AF1080" s="291" t="s">
        <v>823</v>
      </c>
      <c r="AG1080" s="291">
        <v>3125730235</v>
      </c>
      <c r="AH1080" s="307" t="s">
        <v>805</v>
      </c>
    </row>
    <row r="1081" spans="1:34" ht="17.25" customHeight="1">
      <c r="A1081" s="293">
        <v>1080</v>
      </c>
      <c r="B1081" s="291" t="s">
        <v>1187</v>
      </c>
      <c r="C1081" s="291" t="s">
        <v>100</v>
      </c>
      <c r="D1081" s="363" t="s">
        <v>3667</v>
      </c>
      <c r="E1081" s="294" t="s">
        <v>40</v>
      </c>
      <c r="F1081" s="369">
        <v>18374933</v>
      </c>
      <c r="G1081" s="291" t="s">
        <v>244</v>
      </c>
      <c r="H1081" s="295">
        <v>30398749</v>
      </c>
      <c r="I1081" s="294" t="s">
        <v>977</v>
      </c>
      <c r="J1081" s="296">
        <v>5</v>
      </c>
      <c r="K1081" s="296">
        <v>2193</v>
      </c>
      <c r="L1081" s="297">
        <v>45888</v>
      </c>
      <c r="M1081" s="298">
        <f>+F1081</f>
        <v>18374933</v>
      </c>
      <c r="N1081" s="297">
        <v>45890</v>
      </c>
      <c r="O1081" s="294" t="s">
        <v>43</v>
      </c>
      <c r="R1081" s="291">
        <v>220406</v>
      </c>
      <c r="S1081" s="300">
        <f>+M1081</f>
        <v>18374933</v>
      </c>
      <c r="T1081" s="297">
        <v>45890</v>
      </c>
      <c r="U1081" s="301" t="s">
        <v>3668</v>
      </c>
      <c r="V1081" s="297">
        <v>45890</v>
      </c>
      <c r="W1081" s="302">
        <v>46022</v>
      </c>
      <c r="Z1081" s="303">
        <f>+S1081/4.5</f>
        <v>4083318.4444444445</v>
      </c>
      <c r="AF1081" s="291" t="s">
        <v>246</v>
      </c>
      <c r="AG1081" s="291">
        <v>3146170875</v>
      </c>
      <c r="AH1081" s="307" t="s">
        <v>247</v>
      </c>
    </row>
    <row r="1082" spans="1:34" ht="17.25" customHeight="1">
      <c r="A1082" s="293">
        <v>1081</v>
      </c>
      <c r="B1082" s="291" t="s">
        <v>1187</v>
      </c>
      <c r="C1082" s="291" t="s">
        <v>293</v>
      </c>
      <c r="D1082" s="291" t="s">
        <v>3632</v>
      </c>
      <c r="E1082" s="294" t="s">
        <v>40</v>
      </c>
      <c r="F1082" s="369">
        <v>12170737</v>
      </c>
      <c r="G1082" s="291" t="s">
        <v>3018</v>
      </c>
      <c r="H1082" s="295">
        <v>28978647</v>
      </c>
      <c r="I1082" s="294" t="s">
        <v>108</v>
      </c>
      <c r="J1082" s="296">
        <v>4</v>
      </c>
      <c r="K1082" s="296">
        <v>2158</v>
      </c>
      <c r="L1082" s="297">
        <v>45884</v>
      </c>
      <c r="M1082" s="298">
        <f t="shared" ref="M1082:M1083" si="941">+F1082</f>
        <v>12170737</v>
      </c>
      <c r="N1082" s="297">
        <v>45890</v>
      </c>
      <c r="O1082" s="294" t="s">
        <v>43</v>
      </c>
      <c r="P1082" s="299">
        <v>45891</v>
      </c>
      <c r="Q1082" s="294">
        <v>2063</v>
      </c>
      <c r="R1082" s="291">
        <v>220407</v>
      </c>
      <c r="S1082" s="300">
        <f t="shared" ref="S1082:S1083" si="942">+M1082</f>
        <v>12170737</v>
      </c>
      <c r="T1082" s="297">
        <v>45891</v>
      </c>
      <c r="U1082" s="301" t="s">
        <v>3669</v>
      </c>
      <c r="V1082" s="297">
        <v>45894</v>
      </c>
      <c r="W1082" s="302">
        <v>46022</v>
      </c>
      <c r="Z1082" s="303">
        <f>+S1082/4.5</f>
        <v>2704608.222222222</v>
      </c>
      <c r="AF1082" s="291" t="s">
        <v>3020</v>
      </c>
      <c r="AG1082" s="291">
        <v>3187205831</v>
      </c>
      <c r="AH1082" s="324" t="s">
        <v>3021</v>
      </c>
    </row>
    <row r="1083" spans="1:34" ht="17.25" customHeight="1">
      <c r="A1083" s="293">
        <v>1082</v>
      </c>
      <c r="B1083" s="291" t="s">
        <v>1187</v>
      </c>
      <c r="C1083" s="291" t="s">
        <v>293</v>
      </c>
      <c r="D1083" s="291" t="s">
        <v>3649</v>
      </c>
      <c r="E1083" s="294" t="s">
        <v>40</v>
      </c>
      <c r="F1083" s="369">
        <v>10788426</v>
      </c>
      <c r="G1083" s="291" t="s">
        <v>419</v>
      </c>
      <c r="H1083" s="295">
        <v>52049254</v>
      </c>
      <c r="I1083" s="294" t="s">
        <v>261</v>
      </c>
      <c r="J1083" s="296">
        <v>5</v>
      </c>
      <c r="K1083" s="296">
        <v>2150</v>
      </c>
      <c r="L1083" s="297">
        <v>45884</v>
      </c>
      <c r="M1083" s="298">
        <f t="shared" si="941"/>
        <v>10788426</v>
      </c>
      <c r="N1083" s="297">
        <v>45890</v>
      </c>
      <c r="O1083" s="294" t="s">
        <v>43</v>
      </c>
      <c r="P1083" s="299">
        <v>45891</v>
      </c>
      <c r="Q1083" s="294">
        <v>2064</v>
      </c>
      <c r="R1083" s="291">
        <v>220407</v>
      </c>
      <c r="S1083" s="300">
        <f t="shared" si="942"/>
        <v>10788426</v>
      </c>
      <c r="T1083" s="297">
        <v>45891</v>
      </c>
      <c r="U1083" s="301" t="s">
        <v>3670</v>
      </c>
      <c r="V1083" s="297">
        <v>45894</v>
      </c>
      <c r="W1083" s="302">
        <v>46022</v>
      </c>
      <c r="Z1083" s="303">
        <f>+S1083/4.5</f>
        <v>2397428</v>
      </c>
      <c r="AF1083" s="291" t="s">
        <v>421</v>
      </c>
      <c r="AG1083" s="291">
        <v>3156465133</v>
      </c>
      <c r="AH1083" s="324" t="s">
        <v>1051</v>
      </c>
    </row>
    <row r="1084" spans="1:34" ht="17.25" customHeight="1">
      <c r="A1084" s="293">
        <v>1083</v>
      </c>
      <c r="B1084" s="291" t="s">
        <v>1187</v>
      </c>
      <c r="C1084" s="291" t="s">
        <v>293</v>
      </c>
      <c r="D1084" s="291" t="s">
        <v>3649</v>
      </c>
      <c r="E1084" s="294" t="s">
        <v>40</v>
      </c>
      <c r="F1084" s="369">
        <v>10788426</v>
      </c>
      <c r="G1084" s="291" t="s">
        <v>488</v>
      </c>
      <c r="H1084" s="295">
        <v>1003820148</v>
      </c>
      <c r="I1084" s="294" t="s">
        <v>42</v>
      </c>
      <c r="J1084" s="296">
        <v>1</v>
      </c>
      <c r="K1084" s="296">
        <v>2179</v>
      </c>
      <c r="L1084" s="297">
        <v>45888</v>
      </c>
      <c r="M1084" s="298">
        <f>+F1084</f>
        <v>10788426</v>
      </c>
      <c r="N1084" s="297">
        <v>45890</v>
      </c>
      <c r="O1084" s="294" t="s">
        <v>43</v>
      </c>
      <c r="P1084" s="299">
        <v>45891</v>
      </c>
      <c r="Q1084" s="294">
        <v>2067</v>
      </c>
      <c r="R1084" s="291">
        <v>220407</v>
      </c>
      <c r="S1084" s="300">
        <f>+F1084</f>
        <v>10788426</v>
      </c>
      <c r="T1084" s="297">
        <v>45890</v>
      </c>
      <c r="U1084" s="358">
        <v>100047200</v>
      </c>
      <c r="V1084" s="297">
        <v>45891</v>
      </c>
      <c r="W1084" s="302">
        <v>46022</v>
      </c>
      <c r="Z1084" s="303">
        <f>+F1084</f>
        <v>10788426</v>
      </c>
      <c r="AF1084" s="291" t="s">
        <v>491</v>
      </c>
      <c r="AG1084" s="291">
        <v>3113394413</v>
      </c>
      <c r="AH1084" s="307" t="s">
        <v>492</v>
      </c>
    </row>
    <row r="1085" spans="1:34" ht="17.25" customHeight="1">
      <c r="A1085" s="293">
        <v>1084</v>
      </c>
      <c r="B1085" s="291" t="s">
        <v>596</v>
      </c>
      <c r="C1085" s="291" t="s">
        <v>621</v>
      </c>
      <c r="D1085" s="427" t="s">
        <v>3671</v>
      </c>
      <c r="E1085" s="294" t="s">
        <v>40</v>
      </c>
      <c r="F1085" s="369">
        <v>177000000</v>
      </c>
      <c r="G1085" s="291" t="s">
        <v>912</v>
      </c>
      <c r="H1085" s="295">
        <v>800103790</v>
      </c>
      <c r="I1085" s="294" t="s">
        <v>42</v>
      </c>
      <c r="J1085" s="296">
        <v>5</v>
      </c>
      <c r="K1085" s="296">
        <v>2162</v>
      </c>
      <c r="L1085" s="297">
        <v>45888</v>
      </c>
      <c r="M1085" s="298">
        <f t="shared" ref="M1085" si="943">F1085</f>
        <v>177000000</v>
      </c>
      <c r="N1085" s="297">
        <v>45890</v>
      </c>
      <c r="O1085" s="294" t="s">
        <v>43</v>
      </c>
      <c r="P1085" s="299">
        <v>45891</v>
      </c>
      <c r="Q1085" s="294">
        <v>2066</v>
      </c>
      <c r="R1085" s="291">
        <v>220603</v>
      </c>
      <c r="S1085" s="300">
        <f t="shared" ref="S1085" si="944">M1085</f>
        <v>177000000</v>
      </c>
      <c r="T1085" s="297">
        <v>45891</v>
      </c>
      <c r="U1085" s="301" t="s">
        <v>3672</v>
      </c>
      <c r="V1085" s="297">
        <v>45894</v>
      </c>
      <c r="W1085" s="302">
        <v>45954</v>
      </c>
      <c r="Z1085" s="303">
        <f>+S1085/2</f>
        <v>88500000</v>
      </c>
      <c r="AF1085" s="291" t="s">
        <v>915</v>
      </c>
      <c r="AG1085" s="291">
        <v>2762279</v>
      </c>
      <c r="AH1085" s="307" t="s">
        <v>916</v>
      </c>
    </row>
    <row r="1086" spans="1:34" ht="17.25" customHeight="1">
      <c r="A1086" s="293">
        <v>1085</v>
      </c>
      <c r="B1086" s="291" t="s">
        <v>596</v>
      </c>
      <c r="C1086" s="291" t="s">
        <v>621</v>
      </c>
      <c r="D1086" s="427" t="s">
        <v>3673</v>
      </c>
      <c r="E1086" s="294" t="s">
        <v>40</v>
      </c>
      <c r="F1086" s="369">
        <v>231000000</v>
      </c>
      <c r="G1086" s="291" t="s">
        <v>912</v>
      </c>
      <c r="H1086" s="295">
        <v>800103790</v>
      </c>
      <c r="I1086" s="294" t="s">
        <v>42</v>
      </c>
      <c r="J1086" s="296">
        <v>5</v>
      </c>
      <c r="K1086" s="296">
        <v>2165</v>
      </c>
      <c r="L1086" s="297">
        <v>45888</v>
      </c>
      <c r="M1086" s="298">
        <f t="shared" ref="M1086" si="945">F1086</f>
        <v>231000000</v>
      </c>
      <c r="N1086" s="297">
        <v>45890</v>
      </c>
      <c r="O1086" s="294" t="s">
        <v>43</v>
      </c>
      <c r="P1086" s="299">
        <v>45891</v>
      </c>
      <c r="Q1086" s="294">
        <v>2067</v>
      </c>
      <c r="R1086" s="291">
        <v>220703</v>
      </c>
      <c r="S1086" s="300">
        <f t="shared" ref="S1086" si="946">M1086</f>
        <v>231000000</v>
      </c>
      <c r="T1086" s="297">
        <v>45891</v>
      </c>
      <c r="U1086" s="301" t="s">
        <v>3674</v>
      </c>
      <c r="V1086" s="297">
        <v>45894</v>
      </c>
      <c r="W1086" s="302">
        <v>45954</v>
      </c>
      <c r="Z1086" s="303">
        <f>+S1086/2</f>
        <v>115500000</v>
      </c>
      <c r="AF1086" s="291" t="s">
        <v>915</v>
      </c>
      <c r="AG1086" s="291">
        <v>2762279</v>
      </c>
      <c r="AH1086" s="307" t="s">
        <v>916</v>
      </c>
    </row>
    <row r="1087" spans="1:34" ht="17.25" customHeight="1">
      <c r="A1087" s="293">
        <v>1086</v>
      </c>
      <c r="B1087" s="291" t="s">
        <v>596</v>
      </c>
      <c r="C1087" s="291" t="s">
        <v>621</v>
      </c>
      <c r="D1087" s="357" t="s">
        <v>3005</v>
      </c>
      <c r="E1087" s="294" t="s">
        <v>40</v>
      </c>
      <c r="F1087" s="369">
        <v>2400000</v>
      </c>
      <c r="G1087" s="291" t="s">
        <v>751</v>
      </c>
      <c r="H1087" s="295">
        <v>1109391782</v>
      </c>
      <c r="I1087" s="294" t="s">
        <v>165</v>
      </c>
      <c r="J1087" s="296">
        <v>1</v>
      </c>
      <c r="K1087" s="296">
        <v>2174</v>
      </c>
      <c r="L1087" s="297">
        <v>45888</v>
      </c>
      <c r="M1087" s="298">
        <f t="shared" ref="M1087:M1088" si="947">F1087</f>
        <v>2400000</v>
      </c>
      <c r="N1087" s="297">
        <v>45891</v>
      </c>
      <c r="O1087" s="294" t="s">
        <v>43</v>
      </c>
      <c r="P1087" s="299">
        <v>45894</v>
      </c>
      <c r="Q1087" s="294">
        <v>2078</v>
      </c>
      <c r="R1087" s="291">
        <v>220702</v>
      </c>
      <c r="S1087" s="300">
        <f t="shared" ref="S1087:S1088" si="948">M1087</f>
        <v>2400000</v>
      </c>
      <c r="T1087" s="297">
        <v>45894</v>
      </c>
      <c r="U1087" s="301" t="s">
        <v>3675</v>
      </c>
      <c r="V1087" s="297">
        <v>45895</v>
      </c>
      <c r="W1087" s="302">
        <v>45925</v>
      </c>
      <c r="Z1087" s="303">
        <f>+F1087</f>
        <v>2400000</v>
      </c>
      <c r="AF1087" s="291" t="s">
        <v>753</v>
      </c>
      <c r="AG1087" s="291">
        <v>3158430061</v>
      </c>
      <c r="AH1087" s="307" t="s">
        <v>754</v>
      </c>
    </row>
    <row r="1088" spans="1:34" ht="17.25" customHeight="1">
      <c r="A1088" s="293">
        <v>1087</v>
      </c>
      <c r="B1088" s="291" t="s">
        <v>596</v>
      </c>
      <c r="C1088" s="291" t="s">
        <v>621</v>
      </c>
      <c r="D1088" s="306" t="s">
        <v>3676</v>
      </c>
      <c r="E1088" s="294" t="s">
        <v>40</v>
      </c>
      <c r="F1088" s="369">
        <v>9000000</v>
      </c>
      <c r="G1088" s="291" t="s">
        <v>2168</v>
      </c>
      <c r="H1088" s="331">
        <v>1107974952</v>
      </c>
      <c r="I1088" s="294" t="s">
        <v>42</v>
      </c>
      <c r="J1088" s="296">
        <v>2</v>
      </c>
      <c r="K1088" s="296">
        <v>2175</v>
      </c>
      <c r="L1088" s="297">
        <v>45888</v>
      </c>
      <c r="M1088" s="298">
        <f t="shared" si="947"/>
        <v>9000000</v>
      </c>
      <c r="N1088" s="297">
        <v>45891</v>
      </c>
      <c r="O1088" s="294" t="s">
        <v>43</v>
      </c>
      <c r="P1088" s="334">
        <v>45894</v>
      </c>
      <c r="Q1088" s="335">
        <v>2080</v>
      </c>
      <c r="R1088" s="291">
        <v>220702</v>
      </c>
      <c r="S1088" s="300">
        <f t="shared" si="948"/>
        <v>9000000</v>
      </c>
      <c r="T1088" s="297">
        <v>45894</v>
      </c>
      <c r="U1088" s="350" t="s">
        <v>3677</v>
      </c>
      <c r="V1088" s="297">
        <v>45896</v>
      </c>
      <c r="W1088" s="302">
        <v>45987</v>
      </c>
      <c r="Z1088" s="303">
        <f t="shared" ref="Z1088" si="949">+S1088/3</f>
        <v>3000000</v>
      </c>
      <c r="AF1088" s="291" t="s">
        <v>2169</v>
      </c>
      <c r="AG1088" s="291">
        <v>3133979953</v>
      </c>
      <c r="AH1088" s="307" t="s">
        <v>2170</v>
      </c>
    </row>
    <row r="1089" spans="1:34" ht="17.25" customHeight="1">
      <c r="A1089" s="293">
        <v>1088</v>
      </c>
      <c r="B1089" s="291" t="s">
        <v>596</v>
      </c>
      <c r="C1089" s="291" t="s">
        <v>621</v>
      </c>
      <c r="D1089" s="306" t="s">
        <v>3676</v>
      </c>
      <c r="E1089" s="294" t="s">
        <v>40</v>
      </c>
      <c r="F1089" s="369">
        <v>9000000</v>
      </c>
      <c r="G1089" s="291" t="s">
        <v>3678</v>
      </c>
      <c r="H1089" s="331">
        <v>1234643662</v>
      </c>
      <c r="I1089" s="294" t="s">
        <v>42</v>
      </c>
      <c r="J1089" s="296">
        <v>5</v>
      </c>
      <c r="K1089" s="296">
        <v>2084</v>
      </c>
      <c r="L1089" s="297">
        <v>45880</v>
      </c>
      <c r="M1089" s="298">
        <f t="shared" ref="M1089" si="950">F1089</f>
        <v>9000000</v>
      </c>
      <c r="N1089" s="297">
        <v>45891</v>
      </c>
      <c r="O1089" s="294" t="s">
        <v>43</v>
      </c>
      <c r="P1089" s="334">
        <v>45894</v>
      </c>
      <c r="Q1089" s="335">
        <v>2081</v>
      </c>
      <c r="R1089" s="291">
        <v>220702</v>
      </c>
      <c r="S1089" s="300">
        <f t="shared" ref="S1089" si="951">M1089</f>
        <v>9000000</v>
      </c>
      <c r="T1089" s="297">
        <v>45892</v>
      </c>
      <c r="U1089" s="350" t="s">
        <v>3679</v>
      </c>
      <c r="V1089" s="297">
        <v>45897</v>
      </c>
      <c r="W1089" s="302">
        <v>45988</v>
      </c>
      <c r="Z1089" s="303">
        <f t="shared" ref="Z1089:Z1090" si="952">+S1089/3</f>
        <v>3000000</v>
      </c>
      <c r="AF1089" s="291" t="s">
        <v>3680</v>
      </c>
      <c r="AG1089" s="291">
        <v>3044567269</v>
      </c>
      <c r="AH1089" s="26" t="s">
        <v>3681</v>
      </c>
    </row>
    <row r="1090" spans="1:34" ht="17.25" customHeight="1">
      <c r="A1090" s="293">
        <v>1089</v>
      </c>
      <c r="B1090" s="291" t="s">
        <v>596</v>
      </c>
      <c r="C1090" s="291" t="s">
        <v>621</v>
      </c>
      <c r="D1090" s="306" t="s">
        <v>3285</v>
      </c>
      <c r="E1090" s="294" t="s">
        <v>40</v>
      </c>
      <c r="F1090" s="369">
        <v>9000000</v>
      </c>
      <c r="G1090" s="306" t="s">
        <v>1789</v>
      </c>
      <c r="H1090" s="295">
        <v>65630883</v>
      </c>
      <c r="I1090" s="294" t="s">
        <v>42</v>
      </c>
      <c r="J1090" s="296">
        <v>6</v>
      </c>
      <c r="K1090" s="296">
        <v>2081</v>
      </c>
      <c r="L1090" s="297">
        <v>45875</v>
      </c>
      <c r="M1090" s="298">
        <v>9000000</v>
      </c>
      <c r="N1090" s="297">
        <v>45891</v>
      </c>
      <c r="O1090" s="294" t="s">
        <v>43</v>
      </c>
      <c r="P1090" s="299">
        <v>45894</v>
      </c>
      <c r="Q1090" s="294">
        <v>2082</v>
      </c>
      <c r="R1090" s="291">
        <v>220702</v>
      </c>
      <c r="S1090" s="300">
        <v>9000000</v>
      </c>
      <c r="T1090" s="297">
        <v>45891</v>
      </c>
      <c r="U1090" s="301" t="s">
        <v>3682</v>
      </c>
      <c r="V1090" s="297">
        <v>45895</v>
      </c>
      <c r="W1090" s="302">
        <v>45986</v>
      </c>
      <c r="Z1090" s="303">
        <f t="shared" si="952"/>
        <v>3000000</v>
      </c>
      <c r="AF1090" s="291" t="s">
        <v>1791</v>
      </c>
      <c r="AG1090" s="291">
        <v>3103240738</v>
      </c>
      <c r="AH1090" s="307" t="s">
        <v>1792</v>
      </c>
    </row>
    <row r="1091" spans="1:34" ht="17.25" customHeight="1">
      <c r="A1091" s="293">
        <v>1090</v>
      </c>
      <c r="B1091" s="291" t="s">
        <v>596</v>
      </c>
      <c r="C1091" s="291" t="s">
        <v>621</v>
      </c>
      <c r="D1091" s="306" t="s">
        <v>3285</v>
      </c>
      <c r="E1091" s="294" t="s">
        <v>40</v>
      </c>
      <c r="F1091" s="369">
        <v>9000000</v>
      </c>
      <c r="G1091" s="306" t="s">
        <v>3683</v>
      </c>
      <c r="H1091" s="295">
        <v>1105684120</v>
      </c>
      <c r="I1091" s="294" t="s">
        <v>741</v>
      </c>
      <c r="J1091" s="296">
        <v>2</v>
      </c>
      <c r="K1091" s="296">
        <v>2087</v>
      </c>
      <c r="L1091" s="297">
        <v>46976</v>
      </c>
      <c r="M1091" s="298">
        <v>9000000</v>
      </c>
      <c r="N1091" s="297">
        <v>45891</v>
      </c>
      <c r="O1091" s="294" t="s">
        <v>43</v>
      </c>
      <c r="P1091" s="299">
        <v>45894</v>
      </c>
      <c r="Q1091" s="294">
        <v>2083</v>
      </c>
      <c r="R1091" s="291">
        <v>220702</v>
      </c>
      <c r="S1091" s="300">
        <v>9000000</v>
      </c>
      <c r="T1091" s="297">
        <v>45891</v>
      </c>
      <c r="U1091" s="301" t="s">
        <v>3684</v>
      </c>
      <c r="V1091" s="297">
        <v>45897</v>
      </c>
      <c r="W1091" s="302">
        <v>45988</v>
      </c>
      <c r="Z1091" s="303">
        <f t="shared" ref="Z1091" si="953">+S1091/3</f>
        <v>3000000</v>
      </c>
      <c r="AF1091" s="291" t="s">
        <v>3685</v>
      </c>
      <c r="AG1091" s="291">
        <v>3102925270</v>
      </c>
      <c r="AH1091" s="26" t="s">
        <v>3686</v>
      </c>
    </row>
    <row r="1092" spans="1:34" ht="17.25" customHeight="1">
      <c r="A1092" s="293">
        <v>1091</v>
      </c>
      <c r="B1092" s="291" t="s">
        <v>1187</v>
      </c>
      <c r="C1092" s="291" t="s">
        <v>293</v>
      </c>
      <c r="D1092" s="291" t="s">
        <v>3632</v>
      </c>
      <c r="E1092" s="294" t="s">
        <v>40</v>
      </c>
      <c r="F1092" s="369">
        <v>12170737</v>
      </c>
      <c r="G1092" s="291" t="s">
        <v>432</v>
      </c>
      <c r="H1092" s="295">
        <v>1110552026</v>
      </c>
      <c r="I1092" s="294" t="s">
        <v>42</v>
      </c>
      <c r="J1092" s="296">
        <v>1</v>
      </c>
      <c r="K1092" s="296">
        <v>2132</v>
      </c>
      <c r="L1092" s="297">
        <v>45883</v>
      </c>
      <c r="M1092" s="298">
        <f t="shared" ref="M1092:M1093" si="954">+F1092</f>
        <v>12170737</v>
      </c>
      <c r="N1092" s="297">
        <v>45891</v>
      </c>
      <c r="O1092" s="294" t="s">
        <v>43</v>
      </c>
      <c r="P1092" s="299">
        <v>45891</v>
      </c>
      <c r="Q1092" s="294">
        <v>2068</v>
      </c>
      <c r="R1092" s="291">
        <v>220407</v>
      </c>
      <c r="S1092" s="300">
        <f t="shared" ref="S1092:S1093" si="955">+M1092</f>
        <v>12170737</v>
      </c>
      <c r="T1092" s="297">
        <v>45891</v>
      </c>
      <c r="U1092" s="301" t="s">
        <v>3687</v>
      </c>
      <c r="V1092" s="297">
        <v>45891</v>
      </c>
      <c r="W1092" s="302">
        <v>46022</v>
      </c>
      <c r="Z1092" s="303">
        <v>2369000</v>
      </c>
      <c r="AF1092" s="291" t="s">
        <v>434</v>
      </c>
      <c r="AG1092" s="291">
        <v>3115359347</v>
      </c>
      <c r="AH1092" s="151" t="s">
        <v>3688</v>
      </c>
    </row>
    <row r="1093" spans="1:34" ht="17.25" customHeight="1">
      <c r="A1093" s="293">
        <v>1092</v>
      </c>
      <c r="B1093" s="291" t="s">
        <v>2940</v>
      </c>
      <c r="C1093" s="291" t="s">
        <v>621</v>
      </c>
      <c r="D1093" s="357" t="s">
        <v>3689</v>
      </c>
      <c r="E1093" s="294" t="s">
        <v>40</v>
      </c>
      <c r="F1093" s="369">
        <v>10833333</v>
      </c>
      <c r="G1093" s="291" t="s">
        <v>3690</v>
      </c>
      <c r="H1093" s="295">
        <v>1111042103</v>
      </c>
      <c r="I1093" s="294" t="s">
        <v>3383</v>
      </c>
      <c r="J1093" s="296">
        <v>4</v>
      </c>
      <c r="K1093" s="296">
        <v>2168</v>
      </c>
      <c r="L1093" s="297">
        <v>45888</v>
      </c>
      <c r="M1093" s="298">
        <f t="shared" si="954"/>
        <v>10833333</v>
      </c>
      <c r="N1093" s="297">
        <v>45891</v>
      </c>
      <c r="O1093" s="294" t="s">
        <v>43</v>
      </c>
      <c r="P1093" s="299">
        <v>45894</v>
      </c>
      <c r="Q1093" s="294">
        <v>2084</v>
      </c>
      <c r="R1093" s="291">
        <v>220302</v>
      </c>
      <c r="S1093" s="300">
        <f t="shared" si="955"/>
        <v>10833333</v>
      </c>
      <c r="T1093" s="297">
        <v>45894</v>
      </c>
      <c r="U1093" s="301" t="s">
        <v>3691</v>
      </c>
      <c r="V1093" s="297">
        <v>45897</v>
      </c>
      <c r="W1093" s="302">
        <v>46022</v>
      </c>
      <c r="Z1093" s="303">
        <f>+S1093/4.5</f>
        <v>2407407.3333333335</v>
      </c>
      <c r="AF1093" s="291" t="s">
        <v>3692</v>
      </c>
      <c r="AG1093" s="291">
        <v>3208872621</v>
      </c>
      <c r="AH1093" s="26" t="s">
        <v>3693</v>
      </c>
    </row>
    <row r="1094" spans="1:34" ht="17.25" customHeight="1">
      <c r="A1094" s="293">
        <v>1093</v>
      </c>
      <c r="B1094" s="291" t="s">
        <v>2940</v>
      </c>
      <c r="C1094" s="291" t="s">
        <v>621</v>
      </c>
      <c r="D1094" s="357" t="s">
        <v>3689</v>
      </c>
      <c r="E1094" s="294" t="s">
        <v>40</v>
      </c>
      <c r="F1094" s="369">
        <v>10833333</v>
      </c>
      <c r="G1094" s="291" t="s">
        <v>3694</v>
      </c>
      <c r="H1094" s="295">
        <v>1006123246</v>
      </c>
      <c r="I1094" s="294" t="s">
        <v>42</v>
      </c>
      <c r="J1094" s="296">
        <v>6</v>
      </c>
      <c r="K1094" s="296">
        <v>2169</v>
      </c>
      <c r="L1094" s="297">
        <v>45888</v>
      </c>
      <c r="M1094" s="298">
        <f t="shared" ref="M1094" si="956">+F1094</f>
        <v>10833333</v>
      </c>
      <c r="N1094" s="297">
        <v>45891</v>
      </c>
      <c r="O1094" s="294" t="s">
        <v>43</v>
      </c>
      <c r="P1094" s="299">
        <v>45902</v>
      </c>
      <c r="Q1094" s="294">
        <v>2139</v>
      </c>
      <c r="R1094" s="291">
        <v>220302</v>
      </c>
      <c r="S1094" s="300">
        <f t="shared" ref="S1094" si="957">+M1094</f>
        <v>10833333</v>
      </c>
      <c r="T1094" s="297">
        <v>45925</v>
      </c>
      <c r="U1094" s="301" t="s">
        <v>3695</v>
      </c>
      <c r="V1094" s="297">
        <v>45905</v>
      </c>
      <c r="W1094" s="302">
        <v>46022</v>
      </c>
      <c r="Z1094" s="303">
        <f>+S1094/4.5</f>
        <v>2407407.3333333335</v>
      </c>
      <c r="AF1094" s="291" t="s">
        <v>3696</v>
      </c>
      <c r="AG1094" s="291">
        <v>3247614976</v>
      </c>
      <c r="AH1094" s="26" t="s">
        <v>3697</v>
      </c>
    </row>
    <row r="1095" spans="1:34" ht="17.25" customHeight="1">
      <c r="A1095" s="293">
        <v>1094</v>
      </c>
      <c r="B1095" s="291" t="s">
        <v>2940</v>
      </c>
      <c r="C1095" s="291" t="s">
        <v>621</v>
      </c>
      <c r="D1095" s="357" t="s">
        <v>3689</v>
      </c>
      <c r="E1095" s="294" t="s">
        <v>40</v>
      </c>
      <c r="F1095" s="369">
        <v>10833333</v>
      </c>
      <c r="G1095" s="291" t="s">
        <v>3698</v>
      </c>
      <c r="H1095" s="295">
        <v>65773271</v>
      </c>
      <c r="I1095" s="294" t="s">
        <v>42</v>
      </c>
      <c r="J1095" s="296">
        <v>2</v>
      </c>
      <c r="K1095" s="296">
        <v>2167</v>
      </c>
      <c r="L1095" s="297">
        <v>45888</v>
      </c>
      <c r="M1095" s="298">
        <f t="shared" ref="M1095" si="958">+F1095</f>
        <v>10833333</v>
      </c>
      <c r="N1095" s="297">
        <v>45891</v>
      </c>
      <c r="O1095" s="294" t="s">
        <v>43</v>
      </c>
      <c r="P1095" s="299">
        <v>45902</v>
      </c>
      <c r="Q1095" s="294">
        <v>2140</v>
      </c>
      <c r="R1095" s="291">
        <v>220302</v>
      </c>
      <c r="S1095" s="300">
        <f t="shared" ref="S1095" si="959">+M1095</f>
        <v>10833333</v>
      </c>
      <c r="T1095" s="297">
        <v>45903</v>
      </c>
      <c r="U1095" s="301" t="s">
        <v>3699</v>
      </c>
      <c r="V1095" s="297">
        <v>45905</v>
      </c>
      <c r="W1095" s="302">
        <v>46022</v>
      </c>
      <c r="Z1095" s="303">
        <f>+S1095/4.5</f>
        <v>2407407.3333333335</v>
      </c>
      <c r="AF1095" s="291" t="s">
        <v>3700</v>
      </c>
      <c r="AG1095" s="291">
        <v>3102263741</v>
      </c>
      <c r="AH1095" s="26" t="s">
        <v>3701</v>
      </c>
    </row>
    <row r="1096" spans="1:34" ht="17.25" customHeight="1">
      <c r="A1096" s="293">
        <v>1095</v>
      </c>
      <c r="B1096" s="291" t="s">
        <v>596</v>
      </c>
      <c r="C1096" s="291" t="s">
        <v>621</v>
      </c>
      <c r="D1096" s="306" t="s">
        <v>3702</v>
      </c>
      <c r="E1096" s="294" t="s">
        <v>40</v>
      </c>
      <c r="F1096" s="369">
        <v>5500000</v>
      </c>
      <c r="G1096" s="291" t="s">
        <v>2321</v>
      </c>
      <c r="H1096" s="295">
        <v>1110559314</v>
      </c>
      <c r="I1096" s="294" t="s">
        <v>42</v>
      </c>
      <c r="J1096" s="296">
        <v>8</v>
      </c>
      <c r="K1096" s="296">
        <v>2190</v>
      </c>
      <c r="L1096" s="297">
        <v>45888</v>
      </c>
      <c r="M1096" s="298">
        <f t="shared" ref="M1096" si="960">F1096</f>
        <v>5500000</v>
      </c>
      <c r="N1096" s="297">
        <v>45891</v>
      </c>
      <c r="O1096" s="294" t="s">
        <v>43</v>
      </c>
      <c r="P1096" s="299" t="s">
        <v>3703</v>
      </c>
      <c r="Q1096" s="294">
        <v>2085</v>
      </c>
      <c r="R1096" s="291">
        <v>220701</v>
      </c>
      <c r="S1096" s="300">
        <f t="shared" ref="S1096" si="961">M1096</f>
        <v>5500000</v>
      </c>
      <c r="T1096" s="297">
        <v>45891</v>
      </c>
      <c r="U1096" s="301" t="s">
        <v>3704</v>
      </c>
      <c r="V1096" s="297">
        <v>45895</v>
      </c>
      <c r="W1096" s="302">
        <v>45925</v>
      </c>
      <c r="Z1096" s="303">
        <f>+S1096</f>
        <v>5500000</v>
      </c>
      <c r="AF1096" s="291" t="s">
        <v>2324</v>
      </c>
      <c r="AG1096" s="291">
        <v>3208002306</v>
      </c>
      <c r="AH1096" s="305" t="s">
        <v>2325</v>
      </c>
    </row>
    <row r="1097" spans="1:34" ht="17.25" customHeight="1">
      <c r="A1097" s="293">
        <v>1096</v>
      </c>
      <c r="B1097" s="291" t="s">
        <v>1187</v>
      </c>
      <c r="C1097" s="291" t="s">
        <v>661</v>
      </c>
      <c r="D1097" s="291" t="s">
        <v>3705</v>
      </c>
      <c r="E1097" s="294" t="s">
        <v>40</v>
      </c>
      <c r="F1097" s="369">
        <v>17223814</v>
      </c>
      <c r="G1097" s="291" t="s">
        <v>663</v>
      </c>
      <c r="H1097" s="295" t="s">
        <v>3706</v>
      </c>
      <c r="I1097" s="294" t="s">
        <v>42</v>
      </c>
      <c r="J1097" s="296">
        <v>1</v>
      </c>
      <c r="K1097" s="296">
        <v>2192</v>
      </c>
      <c r="L1097" s="297">
        <v>45888</v>
      </c>
      <c r="M1097" s="298">
        <v>17223814</v>
      </c>
      <c r="N1097" s="297">
        <v>45891</v>
      </c>
      <c r="O1097" s="294" t="s">
        <v>43</v>
      </c>
      <c r="P1097" s="299">
        <v>45896</v>
      </c>
      <c r="Q1097" s="294">
        <v>2127</v>
      </c>
      <c r="R1097" s="291">
        <v>220406</v>
      </c>
      <c r="S1097" s="300">
        <f>+M1097</f>
        <v>17223814</v>
      </c>
      <c r="W1097" s="302">
        <v>46022</v>
      </c>
      <c r="Z1097" s="303">
        <f>+S1097/4</f>
        <v>4305953.5</v>
      </c>
      <c r="AF1097" s="291" t="s">
        <v>3707</v>
      </c>
      <c r="AG1097" s="291">
        <v>3188061329</v>
      </c>
      <c r="AH1097" s="26" t="s">
        <v>3708</v>
      </c>
    </row>
    <row r="1098" spans="1:34" ht="17.25" customHeight="1">
      <c r="A1098" s="293">
        <v>1097</v>
      </c>
      <c r="B1098" s="291" t="s">
        <v>1187</v>
      </c>
      <c r="C1098" s="291" t="s">
        <v>293</v>
      </c>
      <c r="D1098" s="291" t="s">
        <v>3709</v>
      </c>
      <c r="E1098" s="294" t="s">
        <v>40</v>
      </c>
      <c r="F1098" s="369">
        <v>12170737</v>
      </c>
      <c r="G1098" s="291" t="s">
        <v>401</v>
      </c>
      <c r="H1098" s="295">
        <v>1110453084</v>
      </c>
      <c r="I1098" s="294" t="s">
        <v>42</v>
      </c>
      <c r="J1098" s="296">
        <v>2</v>
      </c>
      <c r="K1098" s="296">
        <v>2161</v>
      </c>
      <c r="L1098" s="297">
        <v>45883</v>
      </c>
      <c r="M1098" s="298">
        <f t="shared" ref="M1098" si="962">+F1098</f>
        <v>12170737</v>
      </c>
      <c r="N1098" s="297">
        <v>45891</v>
      </c>
      <c r="O1098" s="294" t="s">
        <v>43</v>
      </c>
      <c r="P1098" s="299">
        <v>45891</v>
      </c>
      <c r="Q1098" s="294">
        <v>2069</v>
      </c>
      <c r="R1098" s="291">
        <v>220407</v>
      </c>
      <c r="S1098" s="300">
        <f t="shared" ref="S1098" si="963">+M1098</f>
        <v>12170737</v>
      </c>
      <c r="T1098" s="297">
        <v>45891</v>
      </c>
      <c r="U1098" s="301">
        <v>100047232</v>
      </c>
      <c r="V1098" s="297">
        <v>45894</v>
      </c>
      <c r="W1098" s="302">
        <v>46022</v>
      </c>
      <c r="Z1098" s="303">
        <f>+S1098</f>
        <v>12170737</v>
      </c>
      <c r="AF1098" s="291" t="s">
        <v>1055</v>
      </c>
      <c r="AG1098" s="291">
        <v>3244436255</v>
      </c>
      <c r="AH1098" s="324" t="s">
        <v>403</v>
      </c>
    </row>
    <row r="1099" spans="1:34" ht="17.25" customHeight="1">
      <c r="A1099" s="293">
        <v>1098</v>
      </c>
      <c r="B1099" s="291" t="s">
        <v>596</v>
      </c>
      <c r="C1099" s="291" t="s">
        <v>621</v>
      </c>
      <c r="D1099" s="306" t="s">
        <v>3702</v>
      </c>
      <c r="E1099" s="294" t="s">
        <v>40</v>
      </c>
      <c r="F1099" s="369">
        <v>5500000</v>
      </c>
      <c r="G1099" s="291" t="s">
        <v>1243</v>
      </c>
      <c r="H1099" s="295">
        <v>1110529848</v>
      </c>
      <c r="I1099" s="294" t="s">
        <v>42</v>
      </c>
      <c r="J1099" s="296">
        <v>0</v>
      </c>
      <c r="K1099" s="296">
        <v>2189</v>
      </c>
      <c r="L1099" s="297">
        <v>45888</v>
      </c>
      <c r="M1099" s="298">
        <f t="shared" ref="M1099" si="964">F1099</f>
        <v>5500000</v>
      </c>
      <c r="N1099" s="297">
        <v>45891</v>
      </c>
      <c r="O1099" s="294" t="s">
        <v>43</v>
      </c>
      <c r="P1099" s="299">
        <v>45894</v>
      </c>
      <c r="Q1099" s="294">
        <v>2086</v>
      </c>
      <c r="R1099" s="291">
        <v>220701</v>
      </c>
      <c r="S1099" s="300">
        <f t="shared" ref="S1099" si="965">M1099</f>
        <v>5500000</v>
      </c>
      <c r="T1099" s="297">
        <v>45891</v>
      </c>
      <c r="U1099" s="301" t="s">
        <v>3710</v>
      </c>
      <c r="V1099" s="297">
        <v>45895</v>
      </c>
      <c r="W1099" s="302">
        <v>45925</v>
      </c>
      <c r="Z1099" s="303">
        <f>+S1099</f>
        <v>5500000</v>
      </c>
      <c r="AF1099" s="291" t="s">
        <v>1245</v>
      </c>
      <c r="AG1099" s="291">
        <v>3167534681</v>
      </c>
      <c r="AH1099" s="305" t="s">
        <v>1246</v>
      </c>
    </row>
    <row r="1100" spans="1:34" ht="17.25" customHeight="1">
      <c r="A1100" s="293">
        <v>1099</v>
      </c>
      <c r="B1100" s="291" t="s">
        <v>3341</v>
      </c>
      <c r="C1100" s="291" t="s">
        <v>621</v>
      </c>
      <c r="D1100" s="364" t="s">
        <v>3711</v>
      </c>
      <c r="E1100" s="294" t="s">
        <v>40</v>
      </c>
      <c r="F1100" s="369">
        <v>26000000</v>
      </c>
      <c r="G1100" s="291" t="s">
        <v>3712</v>
      </c>
      <c r="H1100" s="295">
        <v>1110593741</v>
      </c>
      <c r="I1100" s="294" t="s">
        <v>42</v>
      </c>
      <c r="J1100" s="296">
        <v>3</v>
      </c>
      <c r="K1100" s="296">
        <v>2172</v>
      </c>
      <c r="L1100" s="297">
        <v>45888</v>
      </c>
      <c r="M1100" s="298">
        <f>+F1100</f>
        <v>26000000</v>
      </c>
      <c r="N1100" s="297">
        <v>45891</v>
      </c>
      <c r="O1100" s="294" t="s">
        <v>43</v>
      </c>
      <c r="P1100" s="299">
        <v>45897</v>
      </c>
      <c r="Q1100" s="294">
        <v>2124</v>
      </c>
      <c r="R1100" s="291">
        <v>221001</v>
      </c>
      <c r="S1100" s="300">
        <f>+M1100</f>
        <v>26000000</v>
      </c>
      <c r="T1100" s="297">
        <v>45897</v>
      </c>
      <c r="U1100" s="297" t="s">
        <v>3713</v>
      </c>
      <c r="V1100" s="297">
        <v>45923</v>
      </c>
      <c r="W1100" s="302">
        <v>46022</v>
      </c>
      <c r="Z1100" s="303">
        <f>+S1100/4</f>
        <v>6500000</v>
      </c>
      <c r="AF1100" s="291" t="s">
        <v>3345</v>
      </c>
      <c r="AG1100" s="291">
        <v>2596056</v>
      </c>
      <c r="AH1100" s="26" t="s">
        <v>3346</v>
      </c>
    </row>
    <row r="1101" spans="1:34" ht="17.25" customHeight="1">
      <c r="A1101" s="293">
        <v>1100</v>
      </c>
      <c r="B1101" s="291" t="s">
        <v>37</v>
      </c>
      <c r="C1101" s="291" t="s">
        <v>146</v>
      </c>
      <c r="D1101" s="291" t="s">
        <v>3714</v>
      </c>
      <c r="E1101" s="294" t="s">
        <v>40</v>
      </c>
      <c r="F1101" s="369">
        <v>14924620</v>
      </c>
      <c r="G1101" s="291" t="s">
        <v>494</v>
      </c>
      <c r="H1101" s="295">
        <v>5824170</v>
      </c>
      <c r="I1101" s="294" t="s">
        <v>115</v>
      </c>
      <c r="J1101" s="296">
        <v>9</v>
      </c>
      <c r="K1101" s="296">
        <v>2184</v>
      </c>
      <c r="L1101" s="297" t="s">
        <v>3601</v>
      </c>
      <c r="M1101" s="298">
        <f t="shared" ref="M1101:M1105" si="966">F1101</f>
        <v>14924620</v>
      </c>
      <c r="N1101" s="297">
        <v>45891</v>
      </c>
      <c r="O1101" s="294" t="s">
        <v>43</v>
      </c>
      <c r="P1101" s="299">
        <v>45894</v>
      </c>
      <c r="Q1101" s="294">
        <v>2087</v>
      </c>
      <c r="R1101" s="291">
        <v>21030202</v>
      </c>
      <c r="S1101" s="300">
        <f t="shared" ref="S1101:S1105" si="967">M1101</f>
        <v>14924620</v>
      </c>
      <c r="T1101" s="297">
        <v>45894</v>
      </c>
      <c r="U1101" s="301">
        <v>100047264</v>
      </c>
      <c r="V1101" s="297">
        <v>45895</v>
      </c>
      <c r="W1101" s="302">
        <v>46022</v>
      </c>
      <c r="Z1101" s="303">
        <f>+F1101/4</f>
        <v>3731155</v>
      </c>
      <c r="AF1101" s="291" t="s">
        <v>495</v>
      </c>
      <c r="AG1101" s="291">
        <v>3187392682</v>
      </c>
      <c r="AH1101" s="307" t="s">
        <v>496</v>
      </c>
    </row>
    <row r="1102" spans="1:34" ht="17.25" customHeight="1">
      <c r="A1102" s="293">
        <v>1101</v>
      </c>
      <c r="B1102" s="291" t="s">
        <v>37</v>
      </c>
      <c r="C1102" s="291" t="s">
        <v>146</v>
      </c>
      <c r="D1102" s="291" t="s">
        <v>3714</v>
      </c>
      <c r="E1102" s="294" t="s">
        <v>40</v>
      </c>
      <c r="F1102" s="369">
        <v>14924620</v>
      </c>
      <c r="G1102" s="291" t="s">
        <v>497</v>
      </c>
      <c r="H1102" s="295">
        <v>1110563718</v>
      </c>
      <c r="I1102" s="294" t="s">
        <v>115</v>
      </c>
      <c r="J1102" s="296">
        <v>5</v>
      </c>
      <c r="K1102" s="296">
        <v>2183</v>
      </c>
      <c r="L1102" s="297">
        <v>45888</v>
      </c>
      <c r="M1102" s="298">
        <f t="shared" si="966"/>
        <v>14924620</v>
      </c>
      <c r="N1102" s="297">
        <v>45891</v>
      </c>
      <c r="O1102" s="294" t="s">
        <v>43</v>
      </c>
      <c r="P1102" s="299">
        <v>45894</v>
      </c>
      <c r="Q1102" s="294">
        <v>2058</v>
      </c>
      <c r="R1102" s="291">
        <v>21030202</v>
      </c>
      <c r="S1102" s="300">
        <f t="shared" si="967"/>
        <v>14924620</v>
      </c>
      <c r="T1102" s="297">
        <v>45891</v>
      </c>
      <c r="U1102" s="301">
        <v>100047244</v>
      </c>
      <c r="V1102" s="297">
        <v>45895</v>
      </c>
      <c r="W1102" s="302">
        <v>46022</v>
      </c>
      <c r="Z1102" s="303">
        <f>+F1102/4</f>
        <v>3731155</v>
      </c>
      <c r="AF1102" s="291" t="s">
        <v>498</v>
      </c>
      <c r="AG1102" s="291">
        <v>3163047782</v>
      </c>
      <c r="AH1102" s="307" t="s">
        <v>499</v>
      </c>
    </row>
    <row r="1103" spans="1:34" ht="17.25" customHeight="1">
      <c r="A1103" s="293">
        <v>1002</v>
      </c>
      <c r="B1103" s="291" t="s">
        <v>37</v>
      </c>
      <c r="C1103" s="291" t="s">
        <v>146</v>
      </c>
      <c r="D1103" s="291" t="s">
        <v>3714</v>
      </c>
      <c r="E1103" s="294" t="s">
        <v>40</v>
      </c>
      <c r="F1103" s="369">
        <v>14924620</v>
      </c>
      <c r="G1103" s="291" t="s">
        <v>503</v>
      </c>
      <c r="H1103" s="295">
        <v>1017208625</v>
      </c>
      <c r="I1103" s="294" t="s">
        <v>504</v>
      </c>
      <c r="J1103" s="296">
        <v>0</v>
      </c>
      <c r="K1103" s="296">
        <v>2182</v>
      </c>
      <c r="L1103" s="297">
        <v>45888</v>
      </c>
      <c r="M1103" s="298">
        <f t="shared" si="966"/>
        <v>14924620</v>
      </c>
      <c r="N1103" s="297">
        <v>45891</v>
      </c>
      <c r="O1103" s="294" t="s">
        <v>43</v>
      </c>
      <c r="P1103" s="299">
        <v>45894</v>
      </c>
      <c r="Q1103" s="294">
        <v>2089</v>
      </c>
      <c r="R1103" s="291">
        <v>21030202</v>
      </c>
      <c r="S1103" s="300">
        <f t="shared" si="967"/>
        <v>14924620</v>
      </c>
      <c r="T1103" s="297">
        <v>45894</v>
      </c>
      <c r="U1103" s="301" t="s">
        <v>3715</v>
      </c>
      <c r="V1103" s="297">
        <v>45894</v>
      </c>
      <c r="W1103" s="302">
        <v>46022</v>
      </c>
      <c r="Z1103" s="303">
        <f>+F1103/4</f>
        <v>3731155</v>
      </c>
      <c r="AF1103" s="291" t="s">
        <v>506</v>
      </c>
      <c r="AG1103" s="291">
        <v>3187941898</v>
      </c>
      <c r="AH1103" s="307" t="s">
        <v>507</v>
      </c>
    </row>
    <row r="1104" spans="1:34" ht="17.25" customHeight="1">
      <c r="A1104" s="293">
        <v>1103</v>
      </c>
      <c r="B1104" s="291" t="s">
        <v>37</v>
      </c>
      <c r="C1104" s="291" t="s">
        <v>146</v>
      </c>
      <c r="D1104" s="291" t="s">
        <v>493</v>
      </c>
      <c r="E1104" s="294" t="s">
        <v>40</v>
      </c>
      <c r="F1104" s="369">
        <v>14924620</v>
      </c>
      <c r="G1104" s="291" t="s">
        <v>500</v>
      </c>
      <c r="H1104" s="295">
        <v>1110579160</v>
      </c>
      <c r="I1104" s="294" t="s">
        <v>115</v>
      </c>
      <c r="J1104" s="296">
        <v>6</v>
      </c>
      <c r="K1104" s="296">
        <v>2185</v>
      </c>
      <c r="L1104" s="297">
        <v>45888</v>
      </c>
      <c r="M1104" s="298">
        <f t="shared" si="966"/>
        <v>14924620</v>
      </c>
      <c r="N1104" s="297">
        <v>45891</v>
      </c>
      <c r="O1104" s="294" t="s">
        <v>43</v>
      </c>
      <c r="P1104" s="299">
        <v>45894</v>
      </c>
      <c r="Q1104" s="294">
        <v>2090</v>
      </c>
      <c r="R1104" s="291">
        <v>21030202</v>
      </c>
      <c r="S1104" s="300">
        <f t="shared" si="967"/>
        <v>14924620</v>
      </c>
      <c r="T1104" s="297">
        <v>45891</v>
      </c>
      <c r="U1104" s="301">
        <v>100047234</v>
      </c>
      <c r="V1104" s="297">
        <v>45894</v>
      </c>
      <c r="W1104" s="302">
        <v>46022</v>
      </c>
      <c r="Z1104" s="303">
        <f>+F1104/4</f>
        <v>3731155</v>
      </c>
      <c r="AF1104" s="291" t="s">
        <v>501</v>
      </c>
      <c r="AG1104" s="291">
        <v>320874957</v>
      </c>
      <c r="AH1104" s="307" t="s">
        <v>502</v>
      </c>
    </row>
    <row r="1105" spans="1:35" ht="17.25" customHeight="1">
      <c r="A1105" s="293">
        <v>1104</v>
      </c>
      <c r="B1105" s="291" t="s">
        <v>1187</v>
      </c>
      <c r="C1105" s="291" t="s">
        <v>100</v>
      </c>
      <c r="D1105" s="306" t="s">
        <v>824</v>
      </c>
      <c r="E1105" s="294" t="s">
        <v>40</v>
      </c>
      <c r="F1105" s="369">
        <v>33260760</v>
      </c>
      <c r="G1105" s="291" t="s">
        <v>218</v>
      </c>
      <c r="H1105" s="295">
        <v>72224422</v>
      </c>
      <c r="I1105" s="294" t="s">
        <v>219</v>
      </c>
      <c r="J1105" s="296">
        <v>9</v>
      </c>
      <c r="K1105" s="296">
        <v>2205</v>
      </c>
      <c r="L1105" s="297">
        <v>45890</v>
      </c>
      <c r="M1105" s="298">
        <v>33260760</v>
      </c>
      <c r="N1105" s="297">
        <v>45891</v>
      </c>
      <c r="O1105" s="294" t="s">
        <v>43</v>
      </c>
      <c r="P1105" s="299">
        <v>45891</v>
      </c>
      <c r="Q1105" s="294">
        <v>2070</v>
      </c>
      <c r="R1105" s="291">
        <v>220406</v>
      </c>
      <c r="S1105" s="300">
        <f t="shared" si="967"/>
        <v>33260760</v>
      </c>
      <c r="T1105" s="297">
        <v>45891</v>
      </c>
      <c r="U1105" s="301" t="s">
        <v>3716</v>
      </c>
      <c r="V1105" s="297">
        <v>45893</v>
      </c>
      <c r="W1105" s="302">
        <v>46022</v>
      </c>
      <c r="Z1105" s="303">
        <f>+S1105/4.5</f>
        <v>7391280</v>
      </c>
      <c r="AF1105" s="291" t="s">
        <v>831</v>
      </c>
      <c r="AG1105" s="291">
        <v>3188335173</v>
      </c>
      <c r="AH1105" s="307" t="s">
        <v>832</v>
      </c>
    </row>
    <row r="1106" spans="1:35" ht="17.25" customHeight="1">
      <c r="A1106" s="293">
        <v>1105</v>
      </c>
      <c r="B1106" s="291" t="s">
        <v>1187</v>
      </c>
      <c r="C1106" s="291" t="s">
        <v>100</v>
      </c>
      <c r="D1106" s="306" t="s">
        <v>3717</v>
      </c>
      <c r="E1106" s="294" t="s">
        <v>40</v>
      </c>
      <c r="F1106" s="369">
        <v>33260760</v>
      </c>
      <c r="G1106" s="291" t="s">
        <v>3718</v>
      </c>
      <c r="H1106" s="295">
        <v>1053825527</v>
      </c>
      <c r="I1106" s="294" t="s">
        <v>977</v>
      </c>
      <c r="J1106" s="296">
        <v>4</v>
      </c>
      <c r="K1106" s="296">
        <v>2198</v>
      </c>
      <c r="L1106" s="297">
        <v>45890</v>
      </c>
      <c r="M1106" s="298">
        <v>33260760</v>
      </c>
      <c r="N1106" s="297">
        <v>45891</v>
      </c>
      <c r="O1106" s="294" t="s">
        <v>43</v>
      </c>
      <c r="P1106" s="299">
        <v>45891</v>
      </c>
      <c r="Q1106" s="294">
        <v>2071</v>
      </c>
      <c r="R1106" s="291">
        <v>220406</v>
      </c>
      <c r="S1106" s="300">
        <f t="shared" ref="S1106:S1107" si="968">M1106</f>
        <v>33260760</v>
      </c>
      <c r="T1106" s="297">
        <v>45891</v>
      </c>
      <c r="U1106" s="301" t="s">
        <v>3719</v>
      </c>
      <c r="V1106" s="297">
        <v>45891</v>
      </c>
      <c r="W1106" s="302">
        <v>46022</v>
      </c>
      <c r="Z1106" s="303">
        <f>+S1106/4.5</f>
        <v>7391280</v>
      </c>
      <c r="AF1106" s="291" t="s">
        <v>3720</v>
      </c>
      <c r="AG1106" s="291">
        <v>3105900875</v>
      </c>
      <c r="AH1106" s="26" t="s">
        <v>3721</v>
      </c>
    </row>
    <row r="1107" spans="1:35" ht="17.25" customHeight="1">
      <c r="A1107" s="293">
        <v>1106</v>
      </c>
      <c r="B1107" s="291" t="s">
        <v>1187</v>
      </c>
      <c r="C1107" s="291" t="s">
        <v>100</v>
      </c>
      <c r="D1107" s="306" t="s">
        <v>3717</v>
      </c>
      <c r="E1107" s="294" t="s">
        <v>40</v>
      </c>
      <c r="F1107" s="369">
        <v>33260760</v>
      </c>
      <c r="G1107" s="291" t="s">
        <v>213</v>
      </c>
      <c r="H1107" s="295">
        <v>77182070</v>
      </c>
      <c r="I1107" s="294" t="s">
        <v>214</v>
      </c>
      <c r="J1107" s="296">
        <v>6</v>
      </c>
      <c r="K1107" s="296">
        <v>2197</v>
      </c>
      <c r="L1107" s="297">
        <v>45890</v>
      </c>
      <c r="M1107" s="298">
        <f t="shared" ref="M1107" si="969">F1107</f>
        <v>33260760</v>
      </c>
      <c r="N1107" s="297">
        <v>45891</v>
      </c>
      <c r="O1107" s="294" t="s">
        <v>43</v>
      </c>
      <c r="P1107" s="299">
        <v>45891</v>
      </c>
      <c r="Q1107" s="294">
        <v>2072</v>
      </c>
      <c r="R1107" s="291">
        <v>220406</v>
      </c>
      <c r="S1107" s="300">
        <f t="shared" si="968"/>
        <v>33260760</v>
      </c>
      <c r="T1107" s="297">
        <v>45891</v>
      </c>
      <c r="U1107" s="301" t="s">
        <v>3722</v>
      </c>
      <c r="V1107" s="297">
        <v>45893</v>
      </c>
      <c r="W1107" s="302">
        <v>46022</v>
      </c>
      <c r="Z1107" s="303">
        <f>+F1107/4</f>
        <v>8315190</v>
      </c>
      <c r="AF1107" s="291" t="s">
        <v>216</v>
      </c>
      <c r="AG1107" s="291">
        <v>3164691587</v>
      </c>
      <c r="AH1107" s="307" t="s">
        <v>217</v>
      </c>
    </row>
    <row r="1108" spans="1:35" ht="17.25" customHeight="1">
      <c r="A1108" s="293">
        <v>1107</v>
      </c>
      <c r="B1108" s="291" t="s">
        <v>1187</v>
      </c>
      <c r="C1108" s="291" t="s">
        <v>3723</v>
      </c>
      <c r="D1108" s="291" t="s">
        <v>3724</v>
      </c>
      <c r="E1108" s="294" t="s">
        <v>40</v>
      </c>
      <c r="F1108" s="369">
        <v>11548875</v>
      </c>
      <c r="G1108" s="291" t="s">
        <v>3074</v>
      </c>
      <c r="H1108" s="295">
        <v>67001411</v>
      </c>
      <c r="I1108" s="294" t="s">
        <v>2506</v>
      </c>
      <c r="J1108" s="296">
        <v>2</v>
      </c>
      <c r="K1108" s="296">
        <v>2206</v>
      </c>
      <c r="L1108" s="297">
        <v>45890</v>
      </c>
      <c r="M1108" s="298">
        <f t="shared" ref="M1108" si="970">+F1108</f>
        <v>11548875</v>
      </c>
      <c r="N1108" s="297">
        <v>45891</v>
      </c>
      <c r="O1108" s="294" t="s">
        <v>43</v>
      </c>
      <c r="P1108" s="299">
        <v>45894</v>
      </c>
      <c r="Q1108" s="294">
        <v>2091</v>
      </c>
      <c r="R1108" s="291">
        <v>220407</v>
      </c>
      <c r="S1108" s="300">
        <f t="shared" ref="S1108" si="971">+M1108</f>
        <v>11548875</v>
      </c>
      <c r="T1108" s="297">
        <v>45891</v>
      </c>
      <c r="U1108" s="301" t="s">
        <v>3725</v>
      </c>
      <c r="V1108" s="297">
        <v>45896</v>
      </c>
      <c r="W1108" s="302">
        <v>46022</v>
      </c>
      <c r="Z1108" s="303">
        <f>+S1108/4</f>
        <v>2887218.75</v>
      </c>
      <c r="AF1108" s="291" t="s">
        <v>3076</v>
      </c>
      <c r="AG1108" s="291">
        <v>3156108237</v>
      </c>
      <c r="AH1108" s="324" t="s">
        <v>3077</v>
      </c>
    </row>
    <row r="1109" spans="1:35" ht="17.25" customHeight="1">
      <c r="A1109" s="293">
        <v>1108</v>
      </c>
      <c r="B1109" s="291" t="s">
        <v>596</v>
      </c>
      <c r="C1109" s="291" t="s">
        <v>621</v>
      </c>
      <c r="D1109" s="291" t="s">
        <v>796</v>
      </c>
      <c r="E1109" s="294" t="s">
        <v>40</v>
      </c>
      <c r="F1109" s="369">
        <v>7500000</v>
      </c>
      <c r="G1109" s="291" t="s">
        <v>1424</v>
      </c>
      <c r="H1109" s="295">
        <v>1006120553</v>
      </c>
      <c r="I1109" s="342" t="s">
        <v>42</v>
      </c>
      <c r="J1109" s="296">
        <v>9</v>
      </c>
      <c r="K1109" s="296">
        <v>2044</v>
      </c>
      <c r="L1109" s="297">
        <v>45874</v>
      </c>
      <c r="M1109" s="298">
        <f>+F1109</f>
        <v>7500000</v>
      </c>
      <c r="N1109" s="297">
        <v>45894</v>
      </c>
      <c r="O1109" s="294" t="s">
        <v>43</v>
      </c>
      <c r="P1109" s="299">
        <v>45894</v>
      </c>
      <c r="Q1109" s="294">
        <v>2092</v>
      </c>
      <c r="R1109" s="291">
        <v>220602</v>
      </c>
      <c r="S1109" s="300">
        <f t="shared" ref="S1109" si="972">M1109</f>
        <v>7500000</v>
      </c>
      <c r="T1109" s="297">
        <v>45894</v>
      </c>
      <c r="U1109" s="301">
        <v>100047272</v>
      </c>
      <c r="V1109" s="297">
        <v>45897</v>
      </c>
      <c r="W1109" s="302">
        <v>45988</v>
      </c>
      <c r="Z1109" s="303">
        <f t="shared" ref="Z1109" si="973">+S1109/3</f>
        <v>2500000</v>
      </c>
      <c r="AF1109" s="26" t="s">
        <v>3726</v>
      </c>
      <c r="AG1109" s="291">
        <v>3165045602</v>
      </c>
      <c r="AH1109" s="26" t="s">
        <v>3726</v>
      </c>
    </row>
    <row r="1110" spans="1:35" ht="17.25" customHeight="1">
      <c r="A1110" s="293">
        <v>1109</v>
      </c>
      <c r="B1110" s="291" t="s">
        <v>2940</v>
      </c>
      <c r="C1110" s="291" t="s">
        <v>621</v>
      </c>
      <c r="D1110" s="357" t="s">
        <v>3106</v>
      </c>
      <c r="E1110" s="294" t="s">
        <v>40</v>
      </c>
      <c r="F1110" s="369">
        <v>12500000</v>
      </c>
      <c r="G1110" s="291" t="s">
        <v>3727</v>
      </c>
      <c r="H1110" s="295">
        <v>1110461398</v>
      </c>
      <c r="I1110" s="294" t="s">
        <v>42</v>
      </c>
      <c r="J1110" s="296">
        <v>3</v>
      </c>
      <c r="K1110" s="296">
        <v>2072</v>
      </c>
      <c r="L1110" s="297">
        <v>45875</v>
      </c>
      <c r="M1110" s="298">
        <f t="shared" ref="M1110" si="974">+F1110</f>
        <v>12500000</v>
      </c>
      <c r="N1110" s="297">
        <v>45894</v>
      </c>
      <c r="O1110" s="294" t="s">
        <v>43</v>
      </c>
      <c r="P1110" s="299">
        <v>45895</v>
      </c>
      <c r="Q1110" s="294">
        <v>2101</v>
      </c>
      <c r="R1110" s="291">
        <v>220302</v>
      </c>
      <c r="S1110" s="300">
        <f t="shared" ref="S1110" si="975">+M1110</f>
        <v>12500000</v>
      </c>
      <c r="T1110" s="297">
        <v>45895</v>
      </c>
      <c r="U1110" s="301" t="s">
        <v>3728</v>
      </c>
      <c r="V1110" s="297">
        <v>45897</v>
      </c>
      <c r="W1110" s="302">
        <v>46022</v>
      </c>
      <c r="Z1110" s="303">
        <f>+S1110/4.5</f>
        <v>2777777.777777778</v>
      </c>
      <c r="AF1110" s="291" t="s">
        <v>3729</v>
      </c>
      <c r="AG1110" s="291">
        <v>3042117011</v>
      </c>
      <c r="AH1110" s="26" t="s">
        <v>3730</v>
      </c>
    </row>
    <row r="1111" spans="1:35" ht="17.25" customHeight="1">
      <c r="A1111" s="293">
        <v>1110</v>
      </c>
      <c r="B1111" s="291" t="s">
        <v>1187</v>
      </c>
      <c r="C1111" s="291" t="s">
        <v>124</v>
      </c>
      <c r="D1111" s="306" t="s">
        <v>3731</v>
      </c>
      <c r="E1111" s="294" t="s">
        <v>40</v>
      </c>
      <c r="F1111" s="369">
        <v>12212000</v>
      </c>
      <c r="G1111" s="306" t="s">
        <v>566</v>
      </c>
      <c r="H1111" s="295">
        <v>1193563069</v>
      </c>
      <c r="I1111" s="294" t="s">
        <v>115</v>
      </c>
      <c r="J1111" s="296">
        <v>5</v>
      </c>
      <c r="K1111" s="296">
        <v>2214</v>
      </c>
      <c r="L1111" s="297">
        <v>45891</v>
      </c>
      <c r="M1111" s="298">
        <f t="shared" ref="M1111:M1112" si="976">F1111</f>
        <v>12212000</v>
      </c>
      <c r="N1111" s="297">
        <v>45894</v>
      </c>
      <c r="O1111" s="294" t="s">
        <v>43</v>
      </c>
      <c r="P1111" s="299">
        <v>45894</v>
      </c>
      <c r="Q1111" s="294">
        <v>2093</v>
      </c>
      <c r="R1111" s="291">
        <v>220407</v>
      </c>
      <c r="S1111" s="300">
        <f t="shared" ref="S1111:S1112" si="977">M1111</f>
        <v>12212000</v>
      </c>
      <c r="T1111" s="297">
        <v>45894</v>
      </c>
      <c r="U1111" s="301">
        <v>100047308</v>
      </c>
      <c r="V1111" s="297">
        <v>45897</v>
      </c>
      <c r="W1111" s="302">
        <v>46022</v>
      </c>
      <c r="Z1111" s="303">
        <f>+S1111/4</f>
        <v>3053000</v>
      </c>
      <c r="AF1111" s="291" t="s">
        <v>567</v>
      </c>
      <c r="AG1111" s="291">
        <v>3006229309</v>
      </c>
      <c r="AH1111" s="307" t="s">
        <v>568</v>
      </c>
    </row>
    <row r="1112" spans="1:35" ht="17.25" customHeight="1">
      <c r="A1112" s="293">
        <v>1111</v>
      </c>
      <c r="B1112" s="291" t="s">
        <v>1187</v>
      </c>
      <c r="C1112" s="291" t="s">
        <v>248</v>
      </c>
      <c r="D1112" s="306" t="s">
        <v>3732</v>
      </c>
      <c r="E1112" s="294" t="s">
        <v>40</v>
      </c>
      <c r="F1112" s="369">
        <v>11548875</v>
      </c>
      <c r="G1112" s="291" t="s">
        <v>255</v>
      </c>
      <c r="H1112" s="295">
        <v>1110484511</v>
      </c>
      <c r="I1112" s="294" t="s">
        <v>42</v>
      </c>
      <c r="J1112" s="296">
        <v>9</v>
      </c>
      <c r="K1112" s="296">
        <v>2200</v>
      </c>
      <c r="L1112" s="297">
        <v>45890</v>
      </c>
      <c r="M1112" s="298">
        <f t="shared" si="976"/>
        <v>11548875</v>
      </c>
      <c r="N1112" s="297">
        <v>45894</v>
      </c>
      <c r="O1112" s="294" t="s">
        <v>43</v>
      </c>
      <c r="P1112" s="299">
        <v>45894</v>
      </c>
      <c r="Q1112" s="294">
        <v>2094</v>
      </c>
      <c r="R1112" s="291">
        <v>220407</v>
      </c>
      <c r="S1112" s="300">
        <f t="shared" si="977"/>
        <v>11548875</v>
      </c>
      <c r="T1112" s="297">
        <v>45894</v>
      </c>
      <c r="U1112" s="301">
        <v>100047283</v>
      </c>
      <c r="V1112" s="297">
        <v>45894</v>
      </c>
      <c r="W1112" s="302">
        <v>46022</v>
      </c>
      <c r="Z1112" s="303">
        <f t="shared" ref="Z1112:Z1116" si="978">+S1112/4</f>
        <v>2887218.75</v>
      </c>
      <c r="AF1112" s="291" t="s">
        <v>536</v>
      </c>
      <c r="AG1112" s="291">
        <v>3166690103</v>
      </c>
      <c r="AH1112" s="307" t="s">
        <v>537</v>
      </c>
    </row>
    <row r="1113" spans="1:35" ht="17.25" customHeight="1">
      <c r="A1113" s="293">
        <v>1112</v>
      </c>
      <c r="B1113" s="291" t="s">
        <v>3733</v>
      </c>
      <c r="C1113" s="291" t="s">
        <v>248</v>
      </c>
      <c r="D1113" s="306" t="s">
        <v>3734</v>
      </c>
      <c r="E1113" s="294" t="s">
        <v>40</v>
      </c>
      <c r="F1113" s="369">
        <v>12306660</v>
      </c>
      <c r="G1113" s="291" t="s">
        <v>250</v>
      </c>
      <c r="H1113" s="295">
        <v>1110480076</v>
      </c>
      <c r="I1113" s="294" t="s">
        <v>115</v>
      </c>
      <c r="J1113" s="296">
        <v>8</v>
      </c>
      <c r="K1113" s="296">
        <v>2199</v>
      </c>
      <c r="L1113" s="297">
        <v>45890</v>
      </c>
      <c r="M1113" s="298">
        <f>+F1113</f>
        <v>12306660</v>
      </c>
      <c r="N1113" s="297">
        <v>45894</v>
      </c>
      <c r="O1113" s="294" t="s">
        <v>43</v>
      </c>
      <c r="P1113" s="299">
        <v>45894</v>
      </c>
      <c r="Q1113" s="294">
        <v>2095</v>
      </c>
      <c r="R1113" s="291">
        <v>220407</v>
      </c>
      <c r="S1113" s="300">
        <f>+M1113</f>
        <v>12306660</v>
      </c>
      <c r="T1113" s="297">
        <v>45894</v>
      </c>
      <c r="U1113" s="301">
        <v>100047284</v>
      </c>
      <c r="V1113" s="297">
        <v>45894</v>
      </c>
      <c r="W1113" s="302">
        <v>46022</v>
      </c>
      <c r="Z1113" s="303">
        <f t="shared" si="978"/>
        <v>3076665</v>
      </c>
      <c r="AF1113" s="291" t="s">
        <v>252</v>
      </c>
      <c r="AG1113" s="291">
        <v>3202336859</v>
      </c>
      <c r="AH1113" s="307" t="s">
        <v>253</v>
      </c>
    </row>
    <row r="1114" spans="1:35" ht="17.25" customHeight="1">
      <c r="A1114" s="408">
        <v>1113</v>
      </c>
      <c r="B1114" s="409" t="s">
        <v>2940</v>
      </c>
      <c r="C1114" s="409" t="s">
        <v>621</v>
      </c>
      <c r="D1114" s="410" t="s">
        <v>3358</v>
      </c>
      <c r="E1114" s="411" t="s">
        <v>40</v>
      </c>
      <c r="F1114" s="371">
        <v>10833333</v>
      </c>
      <c r="G1114" s="357" t="s">
        <v>3735</v>
      </c>
      <c r="H1114" s="412">
        <v>1005691518</v>
      </c>
      <c r="I1114" s="413" t="s">
        <v>42</v>
      </c>
      <c r="J1114" s="414">
        <v>6</v>
      </c>
      <c r="K1114" s="414">
        <v>2170</v>
      </c>
      <c r="L1114" s="415">
        <v>45888</v>
      </c>
      <c r="M1114" s="416">
        <f>+F1114</f>
        <v>10833333</v>
      </c>
      <c r="N1114" s="415">
        <v>45894</v>
      </c>
      <c r="O1114" s="413" t="s">
        <v>43</v>
      </c>
      <c r="P1114" s="19">
        <v>45895</v>
      </c>
      <c r="Q1114" s="413">
        <v>2102</v>
      </c>
      <c r="R1114" s="409">
        <v>220302</v>
      </c>
      <c r="S1114" s="417">
        <f>+M1114</f>
        <v>10833333</v>
      </c>
      <c r="T1114" s="17">
        <v>45895</v>
      </c>
      <c r="U1114" s="429" t="s">
        <v>3736</v>
      </c>
      <c r="V1114" s="428">
        <v>45902</v>
      </c>
      <c r="W1114" s="420">
        <v>46022</v>
      </c>
      <c r="X1114" s="415"/>
      <c r="Y1114" s="409"/>
      <c r="Z1114" s="303">
        <f t="shared" si="978"/>
        <v>2708333.25</v>
      </c>
      <c r="AA1114" s="409"/>
      <c r="AB1114" s="419"/>
      <c r="AC1114" s="409"/>
      <c r="AD1114" s="419"/>
      <c r="AE1114" s="409"/>
      <c r="AF1114" s="409" t="s">
        <v>3737</v>
      </c>
      <c r="AG1114" s="409">
        <v>3124714478</v>
      </c>
      <c r="AH1114" s="26" t="s">
        <v>3738</v>
      </c>
      <c r="AI1114" s="409"/>
    </row>
    <row r="1115" spans="1:35" ht="17.25" customHeight="1">
      <c r="A1115" s="293">
        <v>1114</v>
      </c>
      <c r="B1115" s="291" t="s">
        <v>1187</v>
      </c>
      <c r="C1115" s="291" t="s">
        <v>293</v>
      </c>
      <c r="D1115" s="291" t="s">
        <v>3649</v>
      </c>
      <c r="E1115" s="294" t="s">
        <v>40</v>
      </c>
      <c r="F1115" s="369">
        <v>10788426</v>
      </c>
      <c r="G1115" s="291" t="s">
        <v>1074</v>
      </c>
      <c r="H1115" s="295">
        <v>1110489791</v>
      </c>
      <c r="I1115" s="294" t="s">
        <v>42</v>
      </c>
      <c r="J1115" s="296">
        <v>7</v>
      </c>
      <c r="K1115" s="296">
        <v>2204</v>
      </c>
      <c r="L1115" s="297">
        <v>45890</v>
      </c>
      <c r="M1115" s="298">
        <f>+F1115</f>
        <v>10788426</v>
      </c>
      <c r="N1115" s="297">
        <v>45894</v>
      </c>
      <c r="O1115" s="294" t="s">
        <v>43</v>
      </c>
      <c r="P1115" s="299">
        <v>45894</v>
      </c>
      <c r="Q1115" s="294">
        <v>2096</v>
      </c>
      <c r="R1115" s="291">
        <v>220407</v>
      </c>
      <c r="S1115" s="300">
        <f>+F1115</f>
        <v>10788426</v>
      </c>
      <c r="T1115" s="297">
        <v>45894</v>
      </c>
      <c r="U1115" s="358" t="s">
        <v>3739</v>
      </c>
      <c r="V1115" s="297">
        <v>45894</v>
      </c>
      <c r="W1115" s="302">
        <v>46022</v>
      </c>
      <c r="Z1115" s="303">
        <f t="shared" si="978"/>
        <v>2697106.5</v>
      </c>
      <c r="AF1115" s="291" t="s">
        <v>1076</v>
      </c>
      <c r="AG1115" s="291">
        <v>3163699200</v>
      </c>
      <c r="AH1115" s="307" t="s">
        <v>1077</v>
      </c>
    </row>
    <row r="1116" spans="1:35" ht="17.25" customHeight="1">
      <c r="A1116" s="293">
        <v>1115</v>
      </c>
      <c r="B1116" s="291" t="s">
        <v>1187</v>
      </c>
      <c r="C1116" s="291" t="s">
        <v>293</v>
      </c>
      <c r="D1116" s="306" t="s">
        <v>3740</v>
      </c>
      <c r="E1116" s="294" t="s">
        <v>40</v>
      </c>
      <c r="F1116" s="369">
        <v>17333333</v>
      </c>
      <c r="G1116" s="291" t="s">
        <v>207</v>
      </c>
      <c r="H1116" s="295">
        <v>1005848875</v>
      </c>
      <c r="I1116" s="294" t="s">
        <v>208</v>
      </c>
      <c r="J1116" s="296">
        <v>7</v>
      </c>
      <c r="K1116" s="296">
        <v>2207</v>
      </c>
      <c r="L1116" s="297">
        <v>45890</v>
      </c>
      <c r="M1116" s="298">
        <f t="shared" ref="M1116" si="979">F1116</f>
        <v>17333333</v>
      </c>
      <c r="N1116" s="297">
        <v>45894</v>
      </c>
      <c r="O1116" s="294" t="s">
        <v>43</v>
      </c>
      <c r="P1116" s="299">
        <v>45894</v>
      </c>
      <c r="Q1116" s="294">
        <v>2097</v>
      </c>
      <c r="R1116" s="291">
        <v>220406</v>
      </c>
      <c r="S1116" s="300">
        <f t="shared" ref="S1116" si="980">M1116</f>
        <v>17333333</v>
      </c>
      <c r="T1116" s="297">
        <v>45894</v>
      </c>
      <c r="U1116" s="301" t="s">
        <v>3741</v>
      </c>
      <c r="V1116" s="297">
        <v>45894</v>
      </c>
      <c r="W1116" s="302">
        <v>46022</v>
      </c>
      <c r="Z1116" s="303">
        <f t="shared" si="978"/>
        <v>4333333.25</v>
      </c>
      <c r="AF1116" s="291" t="s">
        <v>828</v>
      </c>
      <c r="AG1116" s="291">
        <v>3188349621</v>
      </c>
      <c r="AH1116" s="307" t="s">
        <v>829</v>
      </c>
    </row>
    <row r="1117" spans="1:35" ht="17.25" customHeight="1">
      <c r="A1117" s="293">
        <v>1116</v>
      </c>
      <c r="B1117" s="291" t="s">
        <v>2940</v>
      </c>
      <c r="C1117" s="291" t="s">
        <v>621</v>
      </c>
      <c r="D1117" s="357" t="s">
        <v>3106</v>
      </c>
      <c r="E1117" s="294" t="s">
        <v>40</v>
      </c>
      <c r="F1117" s="369">
        <v>10416666</v>
      </c>
      <c r="G1117" s="291" t="s">
        <v>3742</v>
      </c>
      <c r="H1117" s="295">
        <v>1110491529</v>
      </c>
      <c r="I1117" s="294" t="s">
        <v>42</v>
      </c>
      <c r="J1117" s="296">
        <v>1</v>
      </c>
      <c r="K1117" s="296">
        <v>2210</v>
      </c>
      <c r="L1117" s="297">
        <v>45891</v>
      </c>
      <c r="M1117" s="298">
        <f t="shared" ref="M1117" si="981">+F1117</f>
        <v>10416666</v>
      </c>
      <c r="N1117" s="297">
        <v>45895</v>
      </c>
      <c r="O1117" s="294" t="s">
        <v>43</v>
      </c>
      <c r="P1117" s="299">
        <v>45896</v>
      </c>
      <c r="Q1117" s="294">
        <v>2113</v>
      </c>
      <c r="R1117" s="291">
        <v>220302</v>
      </c>
      <c r="S1117" s="300">
        <f t="shared" ref="S1117" si="982">+M1117</f>
        <v>10416666</v>
      </c>
      <c r="T1117" s="297">
        <v>45895</v>
      </c>
      <c r="U1117" s="301" t="s">
        <v>3743</v>
      </c>
      <c r="V1117" s="297">
        <v>45898</v>
      </c>
      <c r="W1117" s="302">
        <v>46022</v>
      </c>
      <c r="Z1117" s="303">
        <f>+S1117/4.5</f>
        <v>2314814.6666666665</v>
      </c>
      <c r="AF1117" s="291" t="s">
        <v>3744</v>
      </c>
      <c r="AG1117" s="291">
        <v>3187907049</v>
      </c>
      <c r="AH1117" s="26" t="s">
        <v>3745</v>
      </c>
    </row>
    <row r="1118" spans="1:35" ht="17.25" customHeight="1">
      <c r="A1118" s="293">
        <v>1117</v>
      </c>
      <c r="B1118" s="291" t="s">
        <v>2940</v>
      </c>
      <c r="C1118" s="291" t="s">
        <v>621</v>
      </c>
      <c r="D1118" s="357" t="s">
        <v>3106</v>
      </c>
      <c r="E1118" s="294" t="s">
        <v>40</v>
      </c>
      <c r="F1118" s="369">
        <v>10416666</v>
      </c>
      <c r="G1118" s="291" t="s">
        <v>3746</v>
      </c>
      <c r="H1118" s="295">
        <v>6782974</v>
      </c>
      <c r="I1118" s="294" t="s">
        <v>3747</v>
      </c>
      <c r="J1118" s="296">
        <v>1</v>
      </c>
      <c r="K1118" s="296">
        <v>2194</v>
      </c>
      <c r="L1118" s="297">
        <v>45890</v>
      </c>
      <c r="M1118" s="298">
        <f t="shared" ref="M1118" si="983">+F1118</f>
        <v>10416666</v>
      </c>
      <c r="N1118" s="297">
        <v>45895</v>
      </c>
      <c r="O1118" s="294" t="s">
        <v>43</v>
      </c>
      <c r="R1118" s="291">
        <v>220302</v>
      </c>
      <c r="S1118" s="300">
        <f t="shared" ref="S1118" si="984">+M1118</f>
        <v>10416666</v>
      </c>
      <c r="T1118" s="297">
        <v>45895</v>
      </c>
      <c r="U1118" s="301" t="s">
        <v>3748</v>
      </c>
      <c r="V1118" s="297">
        <v>45909</v>
      </c>
      <c r="W1118" s="302">
        <v>46022</v>
      </c>
      <c r="Z1118" s="303">
        <f>+S1118/4.5</f>
        <v>2314814.6666666665</v>
      </c>
      <c r="AF1118" s="291" t="s">
        <v>3749</v>
      </c>
      <c r="AG1118" s="291">
        <v>3164595981</v>
      </c>
      <c r="AH1118" s="26" t="s">
        <v>3750</v>
      </c>
    </row>
    <row r="1119" spans="1:35" ht="17.25" customHeight="1">
      <c r="A1119" s="293">
        <v>1118</v>
      </c>
      <c r="B1119" s="291" t="s">
        <v>2940</v>
      </c>
      <c r="C1119" s="291" t="s">
        <v>621</v>
      </c>
      <c r="D1119" s="357" t="s">
        <v>3106</v>
      </c>
      <c r="E1119" s="294" t="s">
        <v>40</v>
      </c>
      <c r="F1119" s="369">
        <v>10416666</v>
      </c>
      <c r="G1119" s="291" t="s">
        <v>3751</v>
      </c>
      <c r="H1119" s="295">
        <v>65739160</v>
      </c>
      <c r="I1119" s="294" t="s">
        <v>42</v>
      </c>
      <c r="J1119" s="296">
        <v>1</v>
      </c>
      <c r="K1119" s="296">
        <v>2211</v>
      </c>
      <c r="L1119" s="297">
        <v>45891</v>
      </c>
      <c r="M1119" s="298">
        <f t="shared" ref="M1119" si="985">+F1119</f>
        <v>10416666</v>
      </c>
      <c r="N1119" s="297">
        <v>45895</v>
      </c>
      <c r="O1119" s="294" t="s">
        <v>43</v>
      </c>
      <c r="P1119" s="299" t="s">
        <v>3752</v>
      </c>
      <c r="Q1119" s="294">
        <v>2103</v>
      </c>
      <c r="R1119" s="291">
        <v>220302</v>
      </c>
      <c r="S1119" s="300">
        <f t="shared" ref="S1119" si="986">+M1119</f>
        <v>10416666</v>
      </c>
      <c r="T1119" s="297">
        <v>45895</v>
      </c>
      <c r="U1119" s="301">
        <v>100047371</v>
      </c>
      <c r="V1119" s="297">
        <v>45897</v>
      </c>
      <c r="W1119" s="302">
        <v>46022</v>
      </c>
      <c r="Z1119" s="303">
        <f>+S1119/4.5</f>
        <v>2314814.6666666665</v>
      </c>
      <c r="AF1119" s="291" t="s">
        <v>3753</v>
      </c>
      <c r="AG1119" s="291">
        <v>3138165576</v>
      </c>
      <c r="AH1119" s="26" t="s">
        <v>3754</v>
      </c>
    </row>
    <row r="1120" spans="1:35" ht="17.25" customHeight="1">
      <c r="A1120" s="293">
        <v>1119</v>
      </c>
      <c r="B1120" s="291" t="s">
        <v>1187</v>
      </c>
      <c r="C1120" s="291" t="s">
        <v>124</v>
      </c>
      <c r="D1120" s="306" t="s">
        <v>3731</v>
      </c>
      <c r="E1120" s="294" t="s">
        <v>40</v>
      </c>
      <c r="F1120" s="369">
        <v>12212000</v>
      </c>
      <c r="G1120" s="306" t="s">
        <v>569</v>
      </c>
      <c r="H1120" s="295">
        <v>1110486573</v>
      </c>
      <c r="I1120" s="294" t="s">
        <v>115</v>
      </c>
      <c r="J1120" s="296">
        <v>4</v>
      </c>
      <c r="K1120" s="296">
        <v>2213</v>
      </c>
      <c r="L1120" s="297">
        <v>45894</v>
      </c>
      <c r="M1120" s="298">
        <f t="shared" ref="M1120:M1121" si="987">F1120</f>
        <v>12212000</v>
      </c>
      <c r="N1120" s="297">
        <v>45895</v>
      </c>
      <c r="O1120" s="294" t="s">
        <v>43</v>
      </c>
      <c r="P1120" s="299">
        <v>45896</v>
      </c>
      <c r="Q1120" s="294">
        <v>2015</v>
      </c>
      <c r="R1120" s="291">
        <v>220407</v>
      </c>
      <c r="S1120" s="300">
        <f t="shared" ref="S1120:S1121" si="988">M1120</f>
        <v>12212000</v>
      </c>
      <c r="T1120" s="297">
        <v>45895</v>
      </c>
      <c r="U1120" s="301">
        <v>100047363</v>
      </c>
      <c r="V1120" s="297">
        <v>45897</v>
      </c>
      <c r="W1120" s="302">
        <v>46022</v>
      </c>
      <c r="Z1120" s="303">
        <f>+S1120/4</f>
        <v>3053000</v>
      </c>
      <c r="AF1120" s="291" t="s">
        <v>1240</v>
      </c>
      <c r="AG1120" s="291">
        <v>3227005294</v>
      </c>
      <c r="AH1120" s="307" t="s">
        <v>1241</v>
      </c>
    </row>
    <row r="1121" spans="1:34" ht="17.25" customHeight="1">
      <c r="A1121" s="293">
        <v>1120</v>
      </c>
      <c r="B1121" s="291" t="s">
        <v>2940</v>
      </c>
      <c r="C1121" s="291" t="s">
        <v>621</v>
      </c>
      <c r="D1121" s="357" t="s">
        <v>3106</v>
      </c>
      <c r="E1121" s="294" t="s">
        <v>40</v>
      </c>
      <c r="F1121" s="369">
        <v>10833333</v>
      </c>
      <c r="G1121" s="291" t="s">
        <v>3755</v>
      </c>
      <c r="H1121" s="295">
        <v>1110453156</v>
      </c>
      <c r="I1121" s="294" t="s">
        <v>42</v>
      </c>
      <c r="J1121" s="296">
        <v>4</v>
      </c>
      <c r="K1121" s="296">
        <v>2163</v>
      </c>
      <c r="L1121" s="297">
        <v>45888</v>
      </c>
      <c r="M1121" s="298">
        <f t="shared" si="987"/>
        <v>10833333</v>
      </c>
      <c r="N1121" s="297">
        <v>45895</v>
      </c>
      <c r="O1121" s="294" t="s">
        <v>43</v>
      </c>
      <c r="P1121" s="299">
        <v>45896</v>
      </c>
      <c r="Q1121" s="294">
        <v>2116</v>
      </c>
      <c r="R1121" s="291">
        <v>220302</v>
      </c>
      <c r="S1121" s="300">
        <f t="shared" si="988"/>
        <v>10833333</v>
      </c>
      <c r="T1121" s="297">
        <v>45897</v>
      </c>
      <c r="U1121" s="301" t="s">
        <v>3756</v>
      </c>
      <c r="V1121" s="297">
        <v>45902</v>
      </c>
      <c r="W1121" s="302">
        <v>46022</v>
      </c>
      <c r="Z1121" s="303">
        <f>+S1121/4</f>
        <v>2708333.25</v>
      </c>
      <c r="AF1121" s="291" t="s">
        <v>3757</v>
      </c>
      <c r="AG1121" s="291">
        <v>3115835971</v>
      </c>
      <c r="AH1121" s="26" t="s">
        <v>3758</v>
      </c>
    </row>
    <row r="1122" spans="1:34" ht="17.25" customHeight="1">
      <c r="A1122" s="293">
        <v>1121</v>
      </c>
      <c r="B1122" s="291" t="s">
        <v>1187</v>
      </c>
      <c r="C1122" s="291" t="s">
        <v>293</v>
      </c>
      <c r="D1122" s="291" t="s">
        <v>3649</v>
      </c>
      <c r="E1122" s="294" t="s">
        <v>40</v>
      </c>
      <c r="F1122" s="369">
        <v>10788426</v>
      </c>
      <c r="G1122" s="291" t="s">
        <v>792</v>
      </c>
      <c r="H1122" s="295">
        <v>1110507022</v>
      </c>
      <c r="I1122" s="294" t="s">
        <v>42</v>
      </c>
      <c r="J1122" s="296">
        <v>1</v>
      </c>
      <c r="K1122" s="296">
        <v>2202</v>
      </c>
      <c r="L1122" s="297">
        <v>45890</v>
      </c>
      <c r="M1122" s="298">
        <f>+F1122</f>
        <v>10788426</v>
      </c>
      <c r="N1122" s="297">
        <v>45895</v>
      </c>
      <c r="O1122" s="294" t="s">
        <v>43</v>
      </c>
      <c r="P1122" s="299">
        <v>45895</v>
      </c>
      <c r="Q1122" s="294">
        <v>2104</v>
      </c>
      <c r="R1122" s="291">
        <v>220407</v>
      </c>
      <c r="S1122" s="300">
        <f>+F1122</f>
        <v>10788426</v>
      </c>
      <c r="T1122" s="297">
        <v>45895</v>
      </c>
      <c r="U1122" s="358" t="s">
        <v>3759</v>
      </c>
      <c r="V1122" s="297">
        <v>45895</v>
      </c>
      <c r="W1122" s="302">
        <v>46022</v>
      </c>
      <c r="Z1122" s="303">
        <f t="shared" ref="Z1122" si="989">+S1122/4</f>
        <v>2697106.5</v>
      </c>
      <c r="AF1122" s="291" t="s">
        <v>3760</v>
      </c>
      <c r="AG1122" s="291">
        <v>3157824907</v>
      </c>
      <c r="AH1122" s="26" t="s">
        <v>3761</v>
      </c>
    </row>
    <row r="1123" spans="1:34" ht="17.25" customHeight="1">
      <c r="A1123" s="293">
        <v>1122</v>
      </c>
      <c r="B1123" s="291" t="s">
        <v>1187</v>
      </c>
      <c r="C1123" s="291" t="s">
        <v>293</v>
      </c>
      <c r="D1123" s="291" t="s">
        <v>3649</v>
      </c>
      <c r="E1123" s="294" t="s">
        <v>40</v>
      </c>
      <c r="F1123" s="369">
        <v>10788426</v>
      </c>
      <c r="G1123" s="291" t="s">
        <v>3762</v>
      </c>
      <c r="H1123" s="295">
        <v>1110526239</v>
      </c>
      <c r="I1123" s="294" t="s">
        <v>42</v>
      </c>
      <c r="J1123" s="296">
        <v>1</v>
      </c>
      <c r="K1123" s="296">
        <v>2203</v>
      </c>
      <c r="L1123" s="297">
        <v>45890</v>
      </c>
      <c r="M1123" s="298">
        <f>+F1123</f>
        <v>10788426</v>
      </c>
      <c r="N1123" s="297">
        <v>45895</v>
      </c>
      <c r="O1123" s="294" t="s">
        <v>43</v>
      </c>
      <c r="P1123" s="299">
        <v>45895</v>
      </c>
      <c r="Q1123" s="294">
        <v>2105</v>
      </c>
      <c r="R1123" s="291">
        <v>220407</v>
      </c>
      <c r="S1123" s="300">
        <f>+F1123</f>
        <v>10788426</v>
      </c>
      <c r="T1123" s="297">
        <v>45894</v>
      </c>
      <c r="U1123" s="358" t="s">
        <v>3763</v>
      </c>
      <c r="V1123" s="297">
        <v>45895</v>
      </c>
      <c r="W1123" s="302">
        <v>46022</v>
      </c>
      <c r="Z1123" s="303">
        <f t="shared" ref="Z1123:Z1124" si="990">+S1123/4</f>
        <v>2697106.5</v>
      </c>
      <c r="AF1123" s="291" t="s">
        <v>3764</v>
      </c>
      <c r="AG1123" s="291">
        <v>3152082792</v>
      </c>
      <c r="AH1123" s="26" t="s">
        <v>298</v>
      </c>
    </row>
    <row r="1124" spans="1:34" ht="17.25" customHeight="1">
      <c r="A1124" s="293">
        <v>1123</v>
      </c>
      <c r="B1124" s="291" t="s">
        <v>3341</v>
      </c>
      <c r="C1124" s="291" t="s">
        <v>621</v>
      </c>
      <c r="D1124" s="364" t="s">
        <v>3765</v>
      </c>
      <c r="E1124" s="294" t="s">
        <v>40</v>
      </c>
      <c r="F1124" s="369">
        <v>10833333</v>
      </c>
      <c r="G1124" s="291" t="s">
        <v>3766</v>
      </c>
      <c r="H1124" s="295">
        <v>1106778270</v>
      </c>
      <c r="I1124" s="294" t="s">
        <v>849</v>
      </c>
      <c r="J1124" s="296">
        <v>7</v>
      </c>
      <c r="K1124" s="296">
        <v>2171</v>
      </c>
      <c r="L1124" s="297">
        <v>45888</v>
      </c>
      <c r="M1124" s="298">
        <f>+F1124</f>
        <v>10833333</v>
      </c>
      <c r="N1124" s="297">
        <v>45895</v>
      </c>
      <c r="O1124" s="294" t="s">
        <v>43</v>
      </c>
      <c r="P1124" s="299">
        <v>45895</v>
      </c>
      <c r="Q1124" s="294">
        <v>2106</v>
      </c>
      <c r="R1124" s="291">
        <v>221002</v>
      </c>
      <c r="S1124" s="300">
        <f>+F1124</f>
        <v>10833333</v>
      </c>
      <c r="T1124" s="297">
        <v>45897</v>
      </c>
      <c r="U1124" s="301" t="s">
        <v>3767</v>
      </c>
      <c r="V1124" s="297">
        <v>45903</v>
      </c>
      <c r="W1124" s="302">
        <v>46022</v>
      </c>
      <c r="Z1124" s="303">
        <f t="shared" si="990"/>
        <v>2708333.25</v>
      </c>
      <c r="AF1124" s="291" t="s">
        <v>3768</v>
      </c>
      <c r="AG1124" s="291">
        <v>3187392293</v>
      </c>
      <c r="AH1124" s="26" t="s">
        <v>3769</v>
      </c>
    </row>
    <row r="1125" spans="1:34" ht="17.25" customHeight="1">
      <c r="A1125" s="293">
        <v>1124</v>
      </c>
      <c r="B1125" s="291" t="s">
        <v>1187</v>
      </c>
      <c r="C1125" s="291" t="s">
        <v>293</v>
      </c>
      <c r="D1125" s="427" t="s">
        <v>3770</v>
      </c>
      <c r="E1125" s="294" t="s">
        <v>40</v>
      </c>
      <c r="F1125" s="369">
        <v>26000000</v>
      </c>
      <c r="G1125" s="291" t="s">
        <v>318</v>
      </c>
      <c r="H1125" s="295">
        <v>1110536440</v>
      </c>
      <c r="I1125" s="294" t="s">
        <v>115</v>
      </c>
      <c r="J1125" s="296">
        <v>9</v>
      </c>
      <c r="K1125" s="296">
        <v>2201</v>
      </c>
      <c r="L1125" s="297">
        <v>45890</v>
      </c>
      <c r="M1125" s="298">
        <f>+F1125</f>
        <v>26000000</v>
      </c>
      <c r="N1125" s="297">
        <v>45895</v>
      </c>
      <c r="O1125" s="294" t="s">
        <v>43</v>
      </c>
      <c r="P1125" s="299">
        <v>45895</v>
      </c>
      <c r="Q1125" s="294">
        <v>2107</v>
      </c>
      <c r="R1125" s="291">
        <v>220406</v>
      </c>
      <c r="S1125" s="300">
        <f>+F1125</f>
        <v>26000000</v>
      </c>
      <c r="T1125" s="297">
        <v>45895</v>
      </c>
      <c r="U1125" s="301" t="s">
        <v>3771</v>
      </c>
      <c r="V1125" s="297">
        <v>45896</v>
      </c>
      <c r="W1125" s="302">
        <v>46022</v>
      </c>
      <c r="Z1125" s="303">
        <v>6000000</v>
      </c>
      <c r="AF1125" s="291" t="s">
        <v>319</v>
      </c>
      <c r="AG1125" s="291">
        <v>3013043838</v>
      </c>
      <c r="AH1125" s="307" t="s">
        <v>320</v>
      </c>
    </row>
    <row r="1126" spans="1:34" ht="17.25" customHeight="1">
      <c r="A1126" s="293">
        <v>1125</v>
      </c>
      <c r="B1126" s="291" t="s">
        <v>2940</v>
      </c>
      <c r="C1126" s="291" t="s">
        <v>621</v>
      </c>
      <c r="D1126" s="357" t="s">
        <v>3772</v>
      </c>
      <c r="E1126" s="294" t="s">
        <v>40</v>
      </c>
      <c r="F1126" s="369">
        <v>10416666</v>
      </c>
      <c r="G1126" s="291" t="s">
        <v>3773</v>
      </c>
      <c r="H1126" s="295">
        <v>1053868318</v>
      </c>
      <c r="I1126" s="294" t="s">
        <v>69</v>
      </c>
      <c r="J1126" s="296">
        <v>6</v>
      </c>
      <c r="K1126" s="296">
        <v>2195</v>
      </c>
      <c r="L1126" s="297">
        <v>45890</v>
      </c>
      <c r="M1126" s="298">
        <f t="shared" ref="M1126" si="991">+F1126</f>
        <v>10416666</v>
      </c>
      <c r="N1126" s="297">
        <v>45896</v>
      </c>
      <c r="O1126" s="294" t="s">
        <v>43</v>
      </c>
      <c r="P1126" s="299">
        <v>45897</v>
      </c>
      <c r="Q1126" s="294">
        <v>2119</v>
      </c>
      <c r="R1126" s="291">
        <v>220302</v>
      </c>
      <c r="S1126" s="300">
        <f t="shared" ref="S1126" si="992">+M1126</f>
        <v>10416666</v>
      </c>
      <c r="T1126" s="297">
        <v>45896</v>
      </c>
      <c r="U1126" s="301" t="s">
        <v>3774</v>
      </c>
      <c r="V1126" s="297">
        <v>45898</v>
      </c>
      <c r="W1126" s="302">
        <v>46022</v>
      </c>
      <c r="Z1126" s="303">
        <f>+S1126/4.5</f>
        <v>2314814.6666666665</v>
      </c>
      <c r="AF1126" s="291" t="s">
        <v>3775</v>
      </c>
      <c r="AG1126" s="291">
        <v>3126738236</v>
      </c>
      <c r="AH1126" s="26" t="s">
        <v>3776</v>
      </c>
    </row>
    <row r="1127" spans="1:34" ht="17.25" customHeight="1">
      <c r="A1127" s="293">
        <v>1126</v>
      </c>
      <c r="B1127" s="291" t="s">
        <v>596</v>
      </c>
      <c r="C1127" s="291" t="s">
        <v>621</v>
      </c>
      <c r="D1127" s="306" t="s">
        <v>3285</v>
      </c>
      <c r="E1127" s="294" t="s">
        <v>40</v>
      </c>
      <c r="F1127" s="369">
        <v>9000000</v>
      </c>
      <c r="G1127" s="291" t="s">
        <v>1027</v>
      </c>
      <c r="H1127" s="331">
        <v>65634436</v>
      </c>
      <c r="I1127" s="294" t="s">
        <v>42</v>
      </c>
      <c r="J1127" s="296">
        <v>5</v>
      </c>
      <c r="K1127" s="296">
        <v>2173</v>
      </c>
      <c r="L1127" s="297">
        <v>45888</v>
      </c>
      <c r="M1127" s="298">
        <f t="shared" ref="M1127:M1133" si="993">F1127</f>
        <v>9000000</v>
      </c>
      <c r="N1127" s="297">
        <v>45896</v>
      </c>
      <c r="O1127" s="294" t="s">
        <v>43</v>
      </c>
      <c r="P1127" s="334"/>
      <c r="Q1127" s="335"/>
      <c r="R1127" s="291">
        <v>220702</v>
      </c>
      <c r="S1127" s="300">
        <f t="shared" ref="S1127:S1132" si="994">M1127</f>
        <v>9000000</v>
      </c>
      <c r="T1127" s="297">
        <v>45909</v>
      </c>
      <c r="U1127" s="337" t="s">
        <v>3777</v>
      </c>
      <c r="V1127" s="338">
        <v>45903</v>
      </c>
      <c r="W1127" s="302">
        <v>45993</v>
      </c>
      <c r="Z1127" s="303">
        <f t="shared" ref="Z1127" si="995">+S1127/3</f>
        <v>3000000</v>
      </c>
      <c r="AF1127" s="291" t="s">
        <v>1029</v>
      </c>
      <c r="AG1127" s="291">
        <v>3052734377</v>
      </c>
      <c r="AH1127" s="307" t="s">
        <v>1030</v>
      </c>
    </row>
    <row r="1128" spans="1:34" ht="17.25" customHeight="1">
      <c r="A1128" s="293">
        <v>1127</v>
      </c>
      <c r="B1128" s="291" t="s">
        <v>1187</v>
      </c>
      <c r="C1128" s="291" t="s">
        <v>468</v>
      </c>
      <c r="D1128" s="430" t="s">
        <v>3778</v>
      </c>
      <c r="E1128" s="294" t="s">
        <v>40</v>
      </c>
      <c r="F1128" s="369">
        <v>11548875</v>
      </c>
      <c r="G1128" s="291" t="s">
        <v>982</v>
      </c>
      <c r="H1128" s="295">
        <v>65753410</v>
      </c>
      <c r="I1128" s="294" t="s">
        <v>42</v>
      </c>
      <c r="J1128" s="296">
        <v>4</v>
      </c>
      <c r="K1128" s="296">
        <v>2216</v>
      </c>
      <c r="L1128" s="297">
        <v>45891</v>
      </c>
      <c r="M1128" s="298">
        <f t="shared" si="993"/>
        <v>11548875</v>
      </c>
      <c r="N1128" s="297">
        <v>45896</v>
      </c>
      <c r="O1128" s="294" t="s">
        <v>43</v>
      </c>
      <c r="P1128" s="299">
        <v>45897</v>
      </c>
      <c r="Q1128" s="294">
        <v>2121</v>
      </c>
      <c r="R1128" s="291">
        <v>220407</v>
      </c>
      <c r="S1128" s="300">
        <f t="shared" si="994"/>
        <v>11548875</v>
      </c>
      <c r="T1128" s="297">
        <v>45896</v>
      </c>
      <c r="U1128" s="301" t="s">
        <v>3779</v>
      </c>
      <c r="V1128" s="297">
        <v>45896</v>
      </c>
      <c r="W1128" s="302">
        <v>46022</v>
      </c>
      <c r="Z1128" s="303">
        <f>+S1128</f>
        <v>11548875</v>
      </c>
      <c r="AF1128" s="291" t="s">
        <v>984</v>
      </c>
      <c r="AG1128" s="291">
        <v>3159280899</v>
      </c>
      <c r="AH1128" s="307" t="s">
        <v>985</v>
      </c>
    </row>
    <row r="1129" spans="1:34" ht="17.25" customHeight="1">
      <c r="A1129" s="293">
        <v>1128</v>
      </c>
      <c r="B1129" s="291" t="s">
        <v>1187</v>
      </c>
      <c r="C1129" s="291" t="s">
        <v>468</v>
      </c>
      <c r="D1129" s="430" t="s">
        <v>3778</v>
      </c>
      <c r="E1129" s="294" t="s">
        <v>40</v>
      </c>
      <c r="F1129" s="369">
        <v>11548875</v>
      </c>
      <c r="G1129" s="291" t="s">
        <v>948</v>
      </c>
      <c r="H1129" s="295">
        <v>1110538424</v>
      </c>
      <c r="I1129" s="294" t="s">
        <v>42</v>
      </c>
      <c r="J1129" s="296">
        <v>1</v>
      </c>
      <c r="K1129" s="296">
        <v>2215</v>
      </c>
      <c r="L1129" s="297">
        <v>45891</v>
      </c>
      <c r="M1129" s="298">
        <f t="shared" si="993"/>
        <v>11548875</v>
      </c>
      <c r="N1129" s="297">
        <v>45896</v>
      </c>
      <c r="O1129" s="294" t="s">
        <v>43</v>
      </c>
      <c r="P1129" s="299">
        <v>45897</v>
      </c>
      <c r="Q1129" s="294">
        <v>2122</v>
      </c>
      <c r="R1129" s="291">
        <v>220407</v>
      </c>
      <c r="S1129" s="300">
        <f t="shared" si="994"/>
        <v>11548875</v>
      </c>
      <c r="T1129" s="297">
        <v>45896</v>
      </c>
      <c r="U1129" s="301" t="s">
        <v>3780</v>
      </c>
      <c r="V1129" s="297">
        <v>45896</v>
      </c>
      <c r="W1129" s="302">
        <v>46022</v>
      </c>
      <c r="Z1129" s="303">
        <f>+S1129</f>
        <v>11548875</v>
      </c>
      <c r="AF1129" s="291" t="s">
        <v>950</v>
      </c>
      <c r="AG1129" s="291">
        <v>3204694817</v>
      </c>
      <c r="AH1129" s="307" t="s">
        <v>951</v>
      </c>
    </row>
    <row r="1130" spans="1:34" ht="17.25" customHeight="1">
      <c r="A1130" s="293">
        <v>1129</v>
      </c>
      <c r="B1130" s="291" t="s">
        <v>1187</v>
      </c>
      <c r="C1130" s="291" t="s">
        <v>468</v>
      </c>
      <c r="D1130" s="430" t="s">
        <v>3778</v>
      </c>
      <c r="E1130" s="294" t="s">
        <v>40</v>
      </c>
      <c r="F1130" s="369">
        <v>11548875</v>
      </c>
      <c r="G1130" s="291" t="s">
        <v>944</v>
      </c>
      <c r="H1130" s="295">
        <v>65632947</v>
      </c>
      <c r="I1130" s="294" t="s">
        <v>42</v>
      </c>
      <c r="J1130" s="296">
        <v>8</v>
      </c>
      <c r="K1130" s="296">
        <v>2212</v>
      </c>
      <c r="L1130" s="297">
        <v>45891</v>
      </c>
      <c r="M1130" s="298">
        <f t="shared" si="993"/>
        <v>11548875</v>
      </c>
      <c r="N1130" s="297">
        <v>45896</v>
      </c>
      <c r="O1130" s="294" t="s">
        <v>43</v>
      </c>
      <c r="P1130" s="299">
        <v>45897</v>
      </c>
      <c r="Q1130" s="294">
        <v>2123</v>
      </c>
      <c r="R1130" s="291">
        <v>220407</v>
      </c>
      <c r="S1130" s="300">
        <f t="shared" si="994"/>
        <v>11548875</v>
      </c>
      <c r="T1130" s="297">
        <v>45896</v>
      </c>
      <c r="U1130" s="301" t="s">
        <v>3781</v>
      </c>
      <c r="V1130" s="297">
        <v>45804</v>
      </c>
      <c r="W1130" s="302">
        <v>46022</v>
      </c>
      <c r="Z1130" s="303">
        <f>+S1130/4</f>
        <v>2887218.75</v>
      </c>
      <c r="AF1130" s="291" t="s">
        <v>3782</v>
      </c>
      <c r="AG1130" s="291">
        <v>3132513206</v>
      </c>
      <c r="AH1130" s="26" t="s">
        <v>3783</v>
      </c>
    </row>
    <row r="1131" spans="1:34" ht="17.25" customHeight="1">
      <c r="A1131" s="293">
        <v>1130</v>
      </c>
      <c r="B1131" s="291" t="s">
        <v>596</v>
      </c>
      <c r="C1131" s="291" t="s">
        <v>621</v>
      </c>
      <c r="D1131" s="306" t="s">
        <v>900</v>
      </c>
      <c r="E1131" s="294" t="s">
        <v>40</v>
      </c>
      <c r="F1131" s="369">
        <v>22500000</v>
      </c>
      <c r="G1131" s="291" t="s">
        <v>3784</v>
      </c>
      <c r="H1131" s="295">
        <v>1005713125</v>
      </c>
      <c r="I1131" s="294" t="s">
        <v>42</v>
      </c>
      <c r="J1131" s="296">
        <v>1</v>
      </c>
      <c r="K1131" s="296">
        <v>2067</v>
      </c>
      <c r="L1131" s="297">
        <v>45874</v>
      </c>
      <c r="M1131" s="298">
        <f t="shared" si="993"/>
        <v>22500000</v>
      </c>
      <c r="N1131" s="297">
        <v>45896</v>
      </c>
      <c r="O1131" s="294" t="s">
        <v>43</v>
      </c>
      <c r="P1131" s="299">
        <v>45902</v>
      </c>
      <c r="Q1131" s="294">
        <v>2138</v>
      </c>
      <c r="R1131" s="291">
        <v>220601</v>
      </c>
      <c r="S1131" s="300">
        <f t="shared" si="994"/>
        <v>22500000</v>
      </c>
      <c r="T1131" s="297">
        <v>45897</v>
      </c>
      <c r="U1131" s="301" t="s">
        <v>3785</v>
      </c>
      <c r="V1131" s="297">
        <v>45903</v>
      </c>
      <c r="W1131" s="302">
        <v>45993</v>
      </c>
      <c r="Z1131" s="303">
        <f t="shared" ref="Z1131:Z1132" si="996">+S1131/3</f>
        <v>7500000</v>
      </c>
      <c r="AF1131" s="291" t="s">
        <v>3786</v>
      </c>
      <c r="AG1131" s="291" t="s">
        <v>1285</v>
      </c>
      <c r="AH1131" s="26" t="s">
        <v>3787</v>
      </c>
    </row>
    <row r="1132" spans="1:34" ht="17.25" customHeight="1">
      <c r="A1132" s="293">
        <v>1131</v>
      </c>
      <c r="B1132" s="291" t="s">
        <v>3341</v>
      </c>
      <c r="C1132" s="291" t="s">
        <v>661</v>
      </c>
      <c r="D1132" s="364" t="s">
        <v>3788</v>
      </c>
      <c r="E1132" s="294" t="s">
        <v>40</v>
      </c>
      <c r="F1132" s="369">
        <v>10000000</v>
      </c>
      <c r="G1132" s="291" t="s">
        <v>3789</v>
      </c>
      <c r="H1132" s="295">
        <v>93136462</v>
      </c>
      <c r="I1132" s="294" t="s">
        <v>741</v>
      </c>
      <c r="J1132" s="296">
        <v>2</v>
      </c>
      <c r="K1132" s="296">
        <v>2191</v>
      </c>
      <c r="L1132" s="297">
        <v>45888</v>
      </c>
      <c r="M1132" s="298">
        <f t="shared" si="993"/>
        <v>10000000</v>
      </c>
      <c r="N1132" s="297">
        <v>45896</v>
      </c>
      <c r="O1132" s="294" t="s">
        <v>43</v>
      </c>
      <c r="P1132" s="299">
        <v>45897</v>
      </c>
      <c r="Q1132" s="294">
        <v>2125</v>
      </c>
      <c r="R1132" s="291">
        <v>221001</v>
      </c>
      <c r="S1132" s="300">
        <f t="shared" si="994"/>
        <v>10000000</v>
      </c>
      <c r="W1132" s="294" t="s">
        <v>3146</v>
      </c>
      <c r="Z1132" s="303">
        <f>+S1132/2</f>
        <v>5000000</v>
      </c>
      <c r="AF1132" s="291" t="s">
        <v>3790</v>
      </c>
      <c r="AG1132" s="291">
        <v>3133929579</v>
      </c>
      <c r="AH1132" s="26" t="s">
        <v>3791</v>
      </c>
    </row>
    <row r="1133" spans="1:34" ht="17.25" customHeight="1">
      <c r="A1133" s="293">
        <v>1132</v>
      </c>
      <c r="B1133" s="291" t="s">
        <v>37</v>
      </c>
      <c r="C1133" s="291" t="s">
        <v>468</v>
      </c>
      <c r="D1133" s="291" t="s">
        <v>3792</v>
      </c>
      <c r="E1133" s="294" t="s">
        <v>80</v>
      </c>
      <c r="F1133" s="369">
        <v>3213000</v>
      </c>
      <c r="G1133" s="291" t="s">
        <v>3793</v>
      </c>
      <c r="H1133" s="295">
        <v>901390102</v>
      </c>
      <c r="I1133" s="294" t="s">
        <v>3794</v>
      </c>
      <c r="J1133" s="296">
        <v>3</v>
      </c>
      <c r="K1133" s="296">
        <v>2221</v>
      </c>
      <c r="L1133" s="297">
        <v>45894</v>
      </c>
      <c r="M1133" s="298">
        <f t="shared" ref="M1133" si="997">+F1133</f>
        <v>3213000</v>
      </c>
      <c r="N1133" s="297">
        <v>45897</v>
      </c>
      <c r="O1133" s="294" t="s">
        <v>43</v>
      </c>
      <c r="P1133" s="299">
        <v>45901</v>
      </c>
      <c r="Q1133" s="294">
        <v>2133</v>
      </c>
      <c r="R1133" s="291">
        <v>21030202</v>
      </c>
      <c r="S1133" s="300">
        <f t="shared" ref="S1133" si="998">+M1133</f>
        <v>3213000</v>
      </c>
      <c r="W1133" s="294" t="s">
        <v>3795</v>
      </c>
      <c r="Z1133" s="303">
        <f>+S1133/2</f>
        <v>1606500</v>
      </c>
      <c r="AF1133" s="291" t="s">
        <v>3796</v>
      </c>
      <c r="AG1133" s="291">
        <v>3014495401</v>
      </c>
      <c r="AH1133" s="26" t="s">
        <v>3797</v>
      </c>
    </row>
    <row r="1134" spans="1:34" ht="17.25" customHeight="1">
      <c r="A1134" s="293">
        <v>1133</v>
      </c>
      <c r="B1134" s="291" t="s">
        <v>3798</v>
      </c>
      <c r="C1134" s="291" t="s">
        <v>661</v>
      </c>
      <c r="D1134" s="306" t="s">
        <v>3799</v>
      </c>
      <c r="E1134" s="294" t="s">
        <v>40</v>
      </c>
      <c r="F1134" s="369">
        <v>25585200</v>
      </c>
      <c r="G1134" s="291" t="s">
        <v>3800</v>
      </c>
      <c r="H1134" s="295">
        <v>28588298</v>
      </c>
      <c r="I1134" s="294" t="s">
        <v>3801</v>
      </c>
      <c r="J1134" s="296">
        <v>2</v>
      </c>
      <c r="K1134" s="296">
        <v>2227</v>
      </c>
      <c r="L1134" s="297">
        <v>45895</v>
      </c>
      <c r="M1134" s="298">
        <f t="shared" ref="M1134" si="999">F1134</f>
        <v>25585200</v>
      </c>
      <c r="N1134" s="297">
        <v>45897</v>
      </c>
      <c r="O1134" s="294" t="s">
        <v>43</v>
      </c>
      <c r="R1134" s="291">
        <v>220406</v>
      </c>
      <c r="S1134" s="300">
        <f t="shared" ref="S1134" si="1000">M1134</f>
        <v>25585200</v>
      </c>
      <c r="W1134" s="302">
        <v>46022</v>
      </c>
      <c r="Z1134" s="303">
        <f>+F1134/4</f>
        <v>6396300</v>
      </c>
      <c r="AF1134" s="291" t="s">
        <v>3802</v>
      </c>
      <c r="AG1134" s="291">
        <v>3112907179</v>
      </c>
      <c r="AH1134" s="26" t="s">
        <v>3803</v>
      </c>
    </row>
    <row r="1135" spans="1:34" ht="17.25" customHeight="1">
      <c r="A1135" s="293">
        <v>1134</v>
      </c>
      <c r="B1135" s="291" t="s">
        <v>1187</v>
      </c>
      <c r="C1135" s="291" t="s">
        <v>330</v>
      </c>
      <c r="D1135" s="291" t="s">
        <v>3804</v>
      </c>
      <c r="E1135" s="294" t="s">
        <v>40</v>
      </c>
      <c r="F1135" s="369">
        <v>22033333</v>
      </c>
      <c r="G1135" s="291" t="s">
        <v>3805</v>
      </c>
      <c r="H1135" s="295">
        <v>1110497845</v>
      </c>
      <c r="I1135" s="294" t="s">
        <v>42</v>
      </c>
      <c r="J1135" s="296">
        <v>1</v>
      </c>
      <c r="K1135" s="296">
        <v>2232</v>
      </c>
      <c r="L1135" s="297">
        <v>45895</v>
      </c>
      <c r="M1135" s="298">
        <v>22033333</v>
      </c>
      <c r="N1135" s="297">
        <v>45898</v>
      </c>
      <c r="O1135" s="294" t="s">
        <v>43</v>
      </c>
      <c r="P1135" s="299">
        <v>45901</v>
      </c>
      <c r="Q1135" s="294">
        <v>2134</v>
      </c>
      <c r="R1135" s="291">
        <v>220406</v>
      </c>
      <c r="S1135" s="300">
        <v>22033333</v>
      </c>
      <c r="T1135" s="297">
        <v>45898</v>
      </c>
      <c r="U1135" s="301" t="s">
        <v>3806</v>
      </c>
      <c r="V1135" s="297">
        <v>45901</v>
      </c>
      <c r="W1135" s="302">
        <v>46022</v>
      </c>
      <c r="Z1135" s="303">
        <f>+S1135/4</f>
        <v>5508333.25</v>
      </c>
      <c r="AF1135" s="291" t="s">
        <v>3807</v>
      </c>
      <c r="AG1135" s="291">
        <v>3164911893</v>
      </c>
      <c r="AH1135" s="26" t="s">
        <v>3808</v>
      </c>
    </row>
    <row r="1136" spans="1:34" ht="17.25" customHeight="1">
      <c r="A1136" s="293">
        <v>1135</v>
      </c>
      <c r="B1136" s="291" t="s">
        <v>2940</v>
      </c>
      <c r="C1136" s="291" t="s">
        <v>3809</v>
      </c>
      <c r="D1136" s="357" t="s">
        <v>3106</v>
      </c>
      <c r="E1136" s="294" t="s">
        <v>40</v>
      </c>
      <c r="F1136" s="369">
        <v>10416666</v>
      </c>
      <c r="G1136" s="291" t="s">
        <v>3810</v>
      </c>
      <c r="H1136" s="295">
        <v>1105306782</v>
      </c>
      <c r="I1136" s="294" t="s">
        <v>42</v>
      </c>
      <c r="J1136" s="296">
        <v>8</v>
      </c>
      <c r="K1136" s="296">
        <v>2220</v>
      </c>
      <c r="L1136" s="297">
        <v>45833</v>
      </c>
      <c r="M1136" s="298">
        <f t="shared" ref="M1136:M1138" si="1001">+F1136</f>
        <v>10416666</v>
      </c>
      <c r="N1136" s="297">
        <v>45901</v>
      </c>
      <c r="O1136" s="294" t="s">
        <v>43</v>
      </c>
      <c r="P1136" s="299">
        <v>45902</v>
      </c>
      <c r="Q1136" s="294">
        <v>2141</v>
      </c>
      <c r="R1136" s="291">
        <v>220302</v>
      </c>
      <c r="S1136" s="300">
        <f t="shared" ref="S1136:S1138" si="1002">+M1136</f>
        <v>10416666</v>
      </c>
      <c r="T1136" s="297">
        <v>45904</v>
      </c>
      <c r="U1136" s="301" t="s">
        <v>3811</v>
      </c>
      <c r="V1136" s="297">
        <v>45909</v>
      </c>
      <c r="W1136" s="302">
        <v>46022</v>
      </c>
      <c r="Z1136" s="303">
        <f>+S1136/2</f>
        <v>5208333</v>
      </c>
      <c r="AF1136" s="291" t="s">
        <v>3812</v>
      </c>
      <c r="AG1136" s="291">
        <v>3142037195</v>
      </c>
      <c r="AH1136" s="151" t="s">
        <v>3813</v>
      </c>
    </row>
    <row r="1137" spans="1:35" ht="17.25" customHeight="1">
      <c r="A1137" s="293">
        <v>1136</v>
      </c>
      <c r="B1137" s="291" t="s">
        <v>2940</v>
      </c>
      <c r="C1137" s="291" t="s">
        <v>621</v>
      </c>
      <c r="D1137" s="357" t="s">
        <v>3106</v>
      </c>
      <c r="E1137" s="294" t="s">
        <v>40</v>
      </c>
      <c r="F1137" s="369">
        <v>10416666</v>
      </c>
      <c r="G1137" s="291" t="s">
        <v>3814</v>
      </c>
      <c r="H1137" s="295">
        <v>65763680</v>
      </c>
      <c r="I1137" s="294" t="s">
        <v>42</v>
      </c>
      <c r="J1137" s="296">
        <v>1</v>
      </c>
      <c r="K1137" s="296">
        <v>2218</v>
      </c>
      <c r="L1137" s="297">
        <v>45894</v>
      </c>
      <c r="M1137" s="298">
        <f t="shared" si="1001"/>
        <v>10416666</v>
      </c>
      <c r="N1137" s="297">
        <v>45901</v>
      </c>
      <c r="O1137" s="294" t="s">
        <v>43</v>
      </c>
      <c r="P1137" s="299">
        <v>45902</v>
      </c>
      <c r="Q1137" s="294">
        <v>2142</v>
      </c>
      <c r="R1137" s="291">
        <v>220302</v>
      </c>
      <c r="S1137" s="300">
        <f t="shared" si="1002"/>
        <v>10416666</v>
      </c>
      <c r="T1137" s="297">
        <v>45903</v>
      </c>
      <c r="U1137" s="301" t="s">
        <v>3815</v>
      </c>
      <c r="V1137" s="297">
        <v>45909</v>
      </c>
      <c r="W1137" s="302">
        <v>46022</v>
      </c>
      <c r="Z1137" s="303">
        <f>+S1137/4.5</f>
        <v>2314814.6666666665</v>
      </c>
      <c r="AF1137" s="291" t="s">
        <v>3753</v>
      </c>
      <c r="AG1137" s="291">
        <v>3138165576</v>
      </c>
      <c r="AH1137" s="26" t="s">
        <v>3754</v>
      </c>
    </row>
    <row r="1138" spans="1:35" ht="17.25" customHeight="1">
      <c r="A1138" s="293">
        <v>1137</v>
      </c>
      <c r="B1138" s="291" t="s">
        <v>2940</v>
      </c>
      <c r="C1138" s="291" t="s">
        <v>3809</v>
      </c>
      <c r="D1138" s="357" t="s">
        <v>3106</v>
      </c>
      <c r="E1138" s="294" t="s">
        <v>40</v>
      </c>
      <c r="F1138" s="369">
        <v>10416666</v>
      </c>
      <c r="G1138" s="291" t="s">
        <v>447</v>
      </c>
      <c r="H1138" s="295">
        <v>1234640999</v>
      </c>
      <c r="I1138" s="294" t="s">
        <v>42</v>
      </c>
      <c r="J1138" s="296">
        <v>8</v>
      </c>
      <c r="K1138" s="296">
        <v>2219</v>
      </c>
      <c r="L1138" s="297">
        <v>45833</v>
      </c>
      <c r="M1138" s="298">
        <f t="shared" si="1001"/>
        <v>10416666</v>
      </c>
      <c r="N1138" s="297">
        <v>45901</v>
      </c>
      <c r="O1138" s="294" t="s">
        <v>43</v>
      </c>
      <c r="P1138" s="299">
        <v>45902</v>
      </c>
      <c r="Q1138" s="294">
        <v>2143</v>
      </c>
      <c r="R1138" s="291">
        <v>220302</v>
      </c>
      <c r="S1138" s="300">
        <f t="shared" si="1002"/>
        <v>10416666</v>
      </c>
      <c r="T1138" s="297">
        <v>45901</v>
      </c>
      <c r="U1138" s="301" t="s">
        <v>3816</v>
      </c>
      <c r="V1138" s="297">
        <v>45905</v>
      </c>
      <c r="W1138" s="302">
        <v>46022</v>
      </c>
      <c r="Z1138" s="303">
        <f>+S1138/4</f>
        <v>2604166.5</v>
      </c>
      <c r="AF1138" s="291" t="s">
        <v>3817</v>
      </c>
      <c r="AG1138" s="291">
        <v>3045297138</v>
      </c>
      <c r="AH1138" s="151" t="s">
        <v>1058</v>
      </c>
    </row>
    <row r="1139" spans="1:35" ht="17.25" customHeight="1">
      <c r="A1139" s="293">
        <v>1138</v>
      </c>
      <c r="B1139" s="291" t="s">
        <v>2940</v>
      </c>
      <c r="C1139" s="291" t="s">
        <v>621</v>
      </c>
      <c r="D1139" s="357" t="s">
        <v>3106</v>
      </c>
      <c r="E1139" s="294" t="s">
        <v>40</v>
      </c>
      <c r="F1139" s="369">
        <v>10416666</v>
      </c>
      <c r="G1139" s="291" t="s">
        <v>3818</v>
      </c>
      <c r="H1139" s="295">
        <v>28688228</v>
      </c>
      <c r="I1139" s="294" t="s">
        <v>849</v>
      </c>
      <c r="J1139" s="296">
        <v>7</v>
      </c>
      <c r="K1139" s="296">
        <v>2217</v>
      </c>
      <c r="L1139" s="297">
        <v>45894</v>
      </c>
      <c r="M1139" s="298">
        <f t="shared" ref="M1139" si="1003">+F1139</f>
        <v>10416666</v>
      </c>
      <c r="N1139" s="297">
        <v>45901</v>
      </c>
      <c r="O1139" s="294" t="s">
        <v>43</v>
      </c>
      <c r="P1139" s="299">
        <v>45903</v>
      </c>
      <c r="Q1139" s="294">
        <v>2156</v>
      </c>
      <c r="R1139" s="291">
        <v>220302</v>
      </c>
      <c r="S1139" s="300">
        <f t="shared" ref="S1139" si="1004">+M1139</f>
        <v>10416666</v>
      </c>
      <c r="T1139" s="297">
        <v>45906</v>
      </c>
      <c r="U1139" s="301" t="s">
        <v>3819</v>
      </c>
      <c r="V1139" s="297">
        <v>45916</v>
      </c>
      <c r="W1139" s="302">
        <v>46022</v>
      </c>
      <c r="Z1139" s="303">
        <f>+S1139/4.5</f>
        <v>2314814.6666666665</v>
      </c>
      <c r="AF1139" s="291" t="s">
        <v>3820</v>
      </c>
      <c r="AG1139" s="291">
        <v>3105979575</v>
      </c>
      <c r="AH1139" s="26" t="s">
        <v>3754</v>
      </c>
    </row>
    <row r="1140" spans="1:35" ht="17.25" customHeight="1">
      <c r="A1140" s="362">
        <v>1139</v>
      </c>
      <c r="B1140" s="317" t="s">
        <v>2940</v>
      </c>
      <c r="C1140" s="317" t="s">
        <v>621</v>
      </c>
      <c r="D1140" s="361" t="s">
        <v>3170</v>
      </c>
      <c r="E1140" s="317" t="s">
        <v>40</v>
      </c>
      <c r="F1140" s="384">
        <v>22844976</v>
      </c>
      <c r="G1140" s="317" t="s">
        <v>3821</v>
      </c>
      <c r="H1140" s="319">
        <v>1110570840</v>
      </c>
      <c r="I1140" s="318" t="s">
        <v>42</v>
      </c>
      <c r="J1140" s="318">
        <v>5</v>
      </c>
      <c r="K1140" s="318">
        <v>2209</v>
      </c>
      <c r="L1140" s="320">
        <v>45891</v>
      </c>
      <c r="M1140" s="385">
        <v>22844976</v>
      </c>
      <c r="N1140" s="320">
        <v>45901</v>
      </c>
      <c r="O1140" s="318" t="s">
        <v>43</v>
      </c>
      <c r="P1140" s="320">
        <v>45905</v>
      </c>
      <c r="Q1140" s="317">
        <v>2179</v>
      </c>
      <c r="R1140" s="317">
        <v>220301</v>
      </c>
      <c r="S1140" s="385">
        <v>22844976</v>
      </c>
      <c r="T1140" s="320">
        <v>45904</v>
      </c>
      <c r="U1140" s="317" t="s">
        <v>3822</v>
      </c>
      <c r="V1140" s="320">
        <v>45909</v>
      </c>
      <c r="W1140" s="322">
        <v>46022</v>
      </c>
      <c r="X1140" s="317" t="s">
        <v>3173</v>
      </c>
      <c r="Y1140" s="317" t="s">
        <v>3173</v>
      </c>
      <c r="Z1140" s="386">
        <f>+S1140/5</f>
        <v>4568995.2</v>
      </c>
      <c r="AA1140" s="317" t="s">
        <v>3173</v>
      </c>
      <c r="AB1140" s="317" t="s">
        <v>3173</v>
      </c>
      <c r="AC1140" s="317" t="s">
        <v>3173</v>
      </c>
      <c r="AD1140" s="317" t="s">
        <v>3173</v>
      </c>
      <c r="AE1140" s="317" t="s">
        <v>3173</v>
      </c>
      <c r="AF1140" s="317" t="s">
        <v>3823</v>
      </c>
      <c r="AG1140" s="317">
        <v>3204308783</v>
      </c>
      <c r="AH1140" s="392" t="s">
        <v>3824</v>
      </c>
      <c r="AI1140" s="317" t="s">
        <v>3173</v>
      </c>
    </row>
    <row r="1141" spans="1:35" ht="17.25" customHeight="1">
      <c r="A1141" s="293">
        <v>1140</v>
      </c>
      <c r="B1141" s="291" t="s">
        <v>596</v>
      </c>
      <c r="C1141" s="291" t="s">
        <v>621</v>
      </c>
      <c r="D1141" s="291" t="s">
        <v>2177</v>
      </c>
      <c r="E1141" s="294" t="s">
        <v>40</v>
      </c>
      <c r="F1141" s="369">
        <v>2400000</v>
      </c>
      <c r="G1141" s="291" t="s">
        <v>2178</v>
      </c>
      <c r="H1141" s="295">
        <v>1106713559</v>
      </c>
      <c r="I1141" s="294" t="s">
        <v>208</v>
      </c>
      <c r="J1141" s="296">
        <v>0</v>
      </c>
      <c r="K1141" s="296">
        <v>2181</v>
      </c>
      <c r="L1141" s="297" t="s">
        <v>3825</v>
      </c>
      <c r="M1141" s="298">
        <f t="shared" ref="M1141:M1143" si="1005">F1141</f>
        <v>2400000</v>
      </c>
      <c r="N1141" s="297">
        <v>45901</v>
      </c>
      <c r="O1141" s="294" t="s">
        <v>43</v>
      </c>
      <c r="P1141" s="299">
        <v>45902</v>
      </c>
      <c r="Q1141" s="294">
        <v>2144</v>
      </c>
      <c r="R1141" s="291">
        <v>220702</v>
      </c>
      <c r="S1141" s="300">
        <f t="shared" ref="S1141:S1143" si="1006">M1141</f>
        <v>2400000</v>
      </c>
      <c r="T1141" s="297">
        <v>45901</v>
      </c>
      <c r="U1141" s="301" t="s">
        <v>3826</v>
      </c>
      <c r="V1141" s="297">
        <v>45903</v>
      </c>
      <c r="W1141" s="302">
        <v>45932</v>
      </c>
      <c r="Z1141" s="303">
        <f>+F1141</f>
        <v>2400000</v>
      </c>
      <c r="AF1141" s="291" t="s">
        <v>2180</v>
      </c>
      <c r="AG1141" s="291">
        <v>3138593122</v>
      </c>
      <c r="AH1141" s="307" t="s">
        <v>2181</v>
      </c>
    </row>
    <row r="1142" spans="1:35" ht="17.25" customHeight="1">
      <c r="A1142" s="293">
        <v>1141</v>
      </c>
      <c r="B1142" s="291" t="s">
        <v>3798</v>
      </c>
      <c r="C1142" s="291" t="s">
        <v>248</v>
      </c>
      <c r="D1142" s="421" t="s">
        <v>3827</v>
      </c>
      <c r="E1142" s="294" t="s">
        <v>40</v>
      </c>
      <c r="F1142" s="369">
        <v>11015850</v>
      </c>
      <c r="G1142" s="291" t="s">
        <v>533</v>
      </c>
      <c r="H1142" s="295">
        <v>1007441654</v>
      </c>
      <c r="I1142" s="294" t="s">
        <v>42</v>
      </c>
      <c r="J1142" s="296">
        <v>5</v>
      </c>
      <c r="K1142" s="296">
        <v>2261</v>
      </c>
      <c r="L1142" s="297">
        <v>45897</v>
      </c>
      <c r="M1142" s="298">
        <f t="shared" si="1005"/>
        <v>11015850</v>
      </c>
      <c r="N1142" s="297">
        <v>45901</v>
      </c>
      <c r="O1142" s="294" t="s">
        <v>43</v>
      </c>
      <c r="P1142" s="299">
        <v>45901</v>
      </c>
      <c r="Q1142" s="294">
        <v>2135</v>
      </c>
      <c r="R1142" s="291">
        <v>220407</v>
      </c>
      <c r="S1142" s="300">
        <f t="shared" si="1006"/>
        <v>11015850</v>
      </c>
      <c r="T1142" s="297">
        <v>45901</v>
      </c>
      <c r="U1142" s="301">
        <v>100047547</v>
      </c>
      <c r="V1142" s="297">
        <v>45901</v>
      </c>
      <c r="W1142" s="302">
        <v>46022</v>
      </c>
      <c r="Z1142" s="303">
        <f>+F1142/3</f>
        <v>3671950</v>
      </c>
      <c r="AF1142" s="291" t="s">
        <v>534</v>
      </c>
      <c r="AG1142" s="291">
        <v>3144568792</v>
      </c>
      <c r="AH1142" s="307" t="s">
        <v>535</v>
      </c>
    </row>
    <row r="1143" spans="1:35" ht="17.25" customHeight="1">
      <c r="A1143" s="293">
        <v>1142</v>
      </c>
      <c r="B1143" s="291" t="s">
        <v>3798</v>
      </c>
      <c r="C1143" s="291" t="s">
        <v>248</v>
      </c>
      <c r="D1143" s="421" t="s">
        <v>3828</v>
      </c>
      <c r="E1143" s="294" t="s">
        <v>40</v>
      </c>
      <c r="F1143" s="369">
        <v>11738666</v>
      </c>
      <c r="G1143" s="291" t="s">
        <v>3829</v>
      </c>
      <c r="H1143" s="295">
        <v>1006026773</v>
      </c>
      <c r="I1143" s="294" t="s">
        <v>165</v>
      </c>
      <c r="J1143" s="296">
        <v>0</v>
      </c>
      <c r="K1143" s="296">
        <v>2262</v>
      </c>
      <c r="L1143" s="297">
        <v>45897</v>
      </c>
      <c r="M1143" s="298">
        <f t="shared" si="1005"/>
        <v>11738666</v>
      </c>
      <c r="N1143" s="297">
        <v>45901</v>
      </c>
      <c r="O1143" s="294" t="s">
        <v>43</v>
      </c>
      <c r="P1143" s="299">
        <v>45901</v>
      </c>
      <c r="Q1143" s="294">
        <v>2136</v>
      </c>
      <c r="R1143" s="291">
        <v>220407</v>
      </c>
      <c r="S1143" s="300">
        <f t="shared" si="1006"/>
        <v>11738666</v>
      </c>
      <c r="T1143" s="297">
        <v>45901</v>
      </c>
      <c r="U1143" s="301">
        <v>100047545</v>
      </c>
      <c r="V1143" s="297">
        <v>45901</v>
      </c>
      <c r="W1143" s="302">
        <v>46022</v>
      </c>
      <c r="Z1143" s="303">
        <f t="shared" ref="Z1143" si="1007">+F1143/3</f>
        <v>3912888.6666666665</v>
      </c>
      <c r="AF1143" s="291" t="s">
        <v>3830</v>
      </c>
      <c r="AG1143" s="291">
        <v>3108211965</v>
      </c>
      <c r="AH1143" s="26" t="s">
        <v>3831</v>
      </c>
    </row>
    <row r="1144" spans="1:35" ht="17.25" customHeight="1">
      <c r="A1144" s="293">
        <v>1143</v>
      </c>
      <c r="B1144" s="291" t="s">
        <v>596</v>
      </c>
      <c r="C1144" s="291" t="s">
        <v>1127</v>
      </c>
      <c r="D1144" s="291" t="s">
        <v>796</v>
      </c>
      <c r="E1144" s="294" t="s">
        <v>40</v>
      </c>
      <c r="F1144" s="369">
        <v>19740000</v>
      </c>
      <c r="G1144" s="291" t="s">
        <v>1400</v>
      </c>
      <c r="H1144" s="295">
        <v>65556714</v>
      </c>
      <c r="I1144" s="294" t="s">
        <v>924</v>
      </c>
      <c r="J1144" s="296">
        <v>3</v>
      </c>
      <c r="K1144" s="296">
        <v>2229</v>
      </c>
      <c r="L1144" s="297">
        <v>45895</v>
      </c>
      <c r="M1144" s="298">
        <v>19740000</v>
      </c>
      <c r="N1144" s="297" t="s">
        <v>3832</v>
      </c>
      <c r="O1144" s="294" t="s">
        <v>43</v>
      </c>
      <c r="P1144" s="299">
        <v>45901</v>
      </c>
      <c r="Q1144" s="294">
        <v>2137</v>
      </c>
      <c r="R1144" s="291">
        <v>220406</v>
      </c>
      <c r="S1144" s="300">
        <f>+M1144</f>
        <v>19740000</v>
      </c>
      <c r="T1144" s="297">
        <v>45901</v>
      </c>
      <c r="U1144" s="301" t="s">
        <v>3833</v>
      </c>
      <c r="V1144" s="297">
        <v>45901</v>
      </c>
      <c r="W1144" s="302">
        <v>46022</v>
      </c>
      <c r="Z1144" s="303">
        <f t="shared" ref="Z1144:Z1145" si="1008">+S1144/3</f>
        <v>6580000</v>
      </c>
      <c r="AF1144" s="291" t="s">
        <v>3834</v>
      </c>
      <c r="AG1144" s="291">
        <v>3155123389</v>
      </c>
      <c r="AH1144" s="26" t="s">
        <v>3835</v>
      </c>
    </row>
    <row r="1145" spans="1:35" ht="17.25" customHeight="1">
      <c r="A1145" s="293">
        <v>1144</v>
      </c>
      <c r="B1145" s="291" t="s">
        <v>596</v>
      </c>
      <c r="C1145" s="291" t="s">
        <v>621</v>
      </c>
      <c r="D1145" s="306" t="s">
        <v>3285</v>
      </c>
      <c r="E1145" s="294" t="s">
        <v>40</v>
      </c>
      <c r="F1145" s="369">
        <v>9000000</v>
      </c>
      <c r="G1145" s="306" t="s">
        <v>3836</v>
      </c>
      <c r="H1145" s="295">
        <v>1110559745</v>
      </c>
      <c r="I1145" s="294" t="s">
        <v>42</v>
      </c>
      <c r="J1145" s="296">
        <v>9</v>
      </c>
      <c r="K1145" s="296">
        <v>2231</v>
      </c>
      <c r="L1145" s="297">
        <v>45895</v>
      </c>
      <c r="M1145" s="298">
        <v>9000000</v>
      </c>
      <c r="N1145" s="297">
        <v>45901</v>
      </c>
      <c r="O1145" s="294" t="s">
        <v>43</v>
      </c>
      <c r="P1145" s="299">
        <v>45902</v>
      </c>
      <c r="Q1145" s="294">
        <v>2146</v>
      </c>
      <c r="R1145" s="291">
        <v>220702</v>
      </c>
      <c r="S1145" s="300">
        <v>9000000</v>
      </c>
      <c r="T1145" s="297">
        <v>45901</v>
      </c>
      <c r="U1145" s="301" t="s">
        <v>3837</v>
      </c>
      <c r="V1145" s="297">
        <v>45904</v>
      </c>
      <c r="W1145" s="302">
        <v>45994</v>
      </c>
      <c r="Z1145" s="303">
        <f t="shared" si="1008"/>
        <v>3000000</v>
      </c>
      <c r="AF1145" s="291" t="s">
        <v>3838</v>
      </c>
      <c r="AG1145" s="291">
        <v>3133033360</v>
      </c>
      <c r="AH1145" s="26" t="s">
        <v>3839</v>
      </c>
    </row>
    <row r="1146" spans="1:35" ht="17.25" customHeight="1">
      <c r="A1146" s="293">
        <v>1145</v>
      </c>
      <c r="B1146" s="291" t="s">
        <v>37</v>
      </c>
      <c r="C1146" s="291" t="s">
        <v>146</v>
      </c>
      <c r="D1146" s="431" t="s">
        <v>3840</v>
      </c>
      <c r="E1146" s="294" t="s">
        <v>40</v>
      </c>
      <c r="F1146" s="369">
        <v>7000000</v>
      </c>
      <c r="G1146" s="306" t="s">
        <v>3841</v>
      </c>
      <c r="H1146" s="295">
        <v>17339066</v>
      </c>
      <c r="I1146" s="294" t="s">
        <v>367</v>
      </c>
      <c r="J1146" s="296">
        <v>4</v>
      </c>
      <c r="K1146" s="296">
        <v>2233</v>
      </c>
      <c r="L1146" s="297">
        <v>45895</v>
      </c>
      <c r="M1146" s="298">
        <v>70000000</v>
      </c>
      <c r="N1146" s="297">
        <v>45901</v>
      </c>
      <c r="O1146" s="294" t="s">
        <v>43</v>
      </c>
      <c r="P1146" s="299">
        <v>45902</v>
      </c>
      <c r="Q1146" s="294">
        <v>2145</v>
      </c>
      <c r="R1146" s="291">
        <v>21030202</v>
      </c>
      <c r="S1146" s="300">
        <v>70000000</v>
      </c>
      <c r="T1146" s="297">
        <v>45901</v>
      </c>
      <c r="U1146" s="301">
        <v>10047574</v>
      </c>
      <c r="V1146" s="297">
        <v>45902</v>
      </c>
      <c r="W1146" s="302">
        <v>46022</v>
      </c>
      <c r="Z1146" s="303">
        <f>+S1146/4</f>
        <v>17500000</v>
      </c>
      <c r="AF1146" s="291" t="s">
        <v>3842</v>
      </c>
      <c r="AG1146" s="291">
        <v>3132171088</v>
      </c>
      <c r="AH1146" s="26" t="s">
        <v>467</v>
      </c>
    </row>
    <row r="1147" spans="1:35" ht="17.25" customHeight="1">
      <c r="A1147" s="293">
        <v>1146</v>
      </c>
      <c r="B1147" s="291" t="s">
        <v>1187</v>
      </c>
      <c r="C1147" s="291" t="s">
        <v>390</v>
      </c>
      <c r="D1147" s="306" t="s">
        <v>3843</v>
      </c>
      <c r="E1147" s="294" t="s">
        <v>40</v>
      </c>
      <c r="F1147" s="369">
        <v>16666666</v>
      </c>
      <c r="G1147" s="291" t="s">
        <v>202</v>
      </c>
      <c r="H1147" s="295">
        <v>1234639</v>
      </c>
      <c r="I1147" s="294" t="s">
        <v>115</v>
      </c>
      <c r="J1147" s="296">
        <v>3</v>
      </c>
      <c r="K1147" s="296">
        <v>2246</v>
      </c>
      <c r="L1147" s="297">
        <v>45896</v>
      </c>
      <c r="M1147" s="298">
        <v>16666666</v>
      </c>
      <c r="N1147" s="297">
        <v>45901</v>
      </c>
      <c r="O1147" s="294" t="s">
        <v>43</v>
      </c>
      <c r="P1147" s="299">
        <v>45902</v>
      </c>
      <c r="Q1147" s="294">
        <v>2147</v>
      </c>
      <c r="R1147" s="291">
        <v>220407</v>
      </c>
      <c r="S1147" s="300">
        <f t="shared" ref="S1147:S1155" si="1009">M1147</f>
        <v>16666666</v>
      </c>
      <c r="T1147" s="297">
        <v>45902</v>
      </c>
      <c r="U1147" s="301" t="s">
        <v>3844</v>
      </c>
      <c r="V1147" s="297">
        <v>45903</v>
      </c>
      <c r="W1147" s="302">
        <v>46022</v>
      </c>
      <c r="Z1147" s="303">
        <f>+M1147/4</f>
        <v>4166666.5</v>
      </c>
      <c r="AF1147" s="291" t="s">
        <v>204</v>
      </c>
      <c r="AG1147" s="291">
        <v>3208903753</v>
      </c>
      <c r="AH1147" s="307" t="s">
        <v>205</v>
      </c>
    </row>
    <row r="1148" spans="1:35" ht="17.25" customHeight="1">
      <c r="A1148" s="293">
        <v>1147</v>
      </c>
      <c r="B1148" s="291" t="s">
        <v>37</v>
      </c>
      <c r="C1148" s="291" t="s">
        <v>100</v>
      </c>
      <c r="D1148" s="426" t="s">
        <v>3845</v>
      </c>
      <c r="E1148" s="294" t="s">
        <v>40</v>
      </c>
      <c r="F1148" s="369">
        <v>260000000</v>
      </c>
      <c r="G1148" s="291" t="s">
        <v>120</v>
      </c>
      <c r="H1148" s="295">
        <v>901252497</v>
      </c>
      <c r="I1148" s="294" t="s">
        <v>51</v>
      </c>
      <c r="J1148" s="296">
        <v>6</v>
      </c>
      <c r="K1148" s="296">
        <v>2265</v>
      </c>
      <c r="L1148" s="297">
        <v>45897</v>
      </c>
      <c r="M1148" s="298">
        <f t="shared" ref="M1148:M1155" si="1010">F1148</f>
        <v>260000000</v>
      </c>
      <c r="N1148" s="297">
        <v>45901</v>
      </c>
      <c r="O1148" s="294" t="s">
        <v>43</v>
      </c>
      <c r="P1148" s="299">
        <v>45902</v>
      </c>
      <c r="Q1148" s="294">
        <v>2148</v>
      </c>
      <c r="R1148" s="291">
        <v>220202</v>
      </c>
      <c r="S1148" s="300">
        <f t="shared" si="1009"/>
        <v>260000000</v>
      </c>
      <c r="T1148" s="297">
        <v>45902</v>
      </c>
      <c r="U1148" s="301" t="s">
        <v>3846</v>
      </c>
      <c r="V1148" s="297">
        <v>45902</v>
      </c>
      <c r="W1148" s="302">
        <v>46022</v>
      </c>
      <c r="Y1148" s="308"/>
      <c r="Z1148" s="303">
        <f t="shared" ref="Z1148" si="1011">+F1148</f>
        <v>260000000</v>
      </c>
      <c r="AA1148" s="308"/>
      <c r="AF1148" s="291" t="s">
        <v>122</v>
      </c>
      <c r="AG1148" s="291">
        <v>3114560450</v>
      </c>
      <c r="AH1148" s="305"/>
    </row>
    <row r="1149" spans="1:35" ht="17.25" customHeight="1">
      <c r="A1149" s="293">
        <v>1148</v>
      </c>
      <c r="B1149" s="291" t="s">
        <v>1187</v>
      </c>
      <c r="C1149" s="291" t="s">
        <v>1127</v>
      </c>
      <c r="D1149" s="306" t="s">
        <v>3847</v>
      </c>
      <c r="E1149" s="294" t="s">
        <v>40</v>
      </c>
      <c r="F1149" s="369">
        <v>22083333</v>
      </c>
      <c r="G1149" s="291" t="s">
        <v>313</v>
      </c>
      <c r="H1149" s="295">
        <v>84047569</v>
      </c>
      <c r="I1149" s="294" t="s">
        <v>314</v>
      </c>
      <c r="J1149" s="296">
        <v>7</v>
      </c>
      <c r="K1149" s="296">
        <v>2235</v>
      </c>
      <c r="L1149" s="297">
        <v>45895</v>
      </c>
      <c r="M1149" s="298">
        <f t="shared" si="1010"/>
        <v>22083333</v>
      </c>
      <c r="N1149" s="297">
        <v>45902</v>
      </c>
      <c r="O1149" s="294" t="s">
        <v>43</v>
      </c>
      <c r="P1149" s="299">
        <v>45902</v>
      </c>
      <c r="Q1149" s="294">
        <v>2149</v>
      </c>
      <c r="R1149" s="291">
        <v>220406</v>
      </c>
      <c r="S1149" s="300">
        <f t="shared" si="1009"/>
        <v>22083333</v>
      </c>
      <c r="T1149" s="297">
        <v>45902</v>
      </c>
      <c r="U1149" s="301" t="s">
        <v>3848</v>
      </c>
      <c r="V1149" s="297">
        <v>45902</v>
      </c>
      <c r="W1149" s="302">
        <v>46022</v>
      </c>
      <c r="Z1149" s="303">
        <f>+F1149/4</f>
        <v>5520833.25</v>
      </c>
      <c r="AA1149" s="308"/>
      <c r="AF1149" s="291" t="s">
        <v>1005</v>
      </c>
      <c r="AG1149" s="291">
        <v>3005558304</v>
      </c>
      <c r="AH1149" s="307" t="s">
        <v>316</v>
      </c>
    </row>
    <row r="1150" spans="1:35" ht="17.25" customHeight="1">
      <c r="A1150" s="293">
        <v>1149</v>
      </c>
      <c r="B1150" s="291" t="s">
        <v>1187</v>
      </c>
      <c r="C1150" s="291" t="s">
        <v>311</v>
      </c>
      <c r="D1150" s="306" t="s">
        <v>3849</v>
      </c>
      <c r="E1150" s="294" t="s">
        <v>40</v>
      </c>
      <c r="F1150" s="369">
        <v>16533333</v>
      </c>
      <c r="G1150" s="291" t="s">
        <v>327</v>
      </c>
      <c r="H1150" s="295">
        <v>65755709</v>
      </c>
      <c r="I1150" s="294" t="s">
        <v>115</v>
      </c>
      <c r="J1150" s="296">
        <v>1</v>
      </c>
      <c r="K1150" s="296">
        <v>2268</v>
      </c>
      <c r="L1150" s="297">
        <v>45897</v>
      </c>
      <c r="M1150" s="298">
        <f t="shared" si="1010"/>
        <v>16533333</v>
      </c>
      <c r="N1150" s="297">
        <v>45902</v>
      </c>
      <c r="O1150" s="294" t="s">
        <v>43</v>
      </c>
      <c r="P1150" s="299">
        <v>45902</v>
      </c>
      <c r="Q1150" s="294">
        <v>2150</v>
      </c>
      <c r="R1150" s="291">
        <v>220406</v>
      </c>
      <c r="S1150" s="300">
        <f t="shared" si="1009"/>
        <v>16533333</v>
      </c>
      <c r="T1150" s="297">
        <v>45902</v>
      </c>
      <c r="U1150" s="301" t="s">
        <v>3850</v>
      </c>
      <c r="V1150" s="297">
        <v>45903</v>
      </c>
      <c r="W1150" s="302">
        <v>46022</v>
      </c>
      <c r="Z1150" s="303">
        <f>+S1150/4</f>
        <v>4133333.25</v>
      </c>
      <c r="AA1150" s="308"/>
      <c r="AF1150" s="291" t="s">
        <v>328</v>
      </c>
      <c r="AG1150" s="291">
        <v>3176367754</v>
      </c>
      <c r="AH1150" s="307" t="s">
        <v>329</v>
      </c>
    </row>
    <row r="1151" spans="1:35" ht="17.25" customHeight="1">
      <c r="A1151" s="293">
        <v>1150</v>
      </c>
      <c r="B1151" s="291" t="s">
        <v>1187</v>
      </c>
      <c r="C1151" s="291" t="s">
        <v>3851</v>
      </c>
      <c r="D1151" s="357" t="s">
        <v>3852</v>
      </c>
      <c r="E1151" s="294" t="s">
        <v>40</v>
      </c>
      <c r="F1151" s="369">
        <v>10298043</v>
      </c>
      <c r="G1151" s="291" t="s">
        <v>338</v>
      </c>
      <c r="H1151" s="295">
        <v>1005754502</v>
      </c>
      <c r="I1151" s="294" t="s">
        <v>51</v>
      </c>
      <c r="J1151" s="296">
        <v>0</v>
      </c>
      <c r="K1151" s="296">
        <v>2230</v>
      </c>
      <c r="L1151" s="297">
        <v>45895</v>
      </c>
      <c r="M1151" s="298">
        <f t="shared" si="1010"/>
        <v>10298043</v>
      </c>
      <c r="N1151" s="297">
        <v>45902</v>
      </c>
      <c r="O1151" s="294" t="s">
        <v>43</v>
      </c>
      <c r="P1151" s="299">
        <v>45902</v>
      </c>
      <c r="Q1151" s="294">
        <v>2151</v>
      </c>
      <c r="R1151" s="291">
        <v>220407</v>
      </c>
      <c r="S1151" s="300">
        <f t="shared" si="1009"/>
        <v>10298043</v>
      </c>
      <c r="T1151" s="297">
        <v>45902</v>
      </c>
      <c r="U1151" s="301">
        <v>100047610</v>
      </c>
      <c r="V1151" s="297">
        <v>45904</v>
      </c>
      <c r="W1151" s="302">
        <v>46022</v>
      </c>
      <c r="Z1151" s="303">
        <f>+S1151</f>
        <v>10298043</v>
      </c>
      <c r="AF1151" s="291" t="s">
        <v>339</v>
      </c>
      <c r="AG1151" s="291">
        <v>3158390335</v>
      </c>
      <c r="AH1151" s="307" t="s">
        <v>340</v>
      </c>
    </row>
    <row r="1152" spans="1:35" ht="17.25" customHeight="1">
      <c r="A1152" s="293">
        <v>1151</v>
      </c>
      <c r="B1152" s="291" t="s">
        <v>1187</v>
      </c>
      <c r="C1152" s="291" t="s">
        <v>2999</v>
      </c>
      <c r="D1152" s="306" t="s">
        <v>3853</v>
      </c>
      <c r="E1152" s="294" t="s">
        <v>40</v>
      </c>
      <c r="F1152" s="369">
        <v>10134582</v>
      </c>
      <c r="G1152" s="291" t="s">
        <v>191</v>
      </c>
      <c r="H1152" s="295">
        <v>1109380186</v>
      </c>
      <c r="I1152" s="294" t="s">
        <v>165</v>
      </c>
      <c r="J1152" s="296">
        <v>7</v>
      </c>
      <c r="K1152" s="296">
        <v>2253</v>
      </c>
      <c r="L1152" s="297">
        <v>45897</v>
      </c>
      <c r="M1152" s="298">
        <f t="shared" si="1010"/>
        <v>10134582</v>
      </c>
      <c r="N1152" s="297">
        <v>45902</v>
      </c>
      <c r="O1152" s="294" t="s">
        <v>43</v>
      </c>
      <c r="P1152" s="299" t="s">
        <v>3854</v>
      </c>
      <c r="Q1152" s="294">
        <v>2152</v>
      </c>
      <c r="R1152" s="291">
        <v>220407</v>
      </c>
      <c r="S1152" s="300">
        <f t="shared" si="1009"/>
        <v>10134582</v>
      </c>
      <c r="T1152" s="297">
        <v>45902</v>
      </c>
      <c r="U1152" s="301" t="s">
        <v>3855</v>
      </c>
      <c r="V1152" s="297">
        <v>45903</v>
      </c>
      <c r="W1152" s="302">
        <v>46022</v>
      </c>
      <c r="Z1152" s="303">
        <f>+F1152/4</f>
        <v>2533645.5</v>
      </c>
      <c r="AF1152" s="291" t="s">
        <v>193</v>
      </c>
      <c r="AG1152" s="291">
        <v>3163977062</v>
      </c>
      <c r="AH1152" s="307" t="s">
        <v>194</v>
      </c>
    </row>
    <row r="1153" spans="1:34" ht="17.25" customHeight="1">
      <c r="A1153" s="293">
        <v>1152</v>
      </c>
      <c r="B1153" s="291" t="s">
        <v>3733</v>
      </c>
      <c r="C1153" s="291" t="s">
        <v>2999</v>
      </c>
      <c r="D1153" s="306" t="s">
        <v>3853</v>
      </c>
      <c r="E1153" s="294" t="s">
        <v>40</v>
      </c>
      <c r="F1153" s="369">
        <v>10134582</v>
      </c>
      <c r="G1153" s="291" t="s">
        <v>187</v>
      </c>
      <c r="H1153" s="295">
        <v>11105198316</v>
      </c>
      <c r="I1153" s="294" t="s">
        <v>115</v>
      </c>
      <c r="J1153" s="296">
        <v>7</v>
      </c>
      <c r="K1153" s="296">
        <v>2255</v>
      </c>
      <c r="L1153" s="297">
        <v>45897</v>
      </c>
      <c r="M1153" s="298">
        <f t="shared" si="1010"/>
        <v>10134582</v>
      </c>
      <c r="N1153" s="297">
        <v>45902</v>
      </c>
      <c r="O1153" s="294" t="s">
        <v>43</v>
      </c>
      <c r="R1153" s="291">
        <v>220407</v>
      </c>
      <c r="S1153" s="300">
        <f t="shared" si="1009"/>
        <v>10134582</v>
      </c>
      <c r="W1153" s="302">
        <v>46022</v>
      </c>
      <c r="Z1153" s="303">
        <f>+S1153/4</f>
        <v>2533645.5</v>
      </c>
      <c r="AF1153" s="291" t="s">
        <v>861</v>
      </c>
      <c r="AG1153" s="291">
        <v>3148056693</v>
      </c>
      <c r="AH1153" s="307" t="s">
        <v>862</v>
      </c>
    </row>
    <row r="1154" spans="1:34" ht="17.25" customHeight="1">
      <c r="A1154" s="293">
        <v>1153</v>
      </c>
      <c r="B1154" s="291" t="s">
        <v>1187</v>
      </c>
      <c r="C1154" s="291" t="s">
        <v>2999</v>
      </c>
      <c r="D1154" s="306" t="s">
        <v>3853</v>
      </c>
      <c r="E1154" s="294" t="s">
        <v>40</v>
      </c>
      <c r="F1154" s="369">
        <v>10134582</v>
      </c>
      <c r="G1154" s="291" t="s">
        <v>180</v>
      </c>
      <c r="H1154" s="295">
        <v>65767290</v>
      </c>
      <c r="I1154" s="294" t="s">
        <v>115</v>
      </c>
      <c r="J1154" s="296">
        <v>8</v>
      </c>
      <c r="K1154" s="296">
        <v>2254</v>
      </c>
      <c r="L1154" s="297">
        <v>45897</v>
      </c>
      <c r="M1154" s="298">
        <f t="shared" si="1010"/>
        <v>10134582</v>
      </c>
      <c r="N1154" s="297">
        <v>45902</v>
      </c>
      <c r="O1154" s="294" t="s">
        <v>43</v>
      </c>
      <c r="P1154" s="299">
        <v>45902</v>
      </c>
      <c r="Q1154" s="294">
        <v>2153</v>
      </c>
      <c r="R1154" s="291">
        <v>220407</v>
      </c>
      <c r="S1154" s="300">
        <f t="shared" si="1009"/>
        <v>10134582</v>
      </c>
      <c r="T1154" s="297">
        <v>45902</v>
      </c>
      <c r="U1154" s="301" t="s">
        <v>3856</v>
      </c>
      <c r="V1154" s="297">
        <v>45904</v>
      </c>
      <c r="W1154" s="302">
        <v>46022</v>
      </c>
      <c r="Z1154" s="303">
        <f>+S1154/4</f>
        <v>2533645.5</v>
      </c>
      <c r="AF1154" s="291" t="s">
        <v>3002</v>
      </c>
      <c r="AG1154" s="291">
        <v>3162252728</v>
      </c>
      <c r="AH1154" s="307" t="s">
        <v>3003</v>
      </c>
    </row>
    <row r="1155" spans="1:34" ht="17.25" customHeight="1">
      <c r="A1155" s="293">
        <v>1154</v>
      </c>
      <c r="B1155" s="291" t="s">
        <v>37</v>
      </c>
      <c r="C1155" s="291" t="s">
        <v>3851</v>
      </c>
      <c r="D1155" s="306" t="s">
        <v>2939</v>
      </c>
      <c r="E1155" s="294" t="s">
        <v>40</v>
      </c>
      <c r="F1155" s="369">
        <v>10216312</v>
      </c>
      <c r="G1155" s="291" t="s">
        <v>555</v>
      </c>
      <c r="H1155" s="295">
        <v>1110597523</v>
      </c>
      <c r="I1155" s="294" t="s">
        <v>42</v>
      </c>
      <c r="J1155" s="296">
        <v>2</v>
      </c>
      <c r="K1155" s="296">
        <v>2234</v>
      </c>
      <c r="L1155" s="297">
        <v>45895</v>
      </c>
      <c r="M1155" s="298">
        <f t="shared" si="1010"/>
        <v>10216312</v>
      </c>
      <c r="N1155" s="297">
        <v>45902</v>
      </c>
      <c r="O1155" s="294" t="s">
        <v>43</v>
      </c>
      <c r="P1155" s="299">
        <v>45902</v>
      </c>
      <c r="Q1155" s="294">
        <v>2154</v>
      </c>
      <c r="R1155" s="291">
        <v>2101010302</v>
      </c>
      <c r="S1155" s="300">
        <f t="shared" si="1009"/>
        <v>10216312</v>
      </c>
      <c r="T1155" s="297">
        <v>45902</v>
      </c>
      <c r="U1155" s="301">
        <v>100047612</v>
      </c>
      <c r="V1155" s="297">
        <v>45903</v>
      </c>
      <c r="W1155" s="302">
        <v>46022</v>
      </c>
      <c r="Z1155" s="303">
        <f>+F1155/4</f>
        <v>2554078</v>
      </c>
      <c r="AF1155" s="291" t="s">
        <v>556</v>
      </c>
      <c r="AG1155" s="291">
        <v>3132435786</v>
      </c>
      <c r="AH1155" s="307" t="s">
        <v>557</v>
      </c>
    </row>
    <row r="1156" spans="1:34" ht="17.25" customHeight="1">
      <c r="A1156" s="293">
        <v>1155</v>
      </c>
      <c r="B1156" s="291" t="s">
        <v>596</v>
      </c>
      <c r="C1156" s="291" t="s">
        <v>621</v>
      </c>
      <c r="D1156" s="306" t="s">
        <v>3857</v>
      </c>
      <c r="E1156" s="294" t="s">
        <v>40</v>
      </c>
      <c r="F1156" s="369">
        <v>7000000</v>
      </c>
      <c r="G1156" s="369" t="s">
        <v>3858</v>
      </c>
      <c r="H1156" s="295">
        <v>57306904</v>
      </c>
      <c r="I1156" s="294" t="s">
        <v>3859</v>
      </c>
      <c r="J1156" s="296">
        <v>5</v>
      </c>
      <c r="K1156" s="296">
        <v>2166</v>
      </c>
      <c r="L1156" s="297">
        <v>45888</v>
      </c>
      <c r="M1156" s="298">
        <f>+F1156</f>
        <v>7000000</v>
      </c>
      <c r="N1156" s="297">
        <v>45902</v>
      </c>
      <c r="O1156" s="294" t="s">
        <v>43</v>
      </c>
      <c r="P1156" s="299">
        <v>45905</v>
      </c>
      <c r="Q1156" s="294">
        <v>2180</v>
      </c>
      <c r="R1156" s="291">
        <v>220701</v>
      </c>
      <c r="S1156" s="300">
        <f>+M1156</f>
        <v>7000000</v>
      </c>
      <c r="W1156" s="294" t="s">
        <v>3012</v>
      </c>
      <c r="Y1156" s="291" t="s">
        <v>3860</v>
      </c>
      <c r="Z1156" s="303">
        <f>+S1156</f>
        <v>7000000</v>
      </c>
      <c r="AF1156" s="291" t="s">
        <v>3861</v>
      </c>
      <c r="AG1156" s="291">
        <v>3045477407</v>
      </c>
      <c r="AH1156" s="26" t="s">
        <v>3862</v>
      </c>
    </row>
    <row r="1157" spans="1:34" ht="17.25" customHeight="1">
      <c r="A1157" s="293">
        <v>1156</v>
      </c>
      <c r="B1157" s="291" t="s">
        <v>3863</v>
      </c>
      <c r="C1157" s="291" t="s">
        <v>621</v>
      </c>
      <c r="D1157" s="306" t="s">
        <v>3864</v>
      </c>
      <c r="E1157" s="294" t="s">
        <v>40</v>
      </c>
      <c r="F1157" s="369">
        <v>21400000</v>
      </c>
      <c r="G1157" s="291" t="s">
        <v>3865</v>
      </c>
      <c r="H1157" s="295">
        <v>28588590</v>
      </c>
      <c r="I1157" s="294" t="s">
        <v>3866</v>
      </c>
      <c r="J1157" s="296">
        <v>1</v>
      </c>
      <c r="K1157" s="296">
        <v>2273</v>
      </c>
      <c r="L1157" s="297">
        <v>45897</v>
      </c>
      <c r="M1157" s="298">
        <f>+F1157</f>
        <v>21400000</v>
      </c>
      <c r="N1157" s="297">
        <v>45902</v>
      </c>
      <c r="O1157" s="294" t="s">
        <v>43</v>
      </c>
      <c r="P1157" s="299">
        <v>45903</v>
      </c>
      <c r="Q1157" s="294">
        <v>2157</v>
      </c>
      <c r="R1157" s="291">
        <v>220504</v>
      </c>
      <c r="S1157" s="300">
        <f>+M1157</f>
        <v>21400000</v>
      </c>
      <c r="T1157" s="297">
        <v>45903</v>
      </c>
      <c r="U1157" s="301" t="s">
        <v>3867</v>
      </c>
      <c r="V1157" s="297">
        <v>45905</v>
      </c>
      <c r="W1157" s="302">
        <v>46022</v>
      </c>
      <c r="Z1157" s="303">
        <f>+S1157/4</f>
        <v>5350000</v>
      </c>
      <c r="AF1157" s="291" t="s">
        <v>3868</v>
      </c>
      <c r="AG1157" s="291">
        <v>3112636425</v>
      </c>
      <c r="AH1157" s="26" t="s">
        <v>3869</v>
      </c>
    </row>
    <row r="1158" spans="1:34" ht="17.25" customHeight="1">
      <c r="A1158" s="293">
        <v>1157</v>
      </c>
      <c r="B1158" s="291" t="s">
        <v>3863</v>
      </c>
      <c r="C1158" s="291" t="s">
        <v>621</v>
      </c>
      <c r="D1158" s="306" t="s">
        <v>3864</v>
      </c>
      <c r="E1158" s="294" t="s">
        <v>40</v>
      </c>
      <c r="F1158" s="369">
        <v>21400000</v>
      </c>
      <c r="G1158" s="291" t="s">
        <v>3870</v>
      </c>
      <c r="H1158" s="295">
        <v>1110503325</v>
      </c>
      <c r="I1158" s="294" t="s">
        <v>42</v>
      </c>
      <c r="J1158" s="296">
        <v>8</v>
      </c>
      <c r="K1158" s="296">
        <v>2274</v>
      </c>
      <c r="L1158" s="297">
        <v>45897</v>
      </c>
      <c r="M1158" s="298">
        <f>+F1158</f>
        <v>21400000</v>
      </c>
      <c r="N1158" s="297">
        <v>45902</v>
      </c>
      <c r="O1158" s="294" t="s">
        <v>43</v>
      </c>
      <c r="P1158" s="299">
        <v>45903</v>
      </c>
      <c r="Q1158" s="294">
        <v>2158</v>
      </c>
      <c r="R1158" s="291">
        <v>220504</v>
      </c>
      <c r="S1158" s="300">
        <f>+M1158</f>
        <v>21400000</v>
      </c>
      <c r="T1158" s="297">
        <v>45902</v>
      </c>
      <c r="U1158" s="301" t="s">
        <v>3871</v>
      </c>
      <c r="V1158" s="297">
        <v>45905</v>
      </c>
      <c r="W1158" s="302">
        <v>46022</v>
      </c>
      <c r="Z1158" s="303">
        <f>+S1158/4</f>
        <v>5350000</v>
      </c>
      <c r="AF1158" s="291" t="s">
        <v>3872</v>
      </c>
      <c r="AG1158" s="291">
        <v>3115589868</v>
      </c>
      <c r="AH1158" s="26" t="s">
        <v>3873</v>
      </c>
    </row>
    <row r="1159" spans="1:34" ht="17.25" customHeight="1">
      <c r="A1159" s="293">
        <v>1158</v>
      </c>
      <c r="B1159" s="291" t="s">
        <v>3863</v>
      </c>
      <c r="C1159" s="291" t="s">
        <v>621</v>
      </c>
      <c r="D1159" s="306" t="s">
        <v>3874</v>
      </c>
      <c r="E1159" s="294" t="s">
        <v>40</v>
      </c>
      <c r="F1159" s="369">
        <v>21629000</v>
      </c>
      <c r="G1159" s="291" t="s">
        <v>3875</v>
      </c>
      <c r="H1159" s="295">
        <v>28541907</v>
      </c>
      <c r="I1159" s="294" t="s">
        <v>42</v>
      </c>
      <c r="J1159" s="296">
        <v>8</v>
      </c>
      <c r="K1159" s="296">
        <v>2276</v>
      </c>
      <c r="L1159" s="297">
        <v>45897</v>
      </c>
      <c r="M1159" s="298">
        <f>+F1159</f>
        <v>21629000</v>
      </c>
      <c r="N1159" s="297">
        <v>45902</v>
      </c>
      <c r="O1159" s="294" t="s">
        <v>43</v>
      </c>
      <c r="P1159" s="299">
        <v>45903</v>
      </c>
      <c r="Q1159" s="294">
        <v>2159</v>
      </c>
      <c r="R1159" s="291">
        <v>220504</v>
      </c>
      <c r="S1159" s="300">
        <f>+M1159</f>
        <v>21629000</v>
      </c>
      <c r="T1159" s="297">
        <v>45903</v>
      </c>
      <c r="U1159" s="301" t="s">
        <v>3876</v>
      </c>
      <c r="V1159" s="297">
        <v>45905</v>
      </c>
      <c r="W1159" s="302">
        <v>46022</v>
      </c>
      <c r="Z1159" s="303">
        <f>+S1159/4</f>
        <v>5407250</v>
      </c>
      <c r="AF1159" s="291" t="s">
        <v>3877</v>
      </c>
      <c r="AG1159" s="291">
        <v>3144382144</v>
      </c>
      <c r="AH1159" s="26" t="s">
        <v>3878</v>
      </c>
    </row>
    <row r="1160" spans="1:34" ht="17.25" customHeight="1">
      <c r="A1160" s="293">
        <v>1159</v>
      </c>
      <c r="B1160" s="291" t="s">
        <v>3863</v>
      </c>
      <c r="C1160" s="291" t="s">
        <v>621</v>
      </c>
      <c r="D1160" s="426" t="s">
        <v>3879</v>
      </c>
      <c r="E1160" s="294" t="s">
        <v>40</v>
      </c>
      <c r="F1160" s="369">
        <v>21400000</v>
      </c>
      <c r="G1160" s="291" t="s">
        <v>3880</v>
      </c>
      <c r="H1160" s="295">
        <v>11686050</v>
      </c>
      <c r="I1160" s="294" t="s">
        <v>108</v>
      </c>
      <c r="J1160" s="296">
        <v>2</v>
      </c>
      <c r="K1160" s="296">
        <v>2275</v>
      </c>
      <c r="L1160" s="297">
        <v>45897</v>
      </c>
      <c r="M1160" s="298">
        <f>+F1160</f>
        <v>21400000</v>
      </c>
      <c r="N1160" s="297">
        <v>45902</v>
      </c>
      <c r="O1160" s="294" t="s">
        <v>43</v>
      </c>
      <c r="P1160" s="299">
        <v>45903</v>
      </c>
      <c r="Q1160" s="294">
        <v>2161</v>
      </c>
      <c r="R1160" s="291">
        <v>220504</v>
      </c>
      <c r="S1160" s="300">
        <f>+M1160</f>
        <v>21400000</v>
      </c>
      <c r="T1160" s="297">
        <v>45903</v>
      </c>
      <c r="U1160" s="297" t="s">
        <v>3881</v>
      </c>
      <c r="V1160" s="297">
        <v>45905</v>
      </c>
      <c r="W1160" s="302">
        <v>46022</v>
      </c>
      <c r="Z1160" s="303">
        <f>+S1160/4</f>
        <v>5350000</v>
      </c>
      <c r="AF1160" s="291" t="s">
        <v>3882</v>
      </c>
      <c r="AG1160" s="291">
        <v>3232228295</v>
      </c>
      <c r="AH1160" s="26" t="s">
        <v>3883</v>
      </c>
    </row>
    <row r="1161" spans="1:34" ht="17.25" customHeight="1">
      <c r="A1161" s="293">
        <v>1160</v>
      </c>
      <c r="B1161" s="291" t="s">
        <v>3863</v>
      </c>
      <c r="C1161" s="291" t="s">
        <v>621</v>
      </c>
      <c r="D1161" s="306" t="s">
        <v>3884</v>
      </c>
      <c r="E1161" s="294" t="s">
        <v>40</v>
      </c>
      <c r="F1161" s="369">
        <v>10145760</v>
      </c>
      <c r="G1161" s="291" t="s">
        <v>3885</v>
      </c>
      <c r="H1161" s="295">
        <v>1108828128</v>
      </c>
      <c r="I1161" s="294" t="s">
        <v>42</v>
      </c>
      <c r="J1161" s="296">
        <v>1</v>
      </c>
      <c r="K1161" s="296">
        <v>2290</v>
      </c>
      <c r="L1161" s="297">
        <v>45898</v>
      </c>
      <c r="M1161" s="298">
        <f>+F1161</f>
        <v>10145760</v>
      </c>
      <c r="N1161" s="297">
        <v>45902</v>
      </c>
      <c r="O1161" s="294" t="s">
        <v>43</v>
      </c>
      <c r="P1161" s="299">
        <v>45903</v>
      </c>
      <c r="Q1161" s="294">
        <v>2160</v>
      </c>
      <c r="R1161" s="291">
        <v>220505</v>
      </c>
      <c r="S1161" s="300">
        <f>+M1161</f>
        <v>10145760</v>
      </c>
      <c r="T1161" s="297">
        <v>45903</v>
      </c>
      <c r="U1161" s="301" t="s">
        <v>3886</v>
      </c>
      <c r="V1161" s="297">
        <v>45905</v>
      </c>
      <c r="W1161" s="302">
        <v>46022</v>
      </c>
      <c r="Z1161" s="303">
        <f>+S1161/4</f>
        <v>2536440</v>
      </c>
      <c r="AF1161" s="291" t="s">
        <v>3887</v>
      </c>
      <c r="AG1161" s="291">
        <v>3124717894</v>
      </c>
      <c r="AH1161" s="26" t="s">
        <v>3888</v>
      </c>
    </row>
    <row r="1162" spans="1:34" ht="17.25" customHeight="1">
      <c r="A1162" s="293">
        <v>1161</v>
      </c>
      <c r="B1162" s="291" t="s">
        <v>3341</v>
      </c>
      <c r="C1162" s="291" t="s">
        <v>621</v>
      </c>
      <c r="D1162" s="364" t="s">
        <v>3889</v>
      </c>
      <c r="E1162" s="294" t="s">
        <v>40</v>
      </c>
      <c r="F1162" s="369">
        <v>19000000</v>
      </c>
      <c r="G1162" s="291" t="s">
        <v>3890</v>
      </c>
      <c r="H1162" s="295">
        <v>1105687652</v>
      </c>
      <c r="I1162" s="294" t="s">
        <v>741</v>
      </c>
      <c r="J1162" s="296">
        <v>2</v>
      </c>
      <c r="K1162" s="296">
        <v>2248</v>
      </c>
      <c r="L1162" s="297">
        <v>45896</v>
      </c>
      <c r="M1162" s="298">
        <f>+F1162</f>
        <v>19000000</v>
      </c>
      <c r="N1162" s="297">
        <v>45902</v>
      </c>
      <c r="O1162" s="294" t="s">
        <v>43</v>
      </c>
      <c r="P1162" s="299">
        <v>45905</v>
      </c>
      <c r="Q1162" s="294">
        <v>2181</v>
      </c>
      <c r="R1162" s="291">
        <v>221001</v>
      </c>
      <c r="S1162" s="300">
        <f>+F1162</f>
        <v>19000000</v>
      </c>
      <c r="T1162" s="297">
        <v>45905</v>
      </c>
      <c r="U1162" s="301" t="s">
        <v>3891</v>
      </c>
      <c r="V1162" s="297">
        <v>45918</v>
      </c>
      <c r="W1162" s="302">
        <v>46022</v>
      </c>
      <c r="Z1162" s="303">
        <f t="shared" ref="Z1162" si="1012">+S1162/4</f>
        <v>4750000</v>
      </c>
      <c r="AF1162" s="291" t="s">
        <v>3860</v>
      </c>
      <c r="AG1162" s="291">
        <v>3159758867</v>
      </c>
      <c r="AH1162" s="26" t="s">
        <v>3892</v>
      </c>
    </row>
    <row r="1163" spans="1:34" ht="17.25" customHeight="1">
      <c r="A1163" s="293">
        <v>1162</v>
      </c>
      <c r="B1163" s="291" t="s">
        <v>1187</v>
      </c>
      <c r="C1163" s="291" t="s">
        <v>621</v>
      </c>
      <c r="D1163" s="432" t="s">
        <v>3893</v>
      </c>
      <c r="E1163" s="294" t="s">
        <v>40</v>
      </c>
      <c r="F1163" s="369">
        <v>16292798</v>
      </c>
      <c r="G1163" s="291" t="s">
        <v>3894</v>
      </c>
      <c r="H1163" s="295">
        <v>1234640142</v>
      </c>
      <c r="I1163" s="294" t="s">
        <v>42</v>
      </c>
      <c r="J1163" s="296">
        <v>3</v>
      </c>
      <c r="K1163" s="296">
        <v>2305</v>
      </c>
      <c r="L1163" s="297">
        <v>45898</v>
      </c>
      <c r="M1163" s="298">
        <f>+F1163</f>
        <v>16292798</v>
      </c>
      <c r="N1163" s="297">
        <v>45902</v>
      </c>
      <c r="O1163" s="294" t="s">
        <v>43</v>
      </c>
      <c r="P1163" s="299">
        <v>45904</v>
      </c>
      <c r="Q1163" s="294">
        <v>2162</v>
      </c>
      <c r="R1163" s="291">
        <v>220406</v>
      </c>
      <c r="S1163" s="300">
        <v>16292798</v>
      </c>
      <c r="T1163" s="297">
        <v>45904</v>
      </c>
      <c r="U1163" s="301">
        <v>100047643</v>
      </c>
      <c r="V1163" s="297">
        <v>45904</v>
      </c>
      <c r="W1163" s="302">
        <v>46022</v>
      </c>
      <c r="Z1163" s="303">
        <f>+S1163/4</f>
        <v>4073199.5</v>
      </c>
      <c r="AF1163" s="291" t="s">
        <v>3895</v>
      </c>
      <c r="AG1163" s="291">
        <v>320488030</v>
      </c>
      <c r="AH1163" s="26" t="s">
        <v>3896</v>
      </c>
    </row>
    <row r="1164" spans="1:34" ht="17.25" customHeight="1">
      <c r="A1164" s="293">
        <v>1163</v>
      </c>
      <c r="B1164" s="291" t="s">
        <v>596</v>
      </c>
      <c r="C1164" s="291" t="s">
        <v>621</v>
      </c>
      <c r="D1164" s="291" t="s">
        <v>1521</v>
      </c>
      <c r="E1164" s="294" t="s">
        <v>40</v>
      </c>
      <c r="F1164" s="369">
        <v>4500000</v>
      </c>
      <c r="G1164" s="291" t="s">
        <v>1550</v>
      </c>
      <c r="H1164" s="295">
        <v>1110461158</v>
      </c>
      <c r="I1164" s="294" t="s">
        <v>115</v>
      </c>
      <c r="J1164" s="296">
        <v>2</v>
      </c>
      <c r="K1164" s="296">
        <v>2245</v>
      </c>
      <c r="L1164" s="297">
        <v>45896</v>
      </c>
      <c r="M1164" s="298">
        <f t="shared" ref="M1164" si="1013">+F1164</f>
        <v>4500000</v>
      </c>
      <c r="N1164" s="297">
        <v>45903</v>
      </c>
      <c r="O1164" s="294" t="s">
        <v>43</v>
      </c>
      <c r="P1164" s="299" t="s">
        <v>3897</v>
      </c>
      <c r="Q1164" s="294">
        <v>2163</v>
      </c>
      <c r="R1164" s="291">
        <v>220702</v>
      </c>
      <c r="S1164" s="300">
        <f t="shared" ref="S1164" si="1014">+M1164</f>
        <v>4500000</v>
      </c>
      <c r="T1164" s="297">
        <v>45904</v>
      </c>
      <c r="U1164" s="301" t="s">
        <v>3898</v>
      </c>
      <c r="V1164" s="297">
        <v>45910</v>
      </c>
      <c r="W1164" s="302">
        <v>46000</v>
      </c>
      <c r="Z1164" s="303">
        <f t="shared" ref="Z1164:Z1167" si="1015">+S1164/3</f>
        <v>1500000</v>
      </c>
      <c r="AF1164" s="291" t="s">
        <v>1552</v>
      </c>
      <c r="AG1164" s="291">
        <v>3143890277</v>
      </c>
      <c r="AH1164" s="307" t="s">
        <v>1553</v>
      </c>
    </row>
    <row r="1165" spans="1:34" ht="17.25" customHeight="1">
      <c r="A1165" s="293">
        <v>1164</v>
      </c>
      <c r="B1165" s="291" t="s">
        <v>596</v>
      </c>
      <c r="C1165" s="291" t="s">
        <v>621</v>
      </c>
      <c r="D1165" s="306" t="s">
        <v>3899</v>
      </c>
      <c r="E1165" s="294" t="s">
        <v>40</v>
      </c>
      <c r="F1165" s="369">
        <v>7500000</v>
      </c>
      <c r="G1165" s="291" t="s">
        <v>2151</v>
      </c>
      <c r="H1165" s="331">
        <v>1105680914</v>
      </c>
      <c r="I1165" s="294" t="s">
        <v>42</v>
      </c>
      <c r="J1165" s="296">
        <v>5</v>
      </c>
      <c r="K1165" s="296">
        <v>2279</v>
      </c>
      <c r="L1165" s="297">
        <v>45898</v>
      </c>
      <c r="M1165" s="298">
        <f t="shared" ref="M1165" si="1016">F1165</f>
        <v>7500000</v>
      </c>
      <c r="N1165" s="297">
        <v>45903</v>
      </c>
      <c r="O1165" s="294" t="s">
        <v>43</v>
      </c>
      <c r="P1165" s="334">
        <v>45904</v>
      </c>
      <c r="Q1165" s="335">
        <v>2164</v>
      </c>
      <c r="R1165" s="291">
        <v>220606</v>
      </c>
      <c r="S1165" s="300">
        <f t="shared" ref="S1165" si="1017">M1165</f>
        <v>7500000</v>
      </c>
      <c r="T1165" s="297">
        <v>45903</v>
      </c>
      <c r="U1165" s="350" t="s">
        <v>3900</v>
      </c>
      <c r="V1165" s="297">
        <v>45905</v>
      </c>
      <c r="W1165" s="302">
        <v>45995</v>
      </c>
      <c r="Z1165" s="303">
        <f t="shared" si="1015"/>
        <v>2500000</v>
      </c>
      <c r="AF1165" s="291" t="s">
        <v>2153</v>
      </c>
      <c r="AG1165" s="291">
        <v>3102970192</v>
      </c>
      <c r="AH1165" s="307" t="s">
        <v>2154</v>
      </c>
    </row>
    <row r="1166" spans="1:34" ht="17.25" customHeight="1">
      <c r="A1166" s="293">
        <v>1165</v>
      </c>
      <c r="B1166" s="291" t="s">
        <v>596</v>
      </c>
      <c r="C1166" s="291" t="s">
        <v>621</v>
      </c>
      <c r="D1166" s="291" t="s">
        <v>796</v>
      </c>
      <c r="E1166" s="294" t="s">
        <v>40</v>
      </c>
      <c r="F1166" s="369">
        <v>7500000</v>
      </c>
      <c r="G1166" s="306" t="s">
        <v>2614</v>
      </c>
      <c r="H1166" s="295">
        <v>5916288</v>
      </c>
      <c r="I1166" s="294" t="s">
        <v>245</v>
      </c>
      <c r="J1166" s="296">
        <v>4</v>
      </c>
      <c r="K1166" s="296">
        <v>2277</v>
      </c>
      <c r="L1166" s="297">
        <v>45898</v>
      </c>
      <c r="M1166" s="298">
        <f t="shared" ref="M1166" si="1018">+F1166</f>
        <v>7500000</v>
      </c>
      <c r="N1166" s="297">
        <v>45903</v>
      </c>
      <c r="O1166" s="294" t="s">
        <v>43</v>
      </c>
      <c r="P1166" s="299">
        <v>45904</v>
      </c>
      <c r="Q1166" s="294">
        <v>2165</v>
      </c>
      <c r="R1166" s="291">
        <v>220602</v>
      </c>
      <c r="S1166" s="300">
        <v>7500000</v>
      </c>
      <c r="T1166" s="297">
        <v>45903</v>
      </c>
      <c r="U1166" s="301" t="s">
        <v>3901</v>
      </c>
      <c r="V1166" s="297">
        <v>45905</v>
      </c>
      <c r="W1166" s="302">
        <v>45897</v>
      </c>
      <c r="Z1166" s="303">
        <f t="shared" si="1015"/>
        <v>2500000</v>
      </c>
      <c r="AF1166" s="291" t="s">
        <v>2615</v>
      </c>
      <c r="AG1166" s="291">
        <v>3125205113</v>
      </c>
      <c r="AH1166" s="352" t="s">
        <v>2616</v>
      </c>
    </row>
    <row r="1167" spans="1:34" ht="17.25" customHeight="1">
      <c r="A1167" s="293">
        <v>1166</v>
      </c>
      <c r="B1167" s="291" t="s">
        <v>596</v>
      </c>
      <c r="C1167" s="291" t="s">
        <v>621</v>
      </c>
      <c r="D1167" s="306" t="s">
        <v>3285</v>
      </c>
      <c r="E1167" s="294" t="s">
        <v>40</v>
      </c>
      <c r="F1167" s="369">
        <v>9000000</v>
      </c>
      <c r="G1167" s="306" t="s">
        <v>2234</v>
      </c>
      <c r="H1167" s="295">
        <v>1019133397</v>
      </c>
      <c r="I1167" s="294" t="s">
        <v>42</v>
      </c>
      <c r="J1167" s="296">
        <v>1</v>
      </c>
      <c r="K1167" s="296">
        <v>2286</v>
      </c>
      <c r="L1167" s="297">
        <v>45898</v>
      </c>
      <c r="M1167" s="298">
        <v>9000000</v>
      </c>
      <c r="N1167" s="297">
        <v>45903</v>
      </c>
      <c r="O1167" s="294" t="s">
        <v>43</v>
      </c>
      <c r="P1167" s="299">
        <v>45904</v>
      </c>
      <c r="Q1167" s="294">
        <v>2166</v>
      </c>
      <c r="R1167" s="291">
        <v>220702</v>
      </c>
      <c r="S1167" s="300">
        <v>9000000</v>
      </c>
      <c r="T1167" s="297">
        <v>45908</v>
      </c>
      <c r="U1167" s="301" t="s">
        <v>3902</v>
      </c>
      <c r="V1167" s="297">
        <v>45911</v>
      </c>
      <c r="W1167" s="302">
        <v>46001</v>
      </c>
      <c r="Z1167" s="303">
        <f t="shared" si="1015"/>
        <v>3000000</v>
      </c>
      <c r="AF1167" s="291" t="s">
        <v>3903</v>
      </c>
      <c r="AG1167" s="291">
        <v>3185507602</v>
      </c>
      <c r="AH1167" s="26" t="s">
        <v>3904</v>
      </c>
    </row>
    <row r="1168" spans="1:34" ht="17.25" customHeight="1">
      <c r="A1168" s="293">
        <v>1167</v>
      </c>
      <c r="B1168" s="291" t="s">
        <v>596</v>
      </c>
      <c r="C1168" s="291" t="s">
        <v>621</v>
      </c>
      <c r="D1168" s="291" t="s">
        <v>1521</v>
      </c>
      <c r="E1168" s="294" t="s">
        <v>40</v>
      </c>
      <c r="F1168" s="369">
        <v>4500000</v>
      </c>
      <c r="G1168" s="291" t="s">
        <v>3905</v>
      </c>
      <c r="H1168" s="295">
        <v>1110453529</v>
      </c>
      <c r="I1168" s="294" t="s">
        <v>115</v>
      </c>
      <c r="J1168" s="296">
        <v>8</v>
      </c>
      <c r="K1168" s="296">
        <v>2242</v>
      </c>
      <c r="L1168" s="297">
        <v>45896</v>
      </c>
      <c r="M1168" s="298">
        <f t="shared" ref="M1168:M1169" si="1019">+F1168</f>
        <v>4500000</v>
      </c>
      <c r="N1168" s="297">
        <v>45903</v>
      </c>
      <c r="O1168" s="294" t="s">
        <v>43</v>
      </c>
      <c r="P1168" s="299">
        <v>45904</v>
      </c>
      <c r="Q1168" s="294">
        <v>2167</v>
      </c>
      <c r="R1168" s="291">
        <v>220702</v>
      </c>
      <c r="S1168" s="300">
        <f t="shared" ref="S1168" si="1020">+M1168</f>
        <v>4500000</v>
      </c>
      <c r="T1168" s="297">
        <v>45903</v>
      </c>
      <c r="U1168" s="301" t="s">
        <v>3906</v>
      </c>
      <c r="V1168" s="297">
        <v>45909</v>
      </c>
      <c r="W1168" s="302">
        <v>45999</v>
      </c>
      <c r="Z1168" s="303">
        <f t="shared" ref="Z1168" si="1021">+S1168/3</f>
        <v>1500000</v>
      </c>
      <c r="AF1168" s="291" t="s">
        <v>3907</v>
      </c>
      <c r="AG1168" s="291">
        <v>33132245338</v>
      </c>
      <c r="AH1168" s="26" t="s">
        <v>3908</v>
      </c>
    </row>
    <row r="1169" spans="1:34" ht="17.25" customHeight="1">
      <c r="A1169" s="293">
        <v>1168</v>
      </c>
      <c r="B1169" s="291" t="s">
        <v>596</v>
      </c>
      <c r="C1169" s="291" t="s">
        <v>621</v>
      </c>
      <c r="D1169" s="306" t="s">
        <v>876</v>
      </c>
      <c r="E1169" s="294" t="s">
        <v>40</v>
      </c>
      <c r="F1169" s="369">
        <v>18000000</v>
      </c>
      <c r="G1169" s="291" t="s">
        <v>1896</v>
      </c>
      <c r="H1169" s="295">
        <v>1006118034</v>
      </c>
      <c r="I1169" s="294" t="s">
        <v>261</v>
      </c>
      <c r="J1169" s="296">
        <v>1</v>
      </c>
      <c r="K1169" s="296">
        <v>2281</v>
      </c>
      <c r="L1169" s="297">
        <v>45898</v>
      </c>
      <c r="M1169" s="298">
        <f t="shared" si="1019"/>
        <v>18000000</v>
      </c>
      <c r="N1169" s="297">
        <v>45903</v>
      </c>
      <c r="O1169" s="294" t="s">
        <v>43</v>
      </c>
      <c r="P1169" s="299">
        <v>45904</v>
      </c>
      <c r="Q1169" s="294">
        <v>2168</v>
      </c>
      <c r="R1169" s="291">
        <v>220601</v>
      </c>
      <c r="S1169" s="300">
        <v>18000000</v>
      </c>
      <c r="T1169" s="297">
        <v>45903</v>
      </c>
      <c r="U1169" s="301" t="s">
        <v>3909</v>
      </c>
      <c r="V1169" s="297">
        <v>45909</v>
      </c>
      <c r="W1169" s="302">
        <v>45999</v>
      </c>
      <c r="Z1169" s="303">
        <f>+S1169/3</f>
        <v>6000000</v>
      </c>
      <c r="AF1169" s="307" t="s">
        <v>1898</v>
      </c>
      <c r="AG1169" s="291">
        <v>3184146723</v>
      </c>
      <c r="AH1169" s="307" t="s">
        <v>1899</v>
      </c>
    </row>
    <row r="1170" spans="1:34" ht="17.25" customHeight="1">
      <c r="A1170" s="293">
        <v>1169</v>
      </c>
      <c r="B1170" s="291" t="s">
        <v>596</v>
      </c>
      <c r="C1170" s="291" t="s">
        <v>621</v>
      </c>
      <c r="D1170" s="291" t="s">
        <v>1521</v>
      </c>
      <c r="E1170" s="294" t="s">
        <v>40</v>
      </c>
      <c r="F1170" s="369">
        <v>4500000</v>
      </c>
      <c r="G1170" s="291" t="s">
        <v>3910</v>
      </c>
      <c r="H1170" s="295">
        <v>1110453529</v>
      </c>
      <c r="I1170" s="294" t="s">
        <v>115</v>
      </c>
      <c r="J1170" s="296">
        <v>8</v>
      </c>
      <c r="K1170" s="296">
        <v>2243</v>
      </c>
      <c r="L1170" s="297">
        <v>45896</v>
      </c>
      <c r="M1170" s="298">
        <f t="shared" ref="M1170" si="1022">+F1170</f>
        <v>4500000</v>
      </c>
      <c r="N1170" s="297">
        <v>45903</v>
      </c>
      <c r="O1170" s="294" t="s">
        <v>43</v>
      </c>
      <c r="R1170" s="291">
        <v>220702</v>
      </c>
      <c r="S1170" s="300">
        <f t="shared" ref="S1170" si="1023">+M1170</f>
        <v>4500000</v>
      </c>
      <c r="T1170" s="297">
        <v>45904</v>
      </c>
      <c r="U1170" s="301">
        <v>100047703</v>
      </c>
      <c r="V1170" s="297">
        <v>45911</v>
      </c>
      <c r="W1170" s="302">
        <v>46001</v>
      </c>
      <c r="Z1170" s="303">
        <f t="shared" ref="Z1170" si="1024">+S1170/3</f>
        <v>1500000</v>
      </c>
      <c r="AF1170" s="291" t="s">
        <v>3911</v>
      </c>
      <c r="AG1170" s="291">
        <v>3145583214</v>
      </c>
      <c r="AH1170" s="26" t="s">
        <v>3912</v>
      </c>
    </row>
    <row r="1171" spans="1:34" ht="17.25" customHeight="1">
      <c r="A1171" s="293">
        <v>1170</v>
      </c>
      <c r="B1171" s="291" t="s">
        <v>596</v>
      </c>
      <c r="C1171" s="291" t="s">
        <v>621</v>
      </c>
      <c r="D1171" s="291" t="s">
        <v>1521</v>
      </c>
      <c r="E1171" s="294" t="s">
        <v>40</v>
      </c>
      <c r="F1171" s="369">
        <v>4500000</v>
      </c>
      <c r="G1171" s="295" t="s">
        <v>3913</v>
      </c>
      <c r="H1171" s="295">
        <v>93381562</v>
      </c>
      <c r="I1171" s="294" t="s">
        <v>42</v>
      </c>
      <c r="J1171" s="296">
        <v>1</v>
      </c>
      <c r="K1171" s="296">
        <v>2244</v>
      </c>
      <c r="L1171" s="297">
        <v>45896</v>
      </c>
      <c r="M1171" s="298">
        <f t="shared" ref="M1171:M1172" si="1025">+F1171</f>
        <v>4500000</v>
      </c>
      <c r="N1171" s="297">
        <v>45903</v>
      </c>
      <c r="O1171" s="294" t="s">
        <v>43</v>
      </c>
      <c r="P1171" s="299">
        <v>45905</v>
      </c>
      <c r="Q1171" s="294">
        <v>2182</v>
      </c>
      <c r="R1171" s="291">
        <v>220702</v>
      </c>
      <c r="S1171" s="300">
        <f t="shared" ref="S1171" si="1026">+M1171</f>
        <v>4500000</v>
      </c>
      <c r="T1171" s="297">
        <v>45905</v>
      </c>
      <c r="U1171" s="301" t="s">
        <v>3914</v>
      </c>
      <c r="V1171" s="297">
        <v>45910</v>
      </c>
      <c r="W1171" s="302">
        <v>46000</v>
      </c>
      <c r="Z1171" s="303">
        <f t="shared" ref="Z1171" si="1027">+S1171/3</f>
        <v>1500000</v>
      </c>
      <c r="AF1171" s="291" t="s">
        <v>3915</v>
      </c>
      <c r="AG1171" s="291">
        <v>3137607712</v>
      </c>
      <c r="AH1171" s="26" t="s">
        <v>3916</v>
      </c>
    </row>
    <row r="1172" spans="1:34" ht="17.25" customHeight="1">
      <c r="A1172" s="293">
        <v>1171</v>
      </c>
      <c r="B1172" s="291" t="s">
        <v>596</v>
      </c>
      <c r="C1172" s="291" t="s">
        <v>621</v>
      </c>
      <c r="D1172" s="306" t="s">
        <v>876</v>
      </c>
      <c r="E1172" s="294" t="s">
        <v>40</v>
      </c>
      <c r="F1172" s="369">
        <v>18000000</v>
      </c>
      <c r="G1172" s="291" t="s">
        <v>1815</v>
      </c>
      <c r="H1172" s="295">
        <v>1110524463</v>
      </c>
      <c r="I1172" s="294" t="s">
        <v>42</v>
      </c>
      <c r="J1172" s="296">
        <v>1</v>
      </c>
      <c r="K1172" s="296">
        <v>2281</v>
      </c>
      <c r="L1172" s="297">
        <v>45898</v>
      </c>
      <c r="M1172" s="298">
        <f t="shared" si="1025"/>
        <v>18000000</v>
      </c>
      <c r="N1172" s="297">
        <v>45903</v>
      </c>
      <c r="O1172" s="294" t="s">
        <v>43</v>
      </c>
      <c r="P1172" s="299">
        <v>45904</v>
      </c>
      <c r="Q1172" s="294">
        <v>2169</v>
      </c>
      <c r="R1172" s="291">
        <v>220601</v>
      </c>
      <c r="S1172" s="300">
        <v>18000000</v>
      </c>
      <c r="T1172" s="297">
        <v>45904</v>
      </c>
      <c r="U1172" s="301" t="s">
        <v>3917</v>
      </c>
      <c r="V1172" s="297">
        <v>45909</v>
      </c>
      <c r="W1172" s="302">
        <v>45999</v>
      </c>
      <c r="Z1172" s="303">
        <f>+S1172/3</f>
        <v>6000000</v>
      </c>
      <c r="AF1172" s="307" t="s">
        <v>1898</v>
      </c>
      <c r="AG1172" s="291">
        <v>3184146723</v>
      </c>
      <c r="AH1172" s="307" t="s">
        <v>1899</v>
      </c>
    </row>
    <row r="1173" spans="1:34" ht="17.25" customHeight="1">
      <c r="A1173" s="293">
        <v>1172</v>
      </c>
      <c r="B1173" s="291" t="s">
        <v>1187</v>
      </c>
      <c r="C1173" s="291" t="s">
        <v>390</v>
      </c>
      <c r="D1173" s="306" t="s">
        <v>3918</v>
      </c>
      <c r="E1173" s="294" t="s">
        <v>40</v>
      </c>
      <c r="F1173" s="369">
        <v>10134582</v>
      </c>
      <c r="G1173" s="291" t="s">
        <v>591</v>
      </c>
      <c r="H1173" s="295">
        <v>37724534</v>
      </c>
      <c r="I1173" s="294" t="s">
        <v>592</v>
      </c>
      <c r="J1173" s="296">
        <v>3</v>
      </c>
      <c r="K1173" s="296">
        <v>2256</v>
      </c>
      <c r="L1173" s="297">
        <v>45897</v>
      </c>
      <c r="M1173" s="298">
        <f t="shared" ref="M1173" si="1028">F1173</f>
        <v>10134582</v>
      </c>
      <c r="N1173" s="297">
        <v>45903</v>
      </c>
      <c r="O1173" s="294" t="s">
        <v>43</v>
      </c>
      <c r="P1173" s="299">
        <v>45904</v>
      </c>
      <c r="Q1173" s="294">
        <v>2170</v>
      </c>
      <c r="R1173" s="291">
        <v>220407</v>
      </c>
      <c r="S1173" s="300">
        <f t="shared" ref="S1173" si="1029">M1173</f>
        <v>10134582</v>
      </c>
      <c r="T1173" s="297">
        <v>45903</v>
      </c>
      <c r="U1173" s="301">
        <v>100047652</v>
      </c>
      <c r="V1173" s="297">
        <v>45905</v>
      </c>
      <c r="W1173" s="302">
        <v>46022</v>
      </c>
      <c r="Z1173" s="303">
        <f>+S1173/4</f>
        <v>2533645.5</v>
      </c>
      <c r="AF1173" s="291" t="s">
        <v>1146</v>
      </c>
      <c r="AG1173" s="291">
        <v>3166230289</v>
      </c>
      <c r="AH1173" s="26" t="s">
        <v>595</v>
      </c>
    </row>
    <row r="1174" spans="1:34" ht="17.25" customHeight="1">
      <c r="A1174" s="293">
        <v>1173</v>
      </c>
      <c r="B1174" s="291" t="s">
        <v>1187</v>
      </c>
      <c r="C1174" s="291" t="s">
        <v>390</v>
      </c>
      <c r="D1174" s="306" t="s">
        <v>3918</v>
      </c>
      <c r="E1174" s="294" t="s">
        <v>40</v>
      </c>
      <c r="F1174" s="369">
        <v>10134582</v>
      </c>
      <c r="G1174" s="291" t="s">
        <v>588</v>
      </c>
      <c r="H1174" s="295">
        <v>1005720298</v>
      </c>
      <c r="I1174" s="294" t="s">
        <v>42</v>
      </c>
      <c r="J1174" s="296">
        <v>6</v>
      </c>
      <c r="K1174" s="296">
        <v>2257</v>
      </c>
      <c r="L1174" s="297">
        <v>45897</v>
      </c>
      <c r="M1174" s="298">
        <f t="shared" ref="M1174" si="1030">F1174</f>
        <v>10134582</v>
      </c>
      <c r="N1174" s="297">
        <v>45903</v>
      </c>
      <c r="O1174" s="294" t="s">
        <v>43</v>
      </c>
      <c r="P1174" s="299">
        <v>45904</v>
      </c>
      <c r="Q1174" s="294">
        <v>2171</v>
      </c>
      <c r="R1174" s="291">
        <v>220407</v>
      </c>
      <c r="S1174" s="300">
        <f t="shared" ref="S1174" si="1031">M1174</f>
        <v>10134582</v>
      </c>
      <c r="T1174" s="297">
        <v>45903</v>
      </c>
      <c r="U1174" s="301">
        <v>100047655</v>
      </c>
      <c r="V1174" s="297">
        <v>45905</v>
      </c>
      <c r="W1174" s="302">
        <v>46022</v>
      </c>
      <c r="Z1174" s="303">
        <f>+S1174/4</f>
        <v>2533645.5</v>
      </c>
      <c r="AF1174" s="291" t="s">
        <v>3919</v>
      </c>
      <c r="AG1174" s="291">
        <v>3011040860</v>
      </c>
      <c r="AH1174" s="26" t="s">
        <v>590</v>
      </c>
    </row>
    <row r="1175" spans="1:34" ht="17.25" customHeight="1">
      <c r="A1175" s="293">
        <v>1174</v>
      </c>
      <c r="B1175" s="291" t="s">
        <v>1187</v>
      </c>
      <c r="C1175" s="291" t="s">
        <v>390</v>
      </c>
      <c r="D1175" s="306" t="s">
        <v>3918</v>
      </c>
      <c r="E1175" s="294" t="s">
        <v>40</v>
      </c>
      <c r="F1175" s="369">
        <v>10134582</v>
      </c>
      <c r="G1175" s="291" t="s">
        <v>584</v>
      </c>
      <c r="H1175" s="295">
        <v>1110471181</v>
      </c>
      <c r="I1175" s="294" t="s">
        <v>42</v>
      </c>
      <c r="J1175" s="296">
        <v>5</v>
      </c>
      <c r="K1175" s="296">
        <v>2258</v>
      </c>
      <c r="L1175" s="297">
        <v>45897</v>
      </c>
      <c r="M1175" s="298">
        <f>+F1175</f>
        <v>10134582</v>
      </c>
      <c r="N1175" s="297">
        <v>45903</v>
      </c>
      <c r="O1175" s="294" t="s">
        <v>43</v>
      </c>
      <c r="P1175" s="299">
        <v>45904</v>
      </c>
      <c r="Q1175" s="294">
        <v>2172</v>
      </c>
      <c r="R1175" s="291">
        <v>220407</v>
      </c>
      <c r="S1175" s="300">
        <f>+M1175</f>
        <v>10134582</v>
      </c>
      <c r="T1175" s="297">
        <v>45903</v>
      </c>
      <c r="U1175" s="301">
        <v>100047653</v>
      </c>
      <c r="V1175" s="297">
        <v>45905</v>
      </c>
      <c r="W1175" s="302">
        <v>46022</v>
      </c>
      <c r="Z1175" s="303">
        <f>+S1175/4</f>
        <v>2533645.5</v>
      </c>
      <c r="AF1175" s="291" t="s">
        <v>1173</v>
      </c>
      <c r="AG1175" s="291">
        <v>3124815885</v>
      </c>
      <c r="AH1175" s="307" t="s">
        <v>586</v>
      </c>
    </row>
    <row r="1176" spans="1:34" ht="17.25" customHeight="1">
      <c r="A1176" s="293">
        <v>1175</v>
      </c>
      <c r="B1176" s="291" t="s">
        <v>1187</v>
      </c>
      <c r="C1176" s="291" t="s">
        <v>390</v>
      </c>
      <c r="D1176" s="306" t="s">
        <v>3918</v>
      </c>
      <c r="E1176" s="294" t="s">
        <v>40</v>
      </c>
      <c r="F1176" s="369">
        <v>10134582</v>
      </c>
      <c r="G1176" s="291" t="s">
        <v>563</v>
      </c>
      <c r="H1176" s="295">
        <v>1109380383</v>
      </c>
      <c r="I1176" s="294" t="s">
        <v>165</v>
      </c>
      <c r="J1176" s="296">
        <v>1</v>
      </c>
      <c r="K1176" s="296">
        <v>2259</v>
      </c>
      <c r="L1176" s="297">
        <v>45897</v>
      </c>
      <c r="M1176" s="298">
        <f>+F1176</f>
        <v>10134582</v>
      </c>
      <c r="N1176" s="297">
        <v>45903</v>
      </c>
      <c r="O1176" s="294" t="s">
        <v>43</v>
      </c>
      <c r="P1176" s="299">
        <v>45904</v>
      </c>
      <c r="Q1176" s="294">
        <v>2173</v>
      </c>
      <c r="R1176" s="291">
        <v>220407</v>
      </c>
      <c r="S1176" s="300">
        <f>+M1176</f>
        <v>10134582</v>
      </c>
      <c r="T1176" s="297">
        <v>45903</v>
      </c>
      <c r="U1176" s="301">
        <v>100047664</v>
      </c>
      <c r="V1176" s="297">
        <v>45905</v>
      </c>
      <c r="W1176" s="302">
        <v>46022</v>
      </c>
      <c r="Z1176" s="303">
        <v>2369000</v>
      </c>
      <c r="AF1176" s="291" t="s">
        <v>564</v>
      </c>
      <c r="AG1176" s="291">
        <v>3232510569</v>
      </c>
      <c r="AH1176" s="305" t="s">
        <v>565</v>
      </c>
    </row>
    <row r="1177" spans="1:34" ht="17.25" customHeight="1">
      <c r="A1177" s="293">
        <v>1176</v>
      </c>
      <c r="B1177" s="291" t="s">
        <v>2940</v>
      </c>
      <c r="C1177" s="291" t="s">
        <v>621</v>
      </c>
      <c r="D1177" s="357" t="s">
        <v>3106</v>
      </c>
      <c r="E1177" s="294" t="s">
        <v>40</v>
      </c>
      <c r="F1177" s="369">
        <v>10416666</v>
      </c>
      <c r="G1177" s="291" t="s">
        <v>3920</v>
      </c>
      <c r="H1177" s="295">
        <v>1110524619</v>
      </c>
      <c r="I1177" s="294" t="s">
        <v>3921</v>
      </c>
      <c r="J1177" s="296">
        <v>7</v>
      </c>
      <c r="K1177" s="296">
        <v>2217</v>
      </c>
      <c r="L1177" s="297">
        <v>45894</v>
      </c>
      <c r="M1177" s="298">
        <f t="shared" ref="M1177" si="1032">+F1177</f>
        <v>10416666</v>
      </c>
      <c r="N1177" s="297">
        <v>45903</v>
      </c>
      <c r="O1177" s="294" t="s">
        <v>43</v>
      </c>
      <c r="P1177" s="299">
        <v>45904</v>
      </c>
      <c r="Q1177" s="294">
        <v>2174</v>
      </c>
      <c r="R1177" s="291">
        <v>220302</v>
      </c>
      <c r="S1177" s="300">
        <f t="shared" ref="S1177" si="1033">+M1177</f>
        <v>10416666</v>
      </c>
      <c r="T1177" s="297">
        <v>45903</v>
      </c>
      <c r="U1177" s="301" t="s">
        <v>3922</v>
      </c>
      <c r="V1177" s="297">
        <v>45905</v>
      </c>
      <c r="W1177" s="302">
        <v>46022</v>
      </c>
      <c r="Z1177" s="303">
        <f>+S1177/4.5</f>
        <v>2314814.6666666665</v>
      </c>
      <c r="AF1177" s="291" t="s">
        <v>3820</v>
      </c>
      <c r="AG1177" s="291">
        <v>3105979575</v>
      </c>
      <c r="AH1177" s="26" t="s">
        <v>3754</v>
      </c>
    </row>
    <row r="1178" spans="1:34" ht="17.25" customHeight="1">
      <c r="A1178" s="293">
        <v>1177</v>
      </c>
      <c r="B1178" s="291" t="s">
        <v>2940</v>
      </c>
      <c r="C1178" s="291" t="s">
        <v>621</v>
      </c>
      <c r="D1178" s="357" t="s">
        <v>3772</v>
      </c>
      <c r="E1178" s="294" t="s">
        <v>40</v>
      </c>
      <c r="F1178" s="369">
        <v>10000000</v>
      </c>
      <c r="G1178" s="291" t="s">
        <v>3923</v>
      </c>
      <c r="H1178" s="295">
        <v>28797832</v>
      </c>
      <c r="I1178" s="294" t="s">
        <v>165</v>
      </c>
      <c r="J1178" s="296">
        <v>3</v>
      </c>
      <c r="K1178" s="296">
        <v>2289</v>
      </c>
      <c r="L1178" s="297">
        <v>45898</v>
      </c>
      <c r="M1178" s="298">
        <f t="shared" ref="M1178" si="1034">+F1178</f>
        <v>10000000</v>
      </c>
      <c r="N1178" s="297">
        <v>45903</v>
      </c>
      <c r="O1178" s="294" t="s">
        <v>43</v>
      </c>
      <c r="P1178" s="299">
        <v>45904</v>
      </c>
      <c r="Q1178" s="294">
        <v>2175</v>
      </c>
      <c r="R1178" s="291">
        <v>220302</v>
      </c>
      <c r="S1178" s="300">
        <f t="shared" ref="S1178" si="1035">+M1178</f>
        <v>10000000</v>
      </c>
      <c r="T1178" s="297">
        <v>45904</v>
      </c>
      <c r="U1178" s="301" t="s">
        <v>3924</v>
      </c>
      <c r="V1178" s="297">
        <v>45910</v>
      </c>
      <c r="W1178" s="302">
        <v>46022</v>
      </c>
      <c r="Z1178" s="303">
        <f>+S1178/4</f>
        <v>2500000</v>
      </c>
      <c r="AF1178" s="291" t="s">
        <v>3925</v>
      </c>
      <c r="AG1178" s="291">
        <v>3124501193</v>
      </c>
      <c r="AH1178" s="26" t="s">
        <v>3926</v>
      </c>
    </row>
    <row r="1179" spans="1:34" ht="17.25" customHeight="1">
      <c r="A1179" s="293">
        <v>1178</v>
      </c>
      <c r="B1179" s="291" t="s">
        <v>1187</v>
      </c>
      <c r="C1179" s="291" t="s">
        <v>146</v>
      </c>
      <c r="D1179" s="432" t="s">
        <v>3927</v>
      </c>
      <c r="E1179" s="294" t="s">
        <v>40</v>
      </c>
      <c r="F1179" s="369">
        <v>13645440</v>
      </c>
      <c r="G1179" s="291" t="s">
        <v>3928</v>
      </c>
      <c r="H1179" s="295">
        <v>1005827396</v>
      </c>
      <c r="I1179" s="294" t="s">
        <v>108</v>
      </c>
      <c r="J1179" s="296">
        <v>0</v>
      </c>
      <c r="K1179" s="296">
        <v>2285</v>
      </c>
      <c r="L1179" s="297">
        <v>45898</v>
      </c>
      <c r="M1179" s="298">
        <f>+F1179</f>
        <v>13645440</v>
      </c>
      <c r="N1179" s="297">
        <v>45903</v>
      </c>
      <c r="O1179" s="294" t="s">
        <v>43</v>
      </c>
      <c r="P1179" s="299">
        <v>45904</v>
      </c>
      <c r="Q1179" s="294">
        <v>2176</v>
      </c>
      <c r="R1179" s="291">
        <v>220406</v>
      </c>
      <c r="S1179" s="300">
        <f>+M1179</f>
        <v>13645440</v>
      </c>
      <c r="T1179" s="297">
        <v>45904</v>
      </c>
      <c r="U1179" s="301" t="s">
        <v>3929</v>
      </c>
      <c r="V1179" s="297">
        <v>45904</v>
      </c>
      <c r="W1179" s="302">
        <v>46022</v>
      </c>
      <c r="Z1179" s="303">
        <f>+S1179/4</f>
        <v>3411360</v>
      </c>
      <c r="AF1179" s="291" t="s">
        <v>3930</v>
      </c>
      <c r="AG1179" s="291">
        <v>3023482317</v>
      </c>
      <c r="AH1179" s="26" t="s">
        <v>3931</v>
      </c>
    </row>
    <row r="1180" spans="1:34" ht="17.25" customHeight="1">
      <c r="A1180" s="293">
        <v>1179</v>
      </c>
      <c r="B1180" s="291" t="s">
        <v>3341</v>
      </c>
      <c r="C1180" s="291" t="s">
        <v>621</v>
      </c>
      <c r="D1180" s="364" t="s">
        <v>3932</v>
      </c>
      <c r="E1180" s="294" t="s">
        <v>40</v>
      </c>
      <c r="F1180" s="369">
        <v>19000000</v>
      </c>
      <c r="G1180" s="291" t="s">
        <v>3933</v>
      </c>
      <c r="H1180" s="295">
        <v>1110541757</v>
      </c>
      <c r="I1180" s="294" t="s">
        <v>42</v>
      </c>
      <c r="J1180" s="296">
        <v>8</v>
      </c>
      <c r="K1180" s="296">
        <v>2247</v>
      </c>
      <c r="L1180" s="297">
        <v>45896</v>
      </c>
      <c r="M1180" s="298">
        <f>+F1180</f>
        <v>19000000</v>
      </c>
      <c r="N1180" s="297">
        <v>45903</v>
      </c>
      <c r="O1180" s="294" t="s">
        <v>43</v>
      </c>
      <c r="P1180" s="299">
        <v>45909</v>
      </c>
      <c r="Q1180" s="294">
        <v>2197</v>
      </c>
      <c r="R1180" s="291">
        <v>221001</v>
      </c>
      <c r="S1180" s="300">
        <f>+F1180</f>
        <v>19000000</v>
      </c>
      <c r="W1180" s="302">
        <v>46022</v>
      </c>
      <c r="Z1180" s="303">
        <f t="shared" ref="Z1180" si="1036">+S1180/4</f>
        <v>4750000</v>
      </c>
      <c r="AF1180" s="291" t="s">
        <v>3934</v>
      </c>
      <c r="AG1180" s="291">
        <v>3132968804</v>
      </c>
      <c r="AH1180" s="26" t="s">
        <v>3935</v>
      </c>
    </row>
    <row r="1181" spans="1:34" ht="17.25" customHeight="1">
      <c r="A1181" s="293">
        <v>1180</v>
      </c>
      <c r="B1181" s="291" t="s">
        <v>596</v>
      </c>
      <c r="C1181" s="291" t="s">
        <v>621</v>
      </c>
      <c r="D1181" s="306" t="s">
        <v>876</v>
      </c>
      <c r="E1181" s="294" t="s">
        <v>40</v>
      </c>
      <c r="F1181" s="369">
        <v>18000000</v>
      </c>
      <c r="G1181" s="291" t="s">
        <v>1606</v>
      </c>
      <c r="H1181" s="295">
        <v>1105674803</v>
      </c>
      <c r="I1181" s="294" t="s">
        <v>741</v>
      </c>
      <c r="J1181" s="296">
        <v>1</v>
      </c>
      <c r="K1181" s="296">
        <v>2271</v>
      </c>
      <c r="L1181" s="297">
        <v>45897</v>
      </c>
      <c r="M1181" s="298">
        <f t="shared" ref="M1181:M1183" si="1037">+F1181</f>
        <v>18000000</v>
      </c>
      <c r="N1181" s="297">
        <v>45904</v>
      </c>
      <c r="O1181" s="294" t="s">
        <v>43</v>
      </c>
      <c r="P1181" s="299">
        <v>45905</v>
      </c>
      <c r="Q1181" s="294">
        <v>2183</v>
      </c>
      <c r="R1181" s="291">
        <v>220601</v>
      </c>
      <c r="S1181" s="300">
        <v>18000000</v>
      </c>
      <c r="T1181" s="297">
        <v>45904</v>
      </c>
      <c r="U1181" s="301" t="s">
        <v>3936</v>
      </c>
      <c r="V1181" s="297">
        <v>45909</v>
      </c>
      <c r="W1181" s="302">
        <v>45999</v>
      </c>
      <c r="Z1181" s="303">
        <f t="shared" ref="Z1181" si="1038">+S1181/3</f>
        <v>6000000</v>
      </c>
      <c r="AF1181" s="307" t="s">
        <v>1608</v>
      </c>
      <c r="AG1181" s="291">
        <v>3108850824</v>
      </c>
      <c r="AH1181" s="307" t="s">
        <v>1609</v>
      </c>
    </row>
    <row r="1182" spans="1:34" ht="17.25" customHeight="1">
      <c r="A1182" s="293">
        <v>1181</v>
      </c>
      <c r="B1182" s="291" t="s">
        <v>596</v>
      </c>
      <c r="C1182" s="291" t="s">
        <v>621</v>
      </c>
      <c r="D1182" s="306" t="s">
        <v>876</v>
      </c>
      <c r="E1182" s="294" t="s">
        <v>40</v>
      </c>
      <c r="F1182" s="369">
        <v>18000000</v>
      </c>
      <c r="G1182" s="291" t="s">
        <v>1479</v>
      </c>
      <c r="H1182" s="295" t="s">
        <v>1480</v>
      </c>
      <c r="I1182" s="294" t="s">
        <v>42</v>
      </c>
      <c r="J1182" s="296">
        <v>1</v>
      </c>
      <c r="K1182" s="296">
        <v>2280</v>
      </c>
      <c r="L1182" s="297">
        <v>45898</v>
      </c>
      <c r="M1182" s="298">
        <f t="shared" si="1037"/>
        <v>18000000</v>
      </c>
      <c r="N1182" s="297">
        <v>45904</v>
      </c>
      <c r="O1182" s="294" t="s">
        <v>43</v>
      </c>
      <c r="P1182" s="299">
        <v>45905</v>
      </c>
      <c r="Q1182" s="294">
        <v>2184</v>
      </c>
      <c r="R1182" s="291">
        <v>220601</v>
      </c>
      <c r="S1182" s="300">
        <v>18000000</v>
      </c>
      <c r="T1182" s="297">
        <v>45904</v>
      </c>
      <c r="U1182" s="301" t="s">
        <v>3937</v>
      </c>
      <c r="V1182" s="297">
        <v>45909</v>
      </c>
      <c r="W1182" s="302" t="s">
        <v>3938</v>
      </c>
      <c r="Z1182" s="303">
        <f>+S1182/3</f>
        <v>6000000</v>
      </c>
      <c r="AF1182" s="307" t="s">
        <v>1482</v>
      </c>
      <c r="AG1182" s="291">
        <v>3163738350</v>
      </c>
      <c r="AH1182" s="307" t="s">
        <v>1483</v>
      </c>
    </row>
    <row r="1183" spans="1:34" ht="17.25" customHeight="1">
      <c r="A1183" s="293">
        <v>1182</v>
      </c>
      <c r="B1183" s="291" t="s">
        <v>596</v>
      </c>
      <c r="C1183" s="291" t="s">
        <v>621</v>
      </c>
      <c r="D1183" s="306" t="s">
        <v>876</v>
      </c>
      <c r="E1183" s="294" t="s">
        <v>40</v>
      </c>
      <c r="F1183" s="369">
        <v>18000000</v>
      </c>
      <c r="G1183" s="291" t="s">
        <v>1599</v>
      </c>
      <c r="H1183" s="295">
        <v>65762583</v>
      </c>
      <c r="I1183" s="294" t="s">
        <v>42</v>
      </c>
      <c r="J1183" s="296">
        <v>8</v>
      </c>
      <c r="K1183" s="296">
        <v>2283</v>
      </c>
      <c r="L1183" s="297">
        <v>45898</v>
      </c>
      <c r="M1183" s="298">
        <f t="shared" si="1037"/>
        <v>18000000</v>
      </c>
      <c r="N1183" s="297">
        <v>45904</v>
      </c>
      <c r="O1183" s="294" t="s">
        <v>43</v>
      </c>
      <c r="P1183" s="433">
        <v>45905</v>
      </c>
      <c r="Q1183" s="294">
        <v>2185</v>
      </c>
      <c r="R1183" s="291">
        <v>220601</v>
      </c>
      <c r="S1183" s="300">
        <v>18000000</v>
      </c>
      <c r="T1183" s="297">
        <v>45904</v>
      </c>
      <c r="U1183" s="301" t="s">
        <v>3939</v>
      </c>
      <c r="V1183" s="297">
        <v>45909</v>
      </c>
      <c r="W1183" s="302">
        <v>45999</v>
      </c>
      <c r="Z1183" s="303">
        <f t="shared" ref="Z1183" si="1039">+S1183/3</f>
        <v>6000000</v>
      </c>
      <c r="AF1183" s="307" t="s">
        <v>1601</v>
      </c>
      <c r="AG1183" s="291">
        <v>5159239</v>
      </c>
      <c r="AH1183" s="307" t="s">
        <v>1602</v>
      </c>
    </row>
    <row r="1184" spans="1:34" ht="17.25" customHeight="1">
      <c r="A1184" s="293">
        <v>1183</v>
      </c>
      <c r="B1184" s="291" t="s">
        <v>1187</v>
      </c>
      <c r="C1184" s="291" t="s">
        <v>468</v>
      </c>
      <c r="D1184" s="426" t="s">
        <v>3940</v>
      </c>
      <c r="E1184" s="294" t="s">
        <v>40</v>
      </c>
      <c r="F1184" s="369">
        <v>18096000</v>
      </c>
      <c r="G1184" s="291" t="s">
        <v>933</v>
      </c>
      <c r="H1184" s="295">
        <v>28559183</v>
      </c>
      <c r="I1184" s="294" t="s">
        <v>42</v>
      </c>
      <c r="J1184" s="296">
        <v>1</v>
      </c>
      <c r="K1184" s="296">
        <v>2293</v>
      </c>
      <c r="L1184" s="297">
        <v>45929</v>
      </c>
      <c r="M1184" s="298">
        <f t="shared" ref="M1184:M1185" si="1040">F1184</f>
        <v>18096000</v>
      </c>
      <c r="N1184" s="297">
        <v>45904</v>
      </c>
      <c r="O1184" s="294" t="s">
        <v>43</v>
      </c>
      <c r="P1184" s="299">
        <v>45905</v>
      </c>
      <c r="Q1184" s="294">
        <v>2186</v>
      </c>
      <c r="R1184" s="291">
        <v>220406</v>
      </c>
      <c r="S1184" s="300">
        <f t="shared" ref="S1184:S1186" si="1041">M1184</f>
        <v>18096000</v>
      </c>
      <c r="T1184" s="297">
        <v>45904</v>
      </c>
      <c r="U1184" s="301" t="s">
        <v>3941</v>
      </c>
      <c r="V1184" s="297">
        <v>45905</v>
      </c>
      <c r="W1184" s="302">
        <v>46022</v>
      </c>
      <c r="Z1184" s="303">
        <f>+S1184</f>
        <v>18096000</v>
      </c>
      <c r="AF1184" s="291" t="s">
        <v>935</v>
      </c>
      <c r="AG1184" s="291">
        <v>3107688512</v>
      </c>
      <c r="AH1184" s="307" t="s">
        <v>936</v>
      </c>
    </row>
    <row r="1185" spans="1:34" ht="17.25" customHeight="1">
      <c r="A1185" s="293">
        <v>1184</v>
      </c>
      <c r="B1185" s="291" t="s">
        <v>1187</v>
      </c>
      <c r="C1185" s="291" t="s">
        <v>468</v>
      </c>
      <c r="D1185" s="426" t="s">
        <v>3940</v>
      </c>
      <c r="E1185" s="294" t="s">
        <v>40</v>
      </c>
      <c r="F1185" s="369">
        <v>18096000</v>
      </c>
      <c r="G1185" s="291" t="s">
        <v>918</v>
      </c>
      <c r="H1185" s="295">
        <v>19483464</v>
      </c>
      <c r="I1185" s="294" t="s">
        <v>261</v>
      </c>
      <c r="J1185" s="296">
        <v>5</v>
      </c>
      <c r="K1185" s="296">
        <v>1823</v>
      </c>
      <c r="L1185" s="297">
        <v>45898</v>
      </c>
      <c r="M1185" s="298">
        <f>+F1185</f>
        <v>18096000</v>
      </c>
      <c r="N1185" s="297">
        <v>45904</v>
      </c>
      <c r="O1185" s="294" t="s">
        <v>43</v>
      </c>
      <c r="P1185" s="299">
        <v>45905</v>
      </c>
      <c r="Q1185" s="294">
        <v>2187</v>
      </c>
      <c r="R1185" s="291">
        <v>220406</v>
      </c>
      <c r="S1185" s="300">
        <f t="shared" si="1041"/>
        <v>18096000</v>
      </c>
      <c r="W1185" s="302">
        <v>45884</v>
      </c>
      <c r="Z1185" s="303">
        <f>+S1185</f>
        <v>18096000</v>
      </c>
      <c r="AF1185" s="291" t="s">
        <v>920</v>
      </c>
      <c r="AG1185" s="291">
        <v>3203473699</v>
      </c>
      <c r="AH1185" s="307" t="s">
        <v>921</v>
      </c>
    </row>
    <row r="1186" spans="1:34" ht="17.25" customHeight="1">
      <c r="A1186" s="293">
        <v>1185</v>
      </c>
      <c r="B1186" s="291" t="s">
        <v>1187</v>
      </c>
      <c r="C1186" s="291" t="s">
        <v>1133</v>
      </c>
      <c r="D1186" s="291" t="s">
        <v>3942</v>
      </c>
      <c r="E1186" s="294" t="s">
        <v>40</v>
      </c>
      <c r="F1186" s="369">
        <v>17681332</v>
      </c>
      <c r="G1186" s="291" t="s">
        <v>550</v>
      </c>
      <c r="H1186" s="295">
        <v>28816294</v>
      </c>
      <c r="I1186" s="294" t="s">
        <v>63</v>
      </c>
      <c r="J1186" s="296">
        <v>3</v>
      </c>
      <c r="K1186" s="296">
        <v>2294</v>
      </c>
      <c r="L1186" s="297">
        <v>45898</v>
      </c>
      <c r="M1186" s="298">
        <f t="shared" ref="M1186" si="1042">F1186</f>
        <v>17681332</v>
      </c>
      <c r="N1186" s="297">
        <v>45904</v>
      </c>
      <c r="O1186" s="294" t="s">
        <v>43</v>
      </c>
      <c r="P1186" s="299">
        <v>45904</v>
      </c>
      <c r="Q1186" s="294">
        <v>2177</v>
      </c>
      <c r="R1186" s="291">
        <v>220406</v>
      </c>
      <c r="S1186" s="300">
        <f t="shared" si="1041"/>
        <v>17681332</v>
      </c>
      <c r="T1186" s="297">
        <v>45904</v>
      </c>
      <c r="U1186" s="301" t="s">
        <v>3943</v>
      </c>
      <c r="V1186" s="297">
        <v>45911</v>
      </c>
      <c r="W1186" s="302">
        <v>46022</v>
      </c>
      <c r="Z1186" s="303">
        <v>4200000</v>
      </c>
      <c r="AF1186" s="291" t="s">
        <v>552</v>
      </c>
      <c r="AG1186" s="291">
        <v>3174010524</v>
      </c>
      <c r="AH1186" s="307" t="s">
        <v>553</v>
      </c>
    </row>
    <row r="1187" spans="1:34" ht="17.25" customHeight="1">
      <c r="A1187" s="293">
        <v>1186</v>
      </c>
      <c r="B1187" s="291" t="s">
        <v>1187</v>
      </c>
      <c r="C1187" s="291" t="s">
        <v>146</v>
      </c>
      <c r="D1187" s="432" t="s">
        <v>3944</v>
      </c>
      <c r="E1187" s="294" t="s">
        <v>40</v>
      </c>
      <c r="F1187" s="369">
        <v>15000000</v>
      </c>
      <c r="G1187" s="291" t="s">
        <v>3945</v>
      </c>
      <c r="H1187" s="295">
        <v>14295273</v>
      </c>
      <c r="I1187" s="294" t="s">
        <v>42</v>
      </c>
      <c r="J1187" s="296">
        <v>0</v>
      </c>
      <c r="K1187" s="296">
        <v>2269</v>
      </c>
      <c r="L1187" s="297">
        <v>45897</v>
      </c>
      <c r="M1187" s="298">
        <f>+F1187</f>
        <v>15000000</v>
      </c>
      <c r="N1187" s="297">
        <v>45904</v>
      </c>
      <c r="O1187" s="294" t="s">
        <v>43</v>
      </c>
      <c r="P1187" s="299">
        <v>45904</v>
      </c>
      <c r="Q1187" s="294">
        <v>2178</v>
      </c>
      <c r="R1187" s="291">
        <v>220406</v>
      </c>
      <c r="S1187" s="300">
        <f>+M1187</f>
        <v>15000000</v>
      </c>
      <c r="T1187" s="297">
        <v>45915</v>
      </c>
      <c r="U1187" s="301">
        <v>16780397</v>
      </c>
      <c r="V1187" s="297">
        <v>45916</v>
      </c>
      <c r="W1187" s="294" t="s">
        <v>3012</v>
      </c>
      <c r="Z1187" s="303">
        <f>+S1187</f>
        <v>15000000</v>
      </c>
      <c r="AF1187" s="291" t="s">
        <v>3946</v>
      </c>
      <c r="AG1187" s="291">
        <v>2714825</v>
      </c>
      <c r="AH1187" s="26" t="s">
        <v>3947</v>
      </c>
    </row>
    <row r="1188" spans="1:34" ht="17.25" customHeight="1">
      <c r="A1188" s="293">
        <v>1187</v>
      </c>
      <c r="B1188" s="291" t="s">
        <v>1187</v>
      </c>
      <c r="C1188" s="291" t="s">
        <v>3948</v>
      </c>
      <c r="D1188" s="426" t="s">
        <v>3940</v>
      </c>
      <c r="E1188" s="294" t="s">
        <v>40</v>
      </c>
      <c r="F1188" s="369">
        <v>18096000</v>
      </c>
      <c r="G1188" s="291" t="s">
        <v>962</v>
      </c>
      <c r="H1188" s="295">
        <v>1054562128</v>
      </c>
      <c r="I1188" s="294" t="s">
        <v>963</v>
      </c>
      <c r="J1188" s="296">
        <v>2</v>
      </c>
      <c r="K1188" s="296">
        <v>2291</v>
      </c>
      <c r="L1188" s="297">
        <v>45898</v>
      </c>
      <c r="M1188" s="298">
        <f t="shared" ref="M1188" si="1043">F1188</f>
        <v>18096000</v>
      </c>
      <c r="N1188" s="297">
        <v>45904</v>
      </c>
      <c r="O1188" s="294" t="s">
        <v>43</v>
      </c>
      <c r="P1188" s="299">
        <v>45905</v>
      </c>
      <c r="Q1188" s="294">
        <v>2188</v>
      </c>
      <c r="R1188" s="291">
        <v>220406</v>
      </c>
      <c r="S1188" s="300">
        <f t="shared" ref="S1188" si="1044">M1188</f>
        <v>18096000</v>
      </c>
      <c r="T1188" s="354">
        <v>45905</v>
      </c>
      <c r="U1188" s="297" t="s">
        <v>3949</v>
      </c>
      <c r="V1188" s="297">
        <v>45905</v>
      </c>
      <c r="W1188" s="302">
        <v>46022</v>
      </c>
      <c r="Z1188" s="303">
        <f>+S1188/4</f>
        <v>4524000</v>
      </c>
      <c r="AF1188" s="291" t="s">
        <v>965</v>
      </c>
      <c r="AG1188" s="291">
        <v>3505492763</v>
      </c>
      <c r="AH1188" s="307" t="s">
        <v>966</v>
      </c>
    </row>
    <row r="1189" spans="1:34" ht="17.25" customHeight="1">
      <c r="A1189" s="293">
        <v>1188</v>
      </c>
      <c r="B1189" s="291" t="s">
        <v>1187</v>
      </c>
      <c r="C1189" s="291" t="s">
        <v>390</v>
      </c>
      <c r="D1189" s="291" t="s">
        <v>3950</v>
      </c>
      <c r="E1189" s="294" t="s">
        <v>40</v>
      </c>
      <c r="F1189" s="369">
        <v>17360000</v>
      </c>
      <c r="G1189" s="291" t="s">
        <v>3951</v>
      </c>
      <c r="H1189" s="295">
        <v>1109385778</v>
      </c>
      <c r="I1189" s="294" t="s">
        <v>165</v>
      </c>
      <c r="J1189" s="296">
        <v>1</v>
      </c>
      <c r="K1189" s="296">
        <v>2263</v>
      </c>
      <c r="L1189" s="297">
        <v>45897</v>
      </c>
      <c r="M1189" s="298">
        <f>+F1189</f>
        <v>17360000</v>
      </c>
      <c r="N1189" s="297">
        <v>45904</v>
      </c>
      <c r="O1189" s="294" t="s">
        <v>43</v>
      </c>
      <c r="P1189" s="299">
        <v>45905</v>
      </c>
      <c r="Q1189" s="294">
        <v>2189</v>
      </c>
      <c r="R1189" s="291">
        <v>220406</v>
      </c>
      <c r="S1189" s="300">
        <v>17360000</v>
      </c>
      <c r="W1189" s="302">
        <v>46022</v>
      </c>
      <c r="Z1189" s="303">
        <f>+S1189/4</f>
        <v>4340000</v>
      </c>
      <c r="AF1189" s="291" t="s">
        <v>3952</v>
      </c>
      <c r="AG1189" s="291">
        <v>3012621654</v>
      </c>
      <c r="AH1189" s="26" t="s">
        <v>3953</v>
      </c>
    </row>
    <row r="1190" spans="1:34" ht="17.25" customHeight="1">
      <c r="A1190" s="293">
        <v>1189</v>
      </c>
      <c r="B1190" s="291" t="s">
        <v>1187</v>
      </c>
      <c r="C1190" s="291" t="s">
        <v>390</v>
      </c>
      <c r="D1190" s="291" t="s">
        <v>3954</v>
      </c>
      <c r="E1190" s="294" t="s">
        <v>40</v>
      </c>
      <c r="F1190" s="369">
        <v>11015850</v>
      </c>
      <c r="G1190" s="291" t="s">
        <v>451</v>
      </c>
      <c r="H1190" s="295">
        <v>28914677</v>
      </c>
      <c r="I1190" s="294" t="s">
        <v>452</v>
      </c>
      <c r="J1190" s="296">
        <v>0</v>
      </c>
      <c r="K1190" s="296">
        <v>2260</v>
      </c>
      <c r="L1190" s="297">
        <v>45897</v>
      </c>
      <c r="M1190" s="298">
        <f t="shared" ref="M1190" si="1045">+F1190</f>
        <v>11015850</v>
      </c>
      <c r="N1190" s="297">
        <v>45904</v>
      </c>
      <c r="O1190" s="294" t="s">
        <v>43</v>
      </c>
      <c r="P1190" s="299">
        <v>45905</v>
      </c>
      <c r="Q1190" s="294">
        <v>2190</v>
      </c>
      <c r="R1190" s="291">
        <v>220407</v>
      </c>
      <c r="S1190" s="300">
        <f t="shared" ref="S1190" si="1046">+M1190</f>
        <v>11015850</v>
      </c>
      <c r="T1190" s="297">
        <v>45904</v>
      </c>
      <c r="U1190" s="301">
        <v>1000476952</v>
      </c>
      <c r="V1190" s="297">
        <v>45906</v>
      </c>
      <c r="W1190" s="302">
        <v>46022</v>
      </c>
      <c r="Z1190" s="303">
        <f>+S1190/4</f>
        <v>2753962.5</v>
      </c>
      <c r="AF1190" s="291" t="s">
        <v>1069</v>
      </c>
      <c r="AG1190" s="291">
        <v>3118384325</v>
      </c>
      <c r="AH1190" s="324" t="s">
        <v>454</v>
      </c>
    </row>
    <row r="1191" spans="1:34" ht="17.25" customHeight="1">
      <c r="A1191" s="293">
        <v>1190</v>
      </c>
      <c r="B1191" s="291" t="s">
        <v>1187</v>
      </c>
      <c r="C1191" s="291" t="s">
        <v>3955</v>
      </c>
      <c r="D1191" s="291" t="s">
        <v>3956</v>
      </c>
      <c r="E1191" s="294" t="s">
        <v>40</v>
      </c>
      <c r="F1191" s="369">
        <v>40000000</v>
      </c>
      <c r="G1191" s="291" t="s">
        <v>3957</v>
      </c>
      <c r="H1191" s="295">
        <v>901940336</v>
      </c>
      <c r="I1191" s="294" t="s">
        <v>42</v>
      </c>
      <c r="J1191" s="296">
        <v>0</v>
      </c>
      <c r="K1191" s="296">
        <v>2284</v>
      </c>
      <c r="L1191" s="297">
        <v>45898</v>
      </c>
      <c r="M1191" s="298">
        <f>+F1191</f>
        <v>40000000</v>
      </c>
      <c r="N1191" s="297">
        <v>45904</v>
      </c>
      <c r="O1191" s="294" t="s">
        <v>43</v>
      </c>
      <c r="P1191" s="299">
        <v>45905</v>
      </c>
      <c r="Q1191" s="294">
        <v>2191</v>
      </c>
      <c r="R1191" s="291">
        <v>220406</v>
      </c>
      <c r="S1191" s="300">
        <f>+M1191</f>
        <v>40000000</v>
      </c>
      <c r="W1191" s="302">
        <v>46022</v>
      </c>
      <c r="Z1191" s="303">
        <f>+S1191/4</f>
        <v>10000000</v>
      </c>
      <c r="AF1191" s="291" t="s">
        <v>3958</v>
      </c>
      <c r="AG1191" s="291">
        <v>3162442174</v>
      </c>
      <c r="AH1191" s="26" t="s">
        <v>3959</v>
      </c>
    </row>
    <row r="1192" spans="1:34" ht="17.25" customHeight="1">
      <c r="A1192" s="293">
        <v>1191</v>
      </c>
      <c r="B1192" s="291" t="s">
        <v>596</v>
      </c>
      <c r="C1192" s="291" t="s">
        <v>621</v>
      </c>
      <c r="D1192" s="291" t="s">
        <v>3960</v>
      </c>
      <c r="E1192" s="294" t="s">
        <v>40</v>
      </c>
      <c r="F1192" s="369">
        <v>4500000</v>
      </c>
      <c r="G1192" s="295" t="s">
        <v>3961</v>
      </c>
      <c r="H1192" s="295">
        <v>1110584281</v>
      </c>
      <c r="I1192" s="294" t="s">
        <v>42</v>
      </c>
      <c r="J1192" s="296">
        <v>9</v>
      </c>
      <c r="K1192" s="296">
        <v>2241</v>
      </c>
      <c r="L1192" s="297">
        <v>45896</v>
      </c>
      <c r="M1192" s="298">
        <f t="shared" ref="M1192" si="1047">+F1192</f>
        <v>4500000</v>
      </c>
      <c r="N1192" s="297">
        <v>45904</v>
      </c>
      <c r="O1192" s="294" t="s">
        <v>43</v>
      </c>
      <c r="P1192" s="299">
        <v>45905</v>
      </c>
      <c r="Q1192" s="294">
        <v>2192</v>
      </c>
      <c r="R1192" s="291">
        <v>220702</v>
      </c>
      <c r="S1192" s="300">
        <f t="shared" ref="S1192" si="1048">+M1192</f>
        <v>4500000</v>
      </c>
      <c r="T1192" s="297">
        <v>45911</v>
      </c>
      <c r="U1192" s="301" t="s">
        <v>3962</v>
      </c>
      <c r="V1192" s="297">
        <v>45911</v>
      </c>
      <c r="W1192" s="302">
        <v>46001</v>
      </c>
      <c r="Z1192" s="303">
        <f t="shared" ref="Z1192" si="1049">+S1192/3</f>
        <v>1500000</v>
      </c>
      <c r="AF1192" s="291" t="s">
        <v>3963</v>
      </c>
      <c r="AG1192" s="291">
        <v>3114214718</v>
      </c>
      <c r="AH1192" s="26" t="s">
        <v>3964</v>
      </c>
    </row>
    <row r="1193" spans="1:34" ht="17.25" customHeight="1">
      <c r="A1193" s="293">
        <v>1192</v>
      </c>
      <c r="B1193" s="291" t="s">
        <v>596</v>
      </c>
      <c r="C1193" s="291" t="s">
        <v>621</v>
      </c>
      <c r="D1193" s="291" t="s">
        <v>3960</v>
      </c>
      <c r="E1193" s="294" t="s">
        <v>40</v>
      </c>
      <c r="F1193" s="369">
        <v>4500000</v>
      </c>
      <c r="G1193" s="295" t="s">
        <v>3965</v>
      </c>
      <c r="H1193" s="295">
        <v>93399494</v>
      </c>
      <c r="I1193" s="294" t="s">
        <v>42</v>
      </c>
      <c r="J1193" s="296">
        <v>6</v>
      </c>
      <c r="K1193" s="296">
        <v>2239</v>
      </c>
      <c r="L1193" s="297">
        <v>45896</v>
      </c>
      <c r="M1193" s="298">
        <f t="shared" ref="M1193" si="1050">+F1193</f>
        <v>4500000</v>
      </c>
      <c r="N1193" s="297">
        <v>45904</v>
      </c>
      <c r="O1193" s="294" t="s">
        <v>43</v>
      </c>
      <c r="P1193" s="299">
        <v>45908</v>
      </c>
      <c r="Q1193" s="294">
        <v>2195</v>
      </c>
      <c r="R1193" s="291">
        <v>220702</v>
      </c>
      <c r="S1193" s="300">
        <f t="shared" ref="S1193" si="1051">+M1193</f>
        <v>4500000</v>
      </c>
      <c r="T1193" s="297">
        <v>45905</v>
      </c>
      <c r="U1193" s="301" t="s">
        <v>3966</v>
      </c>
      <c r="V1193" s="297">
        <v>45941</v>
      </c>
      <c r="W1193" s="302">
        <v>46001</v>
      </c>
      <c r="Z1193" s="303">
        <f t="shared" ref="Z1193" si="1052">+S1193/3</f>
        <v>1500000</v>
      </c>
      <c r="AF1193" s="291" t="s">
        <v>3967</v>
      </c>
      <c r="AG1193" s="291">
        <v>3229494261</v>
      </c>
      <c r="AH1193" s="26" t="s">
        <v>3968</v>
      </c>
    </row>
    <row r="1194" spans="1:34" ht="17.25" customHeight="1">
      <c r="A1194" s="293">
        <v>1193</v>
      </c>
      <c r="B1194" s="291" t="s">
        <v>596</v>
      </c>
      <c r="C1194" s="291" t="s">
        <v>621</v>
      </c>
      <c r="D1194" s="291" t="s">
        <v>3960</v>
      </c>
      <c r="E1194" s="294" t="s">
        <v>40</v>
      </c>
      <c r="F1194" s="369">
        <v>4500000</v>
      </c>
      <c r="G1194" s="295" t="s">
        <v>3969</v>
      </c>
      <c r="H1194" s="295">
        <v>65762633</v>
      </c>
      <c r="I1194" s="294" t="s">
        <v>42</v>
      </c>
      <c r="J1194" s="296">
        <v>8</v>
      </c>
      <c r="K1194" s="296">
        <v>2299</v>
      </c>
      <c r="L1194" s="297">
        <v>45898</v>
      </c>
      <c r="M1194" s="298">
        <f t="shared" ref="M1194" si="1053">+F1194</f>
        <v>4500000</v>
      </c>
      <c r="N1194" s="297">
        <v>45905</v>
      </c>
      <c r="O1194" s="294" t="s">
        <v>43</v>
      </c>
      <c r="P1194" s="299">
        <v>45910</v>
      </c>
      <c r="Q1194" s="294">
        <v>2206</v>
      </c>
      <c r="R1194" s="291">
        <v>220702</v>
      </c>
      <c r="S1194" s="300">
        <f t="shared" ref="S1194" si="1054">+M1194</f>
        <v>4500000</v>
      </c>
      <c r="T1194" s="297">
        <v>45912</v>
      </c>
      <c r="U1194" s="301">
        <v>100047789</v>
      </c>
      <c r="V1194" s="297">
        <v>45912</v>
      </c>
      <c r="W1194" s="302">
        <v>45999</v>
      </c>
      <c r="Z1194" s="303">
        <f t="shared" ref="Z1194" si="1055">+S1194/3</f>
        <v>1500000</v>
      </c>
      <c r="AF1194" s="291" t="s">
        <v>3970</v>
      </c>
      <c r="AG1194" s="291">
        <v>3112098438</v>
      </c>
      <c r="AH1194" s="26" t="s">
        <v>3971</v>
      </c>
    </row>
    <row r="1195" spans="1:34" ht="17.25" customHeight="1">
      <c r="A1195" s="293">
        <v>1194</v>
      </c>
      <c r="B1195" s="291" t="s">
        <v>596</v>
      </c>
      <c r="C1195" s="291" t="s">
        <v>621</v>
      </c>
      <c r="D1195" s="291" t="s">
        <v>3960</v>
      </c>
      <c r="E1195" s="294" t="s">
        <v>40</v>
      </c>
      <c r="F1195" s="369">
        <v>4500000</v>
      </c>
      <c r="G1195" s="295" t="s">
        <v>3972</v>
      </c>
      <c r="H1195" s="295">
        <v>12560287</v>
      </c>
      <c r="I1195" s="294" t="s">
        <v>198</v>
      </c>
      <c r="J1195" s="296">
        <v>2</v>
      </c>
      <c r="K1195" s="434">
        <v>2300</v>
      </c>
      <c r="L1195" s="297">
        <v>45898</v>
      </c>
      <c r="M1195" s="298">
        <f t="shared" ref="M1195" si="1056">+F1195</f>
        <v>4500000</v>
      </c>
      <c r="N1195" s="297">
        <v>45905</v>
      </c>
      <c r="O1195" s="294" t="s">
        <v>43</v>
      </c>
      <c r="P1195" s="299">
        <v>45910</v>
      </c>
      <c r="Q1195" s="294">
        <v>2207</v>
      </c>
      <c r="R1195" s="291">
        <v>220702</v>
      </c>
      <c r="S1195" s="300">
        <f t="shared" ref="S1195" si="1057">+M1195</f>
        <v>4500000</v>
      </c>
      <c r="T1195" s="297">
        <v>45908</v>
      </c>
      <c r="U1195" s="301" t="s">
        <v>3973</v>
      </c>
      <c r="V1195" s="297">
        <v>45912</v>
      </c>
      <c r="W1195" s="302">
        <v>46002</v>
      </c>
      <c r="Z1195" s="303">
        <f t="shared" ref="Z1195" si="1058">+S1195/3</f>
        <v>1500000</v>
      </c>
      <c r="AF1195" s="291" t="s">
        <v>3974</v>
      </c>
      <c r="AG1195" s="291">
        <v>42322919</v>
      </c>
      <c r="AH1195" s="26" t="s">
        <v>3975</v>
      </c>
    </row>
    <row r="1196" spans="1:34" ht="17.25" customHeight="1">
      <c r="A1196" s="293">
        <v>1195</v>
      </c>
      <c r="B1196" s="291" t="s">
        <v>596</v>
      </c>
      <c r="C1196" s="291" t="s">
        <v>621</v>
      </c>
      <c r="D1196" s="291" t="s">
        <v>3976</v>
      </c>
      <c r="E1196" s="294" t="s">
        <v>40</v>
      </c>
      <c r="F1196" s="369">
        <v>5000000</v>
      </c>
      <c r="G1196" s="295" t="s">
        <v>649</v>
      </c>
      <c r="H1196" s="295">
        <v>1070587899</v>
      </c>
      <c r="I1196" s="294" t="s">
        <v>42</v>
      </c>
      <c r="J1196" s="296">
        <v>9</v>
      </c>
      <c r="K1196" s="434">
        <v>2295</v>
      </c>
      <c r="L1196" s="297">
        <v>45898</v>
      </c>
      <c r="M1196" s="298">
        <f t="shared" ref="M1196" si="1059">+F1196</f>
        <v>5000000</v>
      </c>
      <c r="N1196" s="297">
        <v>45905</v>
      </c>
      <c r="O1196" s="294" t="s">
        <v>43</v>
      </c>
      <c r="P1196" s="299">
        <v>45909</v>
      </c>
      <c r="Q1196" s="294">
        <v>2198</v>
      </c>
      <c r="R1196" s="291">
        <v>220602</v>
      </c>
      <c r="S1196" s="300">
        <f t="shared" ref="S1196" si="1060">+M1196</f>
        <v>5000000</v>
      </c>
      <c r="W1196" s="302" t="s">
        <v>668</v>
      </c>
      <c r="Z1196" s="303">
        <f t="shared" ref="Z1196" si="1061">+S1196/3</f>
        <v>1666666.6666666667</v>
      </c>
      <c r="AF1196" s="291" t="s">
        <v>3977</v>
      </c>
      <c r="AG1196" s="291">
        <v>3103490558</v>
      </c>
      <c r="AH1196" s="26" t="s">
        <v>3978</v>
      </c>
    </row>
    <row r="1197" spans="1:34" ht="17.25" customHeight="1">
      <c r="A1197" s="293">
        <v>1196</v>
      </c>
      <c r="B1197" s="291" t="s">
        <v>596</v>
      </c>
      <c r="C1197" s="291" t="s">
        <v>621</v>
      </c>
      <c r="D1197" s="426" t="s">
        <v>3979</v>
      </c>
      <c r="E1197" s="294" t="s">
        <v>40</v>
      </c>
      <c r="F1197" s="369">
        <v>10000000</v>
      </c>
      <c r="G1197" s="295" t="s">
        <v>3980</v>
      </c>
      <c r="H1197" s="295">
        <v>65782569</v>
      </c>
      <c r="I1197" s="294" t="s">
        <v>42</v>
      </c>
      <c r="J1197" s="296">
        <v>1</v>
      </c>
      <c r="K1197" s="434">
        <v>2296</v>
      </c>
      <c r="L1197" s="297">
        <v>45898</v>
      </c>
      <c r="M1197" s="298">
        <f t="shared" ref="M1197" si="1062">+F1197</f>
        <v>10000000</v>
      </c>
      <c r="N1197" s="297">
        <v>45905</v>
      </c>
      <c r="O1197" s="294" t="s">
        <v>43</v>
      </c>
      <c r="P1197" s="299">
        <v>45909</v>
      </c>
      <c r="Q1197" s="294">
        <v>2199</v>
      </c>
      <c r="R1197" s="291">
        <v>220302</v>
      </c>
      <c r="S1197" s="300">
        <f t="shared" ref="S1197" si="1063">+M1197</f>
        <v>10000000</v>
      </c>
      <c r="T1197" s="297">
        <v>45908</v>
      </c>
      <c r="U1197" s="301">
        <v>100047782</v>
      </c>
      <c r="V1197" s="297">
        <v>45910</v>
      </c>
      <c r="W1197" s="302">
        <v>46000</v>
      </c>
      <c r="Z1197" s="303">
        <f t="shared" ref="Z1197" si="1064">+S1197/3</f>
        <v>3333333.3333333335</v>
      </c>
      <c r="AF1197" s="291" t="s">
        <v>3981</v>
      </c>
      <c r="AG1197" s="291">
        <v>3105506051</v>
      </c>
      <c r="AH1197" s="26" t="s">
        <v>3982</v>
      </c>
    </row>
    <row r="1198" spans="1:34" ht="17.25" customHeight="1">
      <c r="A1198" s="293">
        <v>1197</v>
      </c>
      <c r="B1198" s="291" t="s">
        <v>596</v>
      </c>
      <c r="C1198" s="291" t="s">
        <v>621</v>
      </c>
      <c r="D1198" s="426" t="s">
        <v>3979</v>
      </c>
      <c r="E1198" s="294" t="s">
        <v>40</v>
      </c>
      <c r="F1198" s="369">
        <v>10000000</v>
      </c>
      <c r="G1198" s="295" t="s">
        <v>3983</v>
      </c>
      <c r="H1198" s="295">
        <v>1110467430</v>
      </c>
      <c r="I1198" s="294" t="s">
        <v>42</v>
      </c>
      <c r="J1198" s="296">
        <v>4</v>
      </c>
      <c r="K1198" s="434">
        <v>2298</v>
      </c>
      <c r="L1198" s="297">
        <v>45898</v>
      </c>
      <c r="M1198" s="298">
        <f t="shared" ref="M1198" si="1065">+F1198</f>
        <v>10000000</v>
      </c>
      <c r="N1198" s="297">
        <v>45905</v>
      </c>
      <c r="O1198" s="294" t="s">
        <v>43</v>
      </c>
      <c r="R1198" s="291">
        <v>220302</v>
      </c>
      <c r="S1198" s="300">
        <f t="shared" ref="S1198" si="1066">+M1198</f>
        <v>10000000</v>
      </c>
      <c r="W1198" s="302" t="s">
        <v>668</v>
      </c>
      <c r="Z1198" s="303">
        <f t="shared" ref="Z1198" si="1067">+S1198/3</f>
        <v>3333333.3333333335</v>
      </c>
      <c r="AF1198" s="291" t="s">
        <v>3984</v>
      </c>
      <c r="AG1198" s="291">
        <v>3229491079</v>
      </c>
      <c r="AH1198" s="26" t="s">
        <v>3985</v>
      </c>
    </row>
    <row r="1199" spans="1:34" ht="17.25" customHeight="1">
      <c r="A1199" s="293">
        <v>1198</v>
      </c>
      <c r="B1199" s="291" t="s">
        <v>596</v>
      </c>
      <c r="C1199" s="291" t="s">
        <v>621</v>
      </c>
      <c r="D1199" s="426" t="s">
        <v>3986</v>
      </c>
      <c r="E1199" s="294" t="s">
        <v>40</v>
      </c>
      <c r="F1199" s="369">
        <v>14212768</v>
      </c>
      <c r="G1199" s="295" t="s">
        <v>3987</v>
      </c>
      <c r="H1199" s="295">
        <v>1110495488</v>
      </c>
      <c r="I1199" s="294" t="s">
        <v>42</v>
      </c>
      <c r="J1199" s="296">
        <v>4</v>
      </c>
      <c r="K1199" s="434">
        <v>2288</v>
      </c>
      <c r="L1199" s="297">
        <v>45898</v>
      </c>
      <c r="M1199" s="298">
        <f t="shared" ref="M1199" si="1068">+F1199</f>
        <v>14212768</v>
      </c>
      <c r="N1199" s="297">
        <v>45905</v>
      </c>
      <c r="O1199" s="294" t="s">
        <v>43</v>
      </c>
      <c r="P1199" s="299">
        <v>45909</v>
      </c>
      <c r="Q1199" s="294">
        <v>2200</v>
      </c>
      <c r="R1199" s="291">
        <v>220302</v>
      </c>
      <c r="S1199" s="300">
        <f t="shared" ref="S1199" si="1069">+M1199</f>
        <v>14212768</v>
      </c>
      <c r="T1199" s="297">
        <v>45908</v>
      </c>
      <c r="U1199" s="301" t="s">
        <v>3988</v>
      </c>
      <c r="V1199" s="297">
        <v>45911</v>
      </c>
      <c r="W1199" s="302">
        <v>46001</v>
      </c>
      <c r="Z1199" s="303">
        <f t="shared" ref="Z1199" si="1070">+S1199/3</f>
        <v>4737589.333333333</v>
      </c>
      <c r="AF1199" s="291" t="s">
        <v>3989</v>
      </c>
      <c r="AG1199" s="291">
        <v>3164338206</v>
      </c>
      <c r="AH1199" s="26" t="s">
        <v>3990</v>
      </c>
    </row>
    <row r="1200" spans="1:34" ht="17.25" customHeight="1">
      <c r="A1200" s="293">
        <v>1199</v>
      </c>
      <c r="B1200" s="291" t="s">
        <v>596</v>
      </c>
      <c r="C1200" s="291" t="s">
        <v>621</v>
      </c>
      <c r="D1200" s="426" t="s">
        <v>3986</v>
      </c>
      <c r="E1200" s="294" t="s">
        <v>40</v>
      </c>
      <c r="F1200" s="369">
        <v>14212768</v>
      </c>
      <c r="G1200" s="295" t="s">
        <v>3991</v>
      </c>
      <c r="H1200" s="295">
        <v>1110477366</v>
      </c>
      <c r="I1200" s="294" t="s">
        <v>42</v>
      </c>
      <c r="J1200" s="296">
        <v>8</v>
      </c>
      <c r="K1200" s="434">
        <v>2287</v>
      </c>
      <c r="L1200" s="297">
        <v>45898</v>
      </c>
      <c r="M1200" s="298">
        <f t="shared" ref="M1200:M1201" si="1071">+F1200</f>
        <v>14212768</v>
      </c>
      <c r="N1200" s="297">
        <v>45905</v>
      </c>
      <c r="O1200" s="294" t="s">
        <v>43</v>
      </c>
      <c r="P1200" s="299">
        <v>45908</v>
      </c>
      <c r="Q1200" s="294">
        <v>2196</v>
      </c>
      <c r="R1200" s="291">
        <v>220302</v>
      </c>
      <c r="S1200" s="300">
        <f t="shared" ref="S1200:S1201" si="1072">+M1200</f>
        <v>14212768</v>
      </c>
      <c r="T1200" s="297">
        <v>45908</v>
      </c>
      <c r="U1200" s="301" t="s">
        <v>3992</v>
      </c>
      <c r="V1200" s="297">
        <v>45910</v>
      </c>
      <c r="W1200" s="302">
        <v>46000</v>
      </c>
      <c r="Z1200" s="303">
        <f t="shared" ref="Z1200:Z1201" si="1073">+S1200/3</f>
        <v>4737589.333333333</v>
      </c>
      <c r="AF1200" s="291" t="s">
        <v>3993</v>
      </c>
      <c r="AG1200" s="291">
        <v>3124752992</v>
      </c>
      <c r="AH1200" s="26" t="s">
        <v>3994</v>
      </c>
    </row>
    <row r="1201" spans="1:34" ht="17.25" customHeight="1">
      <c r="A1201" s="293">
        <v>1200</v>
      </c>
      <c r="B1201" s="291" t="s">
        <v>596</v>
      </c>
      <c r="C1201" s="291" t="s">
        <v>621</v>
      </c>
      <c r="D1201" s="291" t="s">
        <v>3960</v>
      </c>
      <c r="E1201" s="294" t="s">
        <v>40</v>
      </c>
      <c r="F1201" s="369">
        <v>4500000</v>
      </c>
      <c r="G1201" s="295" t="s">
        <v>3995</v>
      </c>
      <c r="H1201" s="295">
        <v>1110558656</v>
      </c>
      <c r="I1201" s="294" t="s">
        <v>42</v>
      </c>
      <c r="J1201" s="296">
        <v>7</v>
      </c>
      <c r="K1201" s="434">
        <v>2252</v>
      </c>
      <c r="L1201" s="297">
        <v>45897</v>
      </c>
      <c r="M1201" s="298">
        <f t="shared" si="1071"/>
        <v>4500000</v>
      </c>
      <c r="N1201" s="297">
        <v>45905</v>
      </c>
      <c r="O1201" s="294" t="s">
        <v>43</v>
      </c>
      <c r="P1201" s="299">
        <v>45909</v>
      </c>
      <c r="Q1201" s="294">
        <v>2201</v>
      </c>
      <c r="R1201" s="291">
        <v>220602</v>
      </c>
      <c r="S1201" s="300">
        <f t="shared" si="1072"/>
        <v>4500000</v>
      </c>
      <c r="W1201" s="302" t="s">
        <v>668</v>
      </c>
      <c r="Z1201" s="303">
        <f t="shared" si="1073"/>
        <v>1500000</v>
      </c>
      <c r="AF1201" s="291" t="s">
        <v>3996</v>
      </c>
      <c r="AG1201" s="291">
        <v>3112076457</v>
      </c>
      <c r="AH1201" s="26" t="s">
        <v>3997</v>
      </c>
    </row>
    <row r="1202" spans="1:34" ht="17.25" customHeight="1">
      <c r="A1202" s="293">
        <v>1201</v>
      </c>
      <c r="B1202" s="291" t="s">
        <v>596</v>
      </c>
      <c r="C1202" s="291" t="s">
        <v>621</v>
      </c>
      <c r="D1202" s="291" t="s">
        <v>3960</v>
      </c>
      <c r="E1202" s="294" t="s">
        <v>40</v>
      </c>
      <c r="F1202" s="369">
        <v>4500000</v>
      </c>
      <c r="G1202" s="295" t="s">
        <v>3998</v>
      </c>
      <c r="H1202" s="295">
        <v>93407522</v>
      </c>
      <c r="I1202" s="294" t="s">
        <v>42</v>
      </c>
      <c r="J1202" s="296">
        <v>1</v>
      </c>
      <c r="K1202" s="434">
        <v>2307</v>
      </c>
      <c r="L1202" s="297">
        <v>45898</v>
      </c>
      <c r="M1202" s="298">
        <f t="shared" ref="M1202" si="1074">+F1202</f>
        <v>4500000</v>
      </c>
      <c r="N1202" s="297">
        <v>45905</v>
      </c>
      <c r="O1202" s="294" t="s">
        <v>43</v>
      </c>
      <c r="R1202" s="291">
        <v>220702</v>
      </c>
      <c r="S1202" s="300">
        <f t="shared" ref="S1202:S1203" si="1075">+M1202</f>
        <v>4500000</v>
      </c>
      <c r="W1202" s="302" t="s">
        <v>668</v>
      </c>
      <c r="Z1202" s="303">
        <f t="shared" ref="Z1202" si="1076">+S1202/3</f>
        <v>1500000</v>
      </c>
      <c r="AF1202" s="291" t="s">
        <v>3999</v>
      </c>
      <c r="AG1202" s="291">
        <v>3153658945</v>
      </c>
      <c r="AH1202" s="26" t="s">
        <v>4000</v>
      </c>
    </row>
    <row r="1203" spans="1:34" ht="17.25" customHeight="1">
      <c r="A1203" s="293">
        <v>1202</v>
      </c>
      <c r="B1203" s="291" t="s">
        <v>596</v>
      </c>
      <c r="C1203" s="291" t="s">
        <v>621</v>
      </c>
      <c r="D1203" s="306" t="s">
        <v>4001</v>
      </c>
      <c r="E1203" s="294" t="s">
        <v>40</v>
      </c>
      <c r="F1203" s="369">
        <v>10000000</v>
      </c>
      <c r="G1203" s="291" t="s">
        <v>3337</v>
      </c>
      <c r="H1203" s="295">
        <v>93236141</v>
      </c>
      <c r="I1203" s="294" t="s">
        <v>42</v>
      </c>
      <c r="J1203" s="296">
        <v>2</v>
      </c>
      <c r="K1203" s="296">
        <v>1980</v>
      </c>
      <c r="L1203" s="297">
        <v>45895</v>
      </c>
      <c r="M1203" s="435">
        <f>+F1203</f>
        <v>10000000</v>
      </c>
      <c r="N1203" s="297">
        <v>45909</v>
      </c>
      <c r="O1203" s="294" t="s">
        <v>43</v>
      </c>
      <c r="P1203" s="299">
        <v>45909</v>
      </c>
      <c r="Q1203" s="294">
        <v>2202</v>
      </c>
      <c r="R1203" s="291">
        <v>220701</v>
      </c>
      <c r="S1203" s="300">
        <f t="shared" si="1075"/>
        <v>10000000</v>
      </c>
      <c r="T1203" s="297">
        <v>45909</v>
      </c>
      <c r="U1203" s="301" t="s">
        <v>4002</v>
      </c>
      <c r="V1203" s="297">
        <v>45911</v>
      </c>
      <c r="W1203" s="302">
        <v>45971</v>
      </c>
      <c r="Z1203" s="303">
        <f>+S1203</f>
        <v>10000000</v>
      </c>
      <c r="AA1203" s="308"/>
      <c r="AF1203" s="291" t="s">
        <v>3339</v>
      </c>
      <c r="AG1203" s="291">
        <v>3146901733</v>
      </c>
      <c r="AH1203" s="23" t="s">
        <v>3340</v>
      </c>
    </row>
    <row r="1204" spans="1:34" ht="17.25" customHeight="1">
      <c r="A1204" s="293">
        <v>1203</v>
      </c>
      <c r="B1204" s="291" t="s">
        <v>596</v>
      </c>
      <c r="C1204" s="291" t="s">
        <v>621</v>
      </c>
      <c r="D1204" s="291" t="s">
        <v>4003</v>
      </c>
      <c r="E1204" s="294" t="s">
        <v>40</v>
      </c>
      <c r="F1204" s="369">
        <v>7500000</v>
      </c>
      <c r="G1204" s="306" t="s">
        <v>1903</v>
      </c>
      <c r="H1204" s="295">
        <v>1032399529</v>
      </c>
      <c r="I1204" s="294" t="s">
        <v>261</v>
      </c>
      <c r="J1204" s="296">
        <v>4</v>
      </c>
      <c r="K1204" s="296">
        <v>2278</v>
      </c>
      <c r="L1204" s="297">
        <v>45894</v>
      </c>
      <c r="M1204" s="298">
        <f>+F1204</f>
        <v>7500000</v>
      </c>
      <c r="N1204" s="297">
        <v>45909</v>
      </c>
      <c r="O1204" s="294" t="s">
        <v>43</v>
      </c>
      <c r="P1204" s="299">
        <v>45909</v>
      </c>
      <c r="Q1204" s="294">
        <v>2203</v>
      </c>
      <c r="R1204" s="291">
        <v>220602</v>
      </c>
      <c r="S1204" s="300">
        <v>7500000</v>
      </c>
      <c r="T1204" s="297">
        <v>45910</v>
      </c>
      <c r="U1204" s="301" t="s">
        <v>4004</v>
      </c>
      <c r="V1204" s="297">
        <v>45919</v>
      </c>
      <c r="W1204" s="302">
        <v>46009</v>
      </c>
      <c r="Z1204" s="303">
        <f t="shared" ref="Z1204:Z1205" si="1077">+S1204/3</f>
        <v>2500000</v>
      </c>
      <c r="AF1204" s="291" t="s">
        <v>1905</v>
      </c>
      <c r="AG1204" s="291">
        <v>3208435035</v>
      </c>
      <c r="AH1204" s="307" t="s">
        <v>1906</v>
      </c>
    </row>
    <row r="1205" spans="1:34" ht="17.25" customHeight="1">
      <c r="A1205" s="293">
        <v>1204</v>
      </c>
      <c r="B1205" s="291" t="s">
        <v>596</v>
      </c>
      <c r="C1205" s="291" t="s">
        <v>621</v>
      </c>
      <c r="D1205" s="306" t="s">
        <v>4005</v>
      </c>
      <c r="E1205" s="294" t="s">
        <v>40</v>
      </c>
      <c r="F1205" s="369">
        <v>9000000</v>
      </c>
      <c r="G1205" s="306" t="s">
        <v>4006</v>
      </c>
      <c r="H1205" s="295">
        <v>1110466831</v>
      </c>
      <c r="I1205" s="294" t="s">
        <v>42</v>
      </c>
      <c r="J1205" s="296">
        <v>4</v>
      </c>
      <c r="K1205" s="296">
        <v>2064</v>
      </c>
      <c r="L1205" s="297">
        <v>45874</v>
      </c>
      <c r="M1205" s="298">
        <v>9000000</v>
      </c>
      <c r="N1205" s="297">
        <v>45909</v>
      </c>
      <c r="O1205" s="294" t="s">
        <v>43</v>
      </c>
      <c r="P1205" s="299">
        <v>45911</v>
      </c>
      <c r="Q1205" s="294">
        <v>2208</v>
      </c>
      <c r="R1205" s="291">
        <v>220702</v>
      </c>
      <c r="S1205" s="300">
        <v>9000000</v>
      </c>
      <c r="T1205" s="297">
        <v>45909</v>
      </c>
      <c r="U1205" s="301" t="s">
        <v>4007</v>
      </c>
      <c r="V1205" s="297">
        <v>45916</v>
      </c>
      <c r="W1205" s="302" t="s">
        <v>4008</v>
      </c>
      <c r="Z1205" s="303">
        <f t="shared" si="1077"/>
        <v>3000000</v>
      </c>
      <c r="AF1205" s="291" t="s">
        <v>4009</v>
      </c>
      <c r="AG1205" s="291">
        <v>3022674447</v>
      </c>
      <c r="AH1205" s="26" t="s">
        <v>4010</v>
      </c>
    </row>
    <row r="1206" spans="1:34" ht="17.25" customHeight="1">
      <c r="A1206" s="293">
        <v>1205</v>
      </c>
      <c r="B1206" s="291" t="s">
        <v>2940</v>
      </c>
      <c r="C1206" s="291" t="s">
        <v>621</v>
      </c>
      <c r="D1206" s="291" t="s">
        <v>4011</v>
      </c>
      <c r="E1206" s="294" t="s">
        <v>80</v>
      </c>
      <c r="F1206" s="369">
        <v>180000000</v>
      </c>
      <c r="G1206" s="291" t="s">
        <v>4012</v>
      </c>
      <c r="H1206" s="295">
        <v>901783165</v>
      </c>
      <c r="I1206" s="294" t="s">
        <v>51</v>
      </c>
      <c r="J1206" s="296">
        <v>4</v>
      </c>
      <c r="K1206" s="296">
        <v>1878</v>
      </c>
      <c r="L1206" s="297">
        <v>47309</v>
      </c>
      <c r="M1206" s="298">
        <v>350001000</v>
      </c>
      <c r="N1206" s="297">
        <v>45909</v>
      </c>
      <c r="O1206" s="294" t="s">
        <v>43</v>
      </c>
      <c r="P1206" s="299">
        <v>45910</v>
      </c>
      <c r="Q1206" s="294">
        <v>2209</v>
      </c>
      <c r="R1206" s="291">
        <v>220304</v>
      </c>
      <c r="S1206" s="300">
        <v>180000000</v>
      </c>
      <c r="T1206" s="297">
        <v>45917</v>
      </c>
      <c r="U1206" s="301" t="s">
        <v>4013</v>
      </c>
      <c r="V1206" s="297">
        <v>45918</v>
      </c>
      <c r="W1206" s="302">
        <v>45947</v>
      </c>
      <c r="Z1206" s="303">
        <f>+S1206</f>
        <v>180000000</v>
      </c>
      <c r="AF1206" s="291" t="s">
        <v>4014</v>
      </c>
      <c r="AG1206" s="291">
        <v>3024566033</v>
      </c>
      <c r="AH1206" s="26" t="s">
        <v>4015</v>
      </c>
    </row>
    <row r="1207" spans="1:34" ht="17.25" customHeight="1">
      <c r="A1207" s="293">
        <v>1206</v>
      </c>
      <c r="B1207" s="291" t="s">
        <v>1187</v>
      </c>
      <c r="C1207" s="291" t="s">
        <v>468</v>
      </c>
      <c r="D1207" s="306" t="s">
        <v>4016</v>
      </c>
      <c r="E1207" s="294" t="s">
        <v>40</v>
      </c>
      <c r="F1207" s="369">
        <v>9644199</v>
      </c>
      <c r="G1207" s="291" t="s">
        <v>923</v>
      </c>
      <c r="H1207" s="295">
        <v>65556129</v>
      </c>
      <c r="I1207" s="294" t="s">
        <v>924</v>
      </c>
      <c r="J1207" s="296">
        <v>4</v>
      </c>
      <c r="K1207" s="296">
        <v>2312</v>
      </c>
      <c r="L1207" s="297">
        <v>45903</v>
      </c>
      <c r="M1207" s="298">
        <f t="shared" ref="M1207:M1208" si="1078">F1207</f>
        <v>9644199</v>
      </c>
      <c r="N1207" s="297">
        <v>45911</v>
      </c>
      <c r="O1207" s="294" t="s">
        <v>43</v>
      </c>
      <c r="P1207" s="299">
        <v>45911</v>
      </c>
      <c r="Q1207" s="294">
        <v>2212</v>
      </c>
      <c r="R1207" s="291">
        <v>220407</v>
      </c>
      <c r="S1207" s="300">
        <f t="shared" ref="S1207:S1208" si="1079">M1207</f>
        <v>9644199</v>
      </c>
      <c r="T1207" s="297">
        <v>45911</v>
      </c>
      <c r="U1207" s="301" t="s">
        <v>4017</v>
      </c>
      <c r="V1207" s="297">
        <v>45911</v>
      </c>
      <c r="W1207" s="302">
        <v>46022</v>
      </c>
      <c r="Z1207" s="303">
        <f t="shared" ref="Z1207:Z1208" si="1080">+S1207</f>
        <v>9644199</v>
      </c>
      <c r="AF1207" s="291" t="s">
        <v>926</v>
      </c>
      <c r="AG1207" s="291">
        <v>3162211014</v>
      </c>
      <c r="AH1207" s="307" t="s">
        <v>927</v>
      </c>
    </row>
    <row r="1208" spans="1:34" ht="17.25" customHeight="1">
      <c r="A1208" s="293">
        <v>1207</v>
      </c>
      <c r="B1208" s="291" t="s">
        <v>1187</v>
      </c>
      <c r="C1208" s="291" t="s">
        <v>468</v>
      </c>
      <c r="D1208" s="306" t="s">
        <v>4016</v>
      </c>
      <c r="E1208" s="294" t="s">
        <v>40</v>
      </c>
      <c r="F1208" s="369">
        <v>9644199</v>
      </c>
      <c r="G1208" s="291" t="s">
        <v>958</v>
      </c>
      <c r="H1208" s="295">
        <v>1110448973</v>
      </c>
      <c r="I1208" s="294" t="s">
        <v>42</v>
      </c>
      <c r="J1208" s="296">
        <v>5</v>
      </c>
      <c r="K1208" s="296">
        <v>2313</v>
      </c>
      <c r="L1208" s="297">
        <v>45903</v>
      </c>
      <c r="M1208" s="298">
        <f>+F1208</f>
        <v>9644199</v>
      </c>
      <c r="N1208" s="297">
        <v>45849</v>
      </c>
      <c r="O1208" s="294" t="s">
        <v>43</v>
      </c>
      <c r="P1208" s="299">
        <v>45911</v>
      </c>
      <c r="Q1208" s="294">
        <v>2213</v>
      </c>
      <c r="R1208" s="291">
        <v>220407</v>
      </c>
      <c r="S1208" s="300">
        <f>+F1208</f>
        <v>9644199</v>
      </c>
      <c r="T1208" s="297">
        <v>45911</v>
      </c>
      <c r="U1208" s="301" t="s">
        <v>4018</v>
      </c>
      <c r="V1208" s="297">
        <v>45911</v>
      </c>
      <c r="W1208" s="302">
        <v>46022</v>
      </c>
      <c r="Z1208" s="303">
        <f t="shared" si="1080"/>
        <v>9644199</v>
      </c>
      <c r="AF1208" s="291" t="s">
        <v>960</v>
      </c>
      <c r="AG1208" s="291">
        <v>3208821910</v>
      </c>
      <c r="AH1208" s="307" t="s">
        <v>961</v>
      </c>
    </row>
    <row r="1209" spans="1:34" ht="17.25" customHeight="1">
      <c r="A1209" s="293">
        <v>1208</v>
      </c>
      <c r="B1209" s="291" t="s">
        <v>1187</v>
      </c>
      <c r="C1209" s="291" t="s">
        <v>293</v>
      </c>
      <c r="D1209" s="291" t="s">
        <v>3649</v>
      </c>
      <c r="E1209" s="294" t="s">
        <v>40</v>
      </c>
      <c r="F1209" s="369">
        <v>10393987</v>
      </c>
      <c r="G1209" s="291" t="s">
        <v>4019</v>
      </c>
      <c r="H1209" s="295">
        <v>93411755</v>
      </c>
      <c r="I1209" s="294" t="s">
        <v>42</v>
      </c>
      <c r="J1209" s="296">
        <v>4</v>
      </c>
      <c r="K1209" s="296">
        <v>2322</v>
      </c>
      <c r="L1209" s="297">
        <v>45903</v>
      </c>
      <c r="M1209" s="298">
        <f>+F1209</f>
        <v>10393987</v>
      </c>
      <c r="N1209" s="297">
        <v>45911</v>
      </c>
      <c r="O1209" s="294" t="s">
        <v>43</v>
      </c>
      <c r="P1209" s="299">
        <v>45911</v>
      </c>
      <c r="Q1209" s="294">
        <v>2214</v>
      </c>
      <c r="R1209" s="291">
        <v>220407</v>
      </c>
      <c r="S1209" s="300">
        <f>+F1209</f>
        <v>10393987</v>
      </c>
      <c r="T1209" s="297">
        <v>45912</v>
      </c>
      <c r="U1209" s="358" t="s">
        <v>4020</v>
      </c>
      <c r="V1209" s="297">
        <v>45912</v>
      </c>
      <c r="W1209" s="302">
        <v>46022</v>
      </c>
      <c r="Z1209" s="303">
        <f>+S1209/4</f>
        <v>2598496.75</v>
      </c>
      <c r="AF1209" s="291" t="s">
        <v>4021</v>
      </c>
      <c r="AG1209" s="291">
        <v>3108766778</v>
      </c>
      <c r="AH1209" s="26" t="s">
        <v>4022</v>
      </c>
    </row>
    <row r="1210" spans="1:34" ht="17.25" customHeight="1">
      <c r="A1210" s="293">
        <v>1209</v>
      </c>
      <c r="B1210" s="291" t="s">
        <v>3341</v>
      </c>
      <c r="C1210" s="291" t="s">
        <v>621</v>
      </c>
      <c r="D1210" s="357" t="s">
        <v>3765</v>
      </c>
      <c r="E1210" s="294" t="s">
        <v>40</v>
      </c>
      <c r="F1210" s="369">
        <v>10000000</v>
      </c>
      <c r="G1210" s="291" t="s">
        <v>609</v>
      </c>
      <c r="H1210" s="295">
        <v>1110487620</v>
      </c>
      <c r="I1210" s="294" t="s">
        <v>42</v>
      </c>
      <c r="J1210" s="296">
        <v>7</v>
      </c>
      <c r="K1210" s="296">
        <v>2297</v>
      </c>
      <c r="L1210" s="297">
        <v>45898</v>
      </c>
      <c r="M1210" s="298">
        <f>+F1210</f>
        <v>10000000</v>
      </c>
      <c r="N1210" s="297">
        <v>45911</v>
      </c>
      <c r="O1210" s="294" t="s">
        <v>43</v>
      </c>
      <c r="R1210" s="291">
        <v>221002</v>
      </c>
      <c r="S1210" s="300">
        <f>+F1210</f>
        <v>10000000</v>
      </c>
      <c r="T1210" s="297">
        <v>45912</v>
      </c>
      <c r="U1210" s="301">
        <v>1000047966</v>
      </c>
      <c r="V1210" s="297">
        <v>45916</v>
      </c>
      <c r="W1210" s="302">
        <v>46022</v>
      </c>
      <c r="Z1210" s="303">
        <f t="shared" ref="Z1210" si="1081">+S1210/4</f>
        <v>2500000</v>
      </c>
      <c r="AF1210" s="291" t="s">
        <v>4023</v>
      </c>
      <c r="AG1210" s="291">
        <v>3223334968</v>
      </c>
      <c r="AH1210" s="26" t="s">
        <v>4024</v>
      </c>
    </row>
    <row r="1211" spans="1:34" ht="17.25" customHeight="1">
      <c r="A1211" s="293">
        <v>1210</v>
      </c>
      <c r="B1211" s="291" t="s">
        <v>3341</v>
      </c>
      <c r="C1211" s="291" t="s">
        <v>621</v>
      </c>
      <c r="D1211" s="427" t="s">
        <v>4025</v>
      </c>
      <c r="E1211" s="294" t="s">
        <v>40</v>
      </c>
      <c r="F1211" s="369">
        <v>18208333</v>
      </c>
      <c r="G1211" s="291" t="s">
        <v>4026</v>
      </c>
      <c r="H1211" s="295">
        <v>1110061566</v>
      </c>
      <c r="I1211" s="294" t="s">
        <v>428</v>
      </c>
      <c r="J1211" s="296">
        <v>8</v>
      </c>
      <c r="K1211" s="296">
        <v>2319</v>
      </c>
      <c r="L1211" s="297">
        <v>45903</v>
      </c>
      <c r="M1211" s="298">
        <f>+F1211</f>
        <v>18208333</v>
      </c>
      <c r="N1211" s="297">
        <v>45911</v>
      </c>
      <c r="O1211" s="294" t="s">
        <v>43</v>
      </c>
      <c r="R1211" s="291">
        <v>221002</v>
      </c>
      <c r="S1211" s="300">
        <f>+F1211</f>
        <v>18208333</v>
      </c>
      <c r="W1211" s="302">
        <v>46022</v>
      </c>
      <c r="Z1211" s="303">
        <f t="shared" ref="Z1211:Z1212" si="1082">+S1211/4</f>
        <v>4552083.25</v>
      </c>
      <c r="AF1211" s="291" t="s">
        <v>4027</v>
      </c>
      <c r="AG1211" s="291">
        <v>3156166029</v>
      </c>
      <c r="AH1211" s="26" t="s">
        <v>4028</v>
      </c>
    </row>
    <row r="1212" spans="1:34" ht="17.25" customHeight="1">
      <c r="A1212" s="293">
        <v>1211</v>
      </c>
      <c r="B1212" s="291" t="s">
        <v>3341</v>
      </c>
      <c r="C1212" s="291" t="s">
        <v>621</v>
      </c>
      <c r="D1212" s="357" t="s">
        <v>3765</v>
      </c>
      <c r="E1212" s="294" t="s">
        <v>40</v>
      </c>
      <c r="F1212" s="369">
        <v>9166666</v>
      </c>
      <c r="G1212" s="291" t="s">
        <v>4029</v>
      </c>
      <c r="H1212" s="295">
        <v>38361860</v>
      </c>
      <c r="I1212" s="294" t="s">
        <v>42</v>
      </c>
      <c r="J1212" s="296">
        <v>4</v>
      </c>
      <c r="K1212" s="296">
        <v>2329</v>
      </c>
      <c r="L1212" s="297">
        <v>45903</v>
      </c>
      <c r="M1212" s="298">
        <f>+F1212</f>
        <v>9166666</v>
      </c>
      <c r="N1212" s="297">
        <v>45911</v>
      </c>
      <c r="O1212" s="294" t="s">
        <v>43</v>
      </c>
      <c r="R1212" s="291">
        <v>221002</v>
      </c>
      <c r="S1212" s="300">
        <f>+F1212</f>
        <v>9166666</v>
      </c>
      <c r="T1212" s="297">
        <v>45915</v>
      </c>
      <c r="U1212" s="301" t="s">
        <v>4030</v>
      </c>
      <c r="V1212" s="297">
        <v>45918</v>
      </c>
      <c r="W1212" s="302">
        <v>46022</v>
      </c>
      <c r="Z1212" s="303">
        <f t="shared" si="1082"/>
        <v>2291666.5</v>
      </c>
      <c r="AF1212" s="291" t="s">
        <v>4031</v>
      </c>
      <c r="AG1212" s="291">
        <v>3187226246</v>
      </c>
      <c r="AH1212" s="26" t="s">
        <v>4032</v>
      </c>
    </row>
    <row r="1213" spans="1:34" ht="17.25" customHeight="1">
      <c r="A1213" s="293">
        <v>1212</v>
      </c>
      <c r="B1213" s="291" t="s">
        <v>2940</v>
      </c>
      <c r="C1213" s="291" t="s">
        <v>621</v>
      </c>
      <c r="D1213" s="357" t="s">
        <v>3106</v>
      </c>
      <c r="E1213" s="294" t="s">
        <v>40</v>
      </c>
      <c r="F1213" s="369">
        <v>9166666</v>
      </c>
      <c r="G1213" s="291" t="s">
        <v>4033</v>
      </c>
      <c r="H1213" s="295">
        <v>38212547</v>
      </c>
      <c r="I1213" s="294" t="s">
        <v>42</v>
      </c>
      <c r="J1213" s="296">
        <v>5</v>
      </c>
      <c r="K1213" s="296">
        <v>2327</v>
      </c>
      <c r="L1213" s="297">
        <v>45903</v>
      </c>
      <c r="M1213" s="298">
        <f t="shared" ref="M1213" si="1083">+F1213</f>
        <v>9166666</v>
      </c>
      <c r="N1213" s="297">
        <v>45911</v>
      </c>
      <c r="O1213" s="294" t="s">
        <v>43</v>
      </c>
      <c r="R1213" s="291">
        <v>220302</v>
      </c>
      <c r="S1213" s="300">
        <f t="shared" ref="S1213" si="1084">+M1213</f>
        <v>9166666</v>
      </c>
      <c r="W1213" s="302">
        <v>46022</v>
      </c>
      <c r="Z1213" s="303">
        <f>+S1213/4.5</f>
        <v>2037036.888888889</v>
      </c>
      <c r="AF1213" s="291" t="s">
        <v>4034</v>
      </c>
      <c r="AG1213" s="291">
        <v>5161899</v>
      </c>
      <c r="AH1213" s="26" t="s">
        <v>4035</v>
      </c>
    </row>
    <row r="1214" spans="1:34" ht="17.25" customHeight="1">
      <c r="A1214" s="293">
        <v>1213</v>
      </c>
      <c r="B1214" s="291" t="s">
        <v>2940</v>
      </c>
      <c r="C1214" s="291" t="s">
        <v>621</v>
      </c>
      <c r="D1214" s="357" t="s">
        <v>3106</v>
      </c>
      <c r="E1214" s="294" t="s">
        <v>40</v>
      </c>
      <c r="F1214" s="369">
        <v>9166666</v>
      </c>
      <c r="G1214" s="291" t="s">
        <v>4036</v>
      </c>
      <c r="H1214" s="295">
        <v>1110539094</v>
      </c>
      <c r="I1214" s="294" t="s">
        <v>42</v>
      </c>
      <c r="J1214" s="296">
        <v>7</v>
      </c>
      <c r="K1214" s="296">
        <v>2324</v>
      </c>
      <c r="L1214" s="297">
        <v>45903</v>
      </c>
      <c r="M1214" s="298">
        <f t="shared" ref="M1214" si="1085">+F1214</f>
        <v>9166666</v>
      </c>
      <c r="N1214" s="297">
        <v>45911</v>
      </c>
      <c r="O1214" s="294" t="s">
        <v>43</v>
      </c>
      <c r="R1214" s="291">
        <v>220302</v>
      </c>
      <c r="S1214" s="300">
        <f t="shared" ref="S1214" si="1086">+M1214</f>
        <v>9166666</v>
      </c>
      <c r="W1214" s="302">
        <v>46022</v>
      </c>
      <c r="Z1214" s="303">
        <f>+S1214/4.5</f>
        <v>2037036.888888889</v>
      </c>
      <c r="AF1214" s="291" t="s">
        <v>4037</v>
      </c>
      <c r="AG1214" s="291">
        <v>3184206280</v>
      </c>
      <c r="AH1214" s="26" t="s">
        <v>4038</v>
      </c>
    </row>
    <row r="1215" spans="1:34" ht="17.25" customHeight="1">
      <c r="A1215" s="293">
        <v>1214</v>
      </c>
      <c r="B1215" s="291" t="s">
        <v>1187</v>
      </c>
      <c r="C1215" s="291" t="s">
        <v>4039</v>
      </c>
      <c r="D1215" s="421" t="s">
        <v>4040</v>
      </c>
      <c r="E1215" s="294" t="s">
        <v>4041</v>
      </c>
      <c r="F1215" s="369">
        <v>16950000</v>
      </c>
      <c r="G1215" s="291" t="s">
        <v>764</v>
      </c>
      <c r="H1215" s="295">
        <v>1110444174</v>
      </c>
      <c r="I1215" s="294" t="s">
        <v>42</v>
      </c>
      <c r="J1215" s="296">
        <v>9</v>
      </c>
      <c r="K1215" s="296">
        <v>2325</v>
      </c>
      <c r="L1215" s="297">
        <v>45903</v>
      </c>
      <c r="M1215" s="298">
        <v>16950000</v>
      </c>
      <c r="N1215" s="297">
        <v>45911</v>
      </c>
      <c r="O1215" s="294" t="s">
        <v>43</v>
      </c>
      <c r="R1215" s="291">
        <v>220406</v>
      </c>
      <c r="S1215" s="300">
        <f>+M1215</f>
        <v>16950000</v>
      </c>
      <c r="T1215" s="297">
        <v>45915</v>
      </c>
      <c r="U1215" s="301" t="s">
        <v>4042</v>
      </c>
      <c r="V1215" s="297">
        <v>45916</v>
      </c>
      <c r="W1215" s="302">
        <v>46022</v>
      </c>
      <c r="Z1215" s="303">
        <f>+S1215/4</f>
        <v>4237500</v>
      </c>
      <c r="AF1215" s="291" t="s">
        <v>4043</v>
      </c>
      <c r="AG1215" s="291">
        <v>3004445356</v>
      </c>
      <c r="AH1215" s="26" t="s">
        <v>766</v>
      </c>
    </row>
    <row r="1216" spans="1:34" ht="17.25" customHeight="1">
      <c r="A1216" s="293">
        <v>1215</v>
      </c>
      <c r="B1216" s="291" t="s">
        <v>596</v>
      </c>
      <c r="C1216" s="291" t="s">
        <v>621</v>
      </c>
      <c r="D1216" s="427" t="s">
        <v>876</v>
      </c>
      <c r="E1216" s="294" t="s">
        <v>40</v>
      </c>
      <c r="F1216" s="369">
        <v>18000000</v>
      </c>
      <c r="G1216" s="291" t="s">
        <v>1582</v>
      </c>
      <c r="H1216" s="295">
        <v>1064796468</v>
      </c>
      <c r="I1216" s="294" t="s">
        <v>1583</v>
      </c>
      <c r="J1216" s="296">
        <v>2</v>
      </c>
      <c r="K1216" s="296">
        <v>2314</v>
      </c>
      <c r="L1216" s="297">
        <v>45903</v>
      </c>
      <c r="M1216" s="298">
        <f>+F1216</f>
        <v>18000000</v>
      </c>
      <c r="N1216" s="297">
        <v>45911</v>
      </c>
      <c r="O1216" s="294" t="s">
        <v>43</v>
      </c>
      <c r="R1216" s="291">
        <v>220601</v>
      </c>
      <c r="S1216" s="300">
        <f>+M1216</f>
        <v>18000000</v>
      </c>
      <c r="W1216" s="294" t="s">
        <v>668</v>
      </c>
      <c r="Z1216" s="303">
        <f>+S1216/3</f>
        <v>6000000</v>
      </c>
      <c r="AF1216" s="291" t="s">
        <v>4044</v>
      </c>
      <c r="AG1216" s="291">
        <v>3016865681</v>
      </c>
      <c r="AH1216" s="26" t="s">
        <v>1586</v>
      </c>
    </row>
    <row r="1217" spans="1:35" ht="17.25" customHeight="1">
      <c r="A1217" s="362">
        <v>1216</v>
      </c>
      <c r="B1217" s="317" t="s">
        <v>2940</v>
      </c>
      <c r="C1217" s="317" t="s">
        <v>621</v>
      </c>
      <c r="D1217" s="361" t="s">
        <v>3170</v>
      </c>
      <c r="E1217" s="317" t="s">
        <v>40</v>
      </c>
      <c r="F1217" s="384">
        <v>22844976</v>
      </c>
      <c r="G1217" s="317" t="s">
        <v>4045</v>
      </c>
      <c r="H1217" s="319">
        <v>17657902</v>
      </c>
      <c r="I1217" s="318" t="s">
        <v>4046</v>
      </c>
      <c r="J1217" s="318">
        <v>0</v>
      </c>
      <c r="K1217" s="318">
        <v>2328</v>
      </c>
      <c r="L1217" s="320">
        <v>45903</v>
      </c>
      <c r="M1217" s="385">
        <v>22844976</v>
      </c>
      <c r="N1217" s="320">
        <v>45911</v>
      </c>
      <c r="O1217" s="318" t="s">
        <v>43</v>
      </c>
      <c r="P1217" s="320"/>
      <c r="Q1217" s="317"/>
      <c r="R1217" s="317">
        <v>220301</v>
      </c>
      <c r="S1217" s="385">
        <v>22844976</v>
      </c>
      <c r="T1217" s="320">
        <v>45911</v>
      </c>
      <c r="U1217" s="317" t="s">
        <v>4047</v>
      </c>
      <c r="V1217" s="320">
        <v>45918</v>
      </c>
      <c r="W1217" s="322">
        <v>46022</v>
      </c>
      <c r="X1217" s="317" t="s">
        <v>3173</v>
      </c>
      <c r="Y1217" s="317" t="s">
        <v>3173</v>
      </c>
      <c r="Z1217" s="386">
        <f>+S1217/5</f>
        <v>4568995.2</v>
      </c>
      <c r="AA1217" s="317" t="s">
        <v>3173</v>
      </c>
      <c r="AB1217" s="317" t="s">
        <v>3173</v>
      </c>
      <c r="AC1217" s="317" t="s">
        <v>3173</v>
      </c>
      <c r="AD1217" s="317" t="s">
        <v>3173</v>
      </c>
      <c r="AE1217" s="317" t="s">
        <v>3173</v>
      </c>
      <c r="AF1217" s="317" t="s">
        <v>4048</v>
      </c>
      <c r="AG1217" s="317">
        <v>203360593</v>
      </c>
      <c r="AH1217" s="392" t="s">
        <v>4049</v>
      </c>
      <c r="AI1217" s="317" t="s">
        <v>3173</v>
      </c>
    </row>
    <row r="1218" spans="1:35" ht="17.25" customHeight="1">
      <c r="A1218" s="293">
        <v>1217</v>
      </c>
      <c r="B1218" s="291" t="s">
        <v>1187</v>
      </c>
      <c r="C1218" s="291" t="s">
        <v>100</v>
      </c>
      <c r="D1218" s="306" t="s">
        <v>1128</v>
      </c>
      <c r="E1218" s="294" t="s">
        <v>40</v>
      </c>
      <c r="F1218" s="369">
        <v>11000000</v>
      </c>
      <c r="G1218" s="291" t="s">
        <v>1129</v>
      </c>
      <c r="H1218" s="295">
        <v>13351191</v>
      </c>
      <c r="I1218" s="294" t="s">
        <v>76</v>
      </c>
      <c r="J1218" s="296">
        <v>1</v>
      </c>
      <c r="K1218" s="296">
        <v>2317</v>
      </c>
      <c r="L1218" s="297">
        <v>45903</v>
      </c>
      <c r="M1218" s="298">
        <f>+F1218</f>
        <v>11000000</v>
      </c>
      <c r="N1218" s="297">
        <v>45911</v>
      </c>
      <c r="O1218" s="294" t="s">
        <v>43</v>
      </c>
      <c r="R1218" s="291">
        <v>220406</v>
      </c>
      <c r="S1218" s="300">
        <f t="shared" ref="S1218" si="1087">M1218</f>
        <v>11000000</v>
      </c>
      <c r="W1218" s="302" t="s">
        <v>3146</v>
      </c>
      <c r="Z1218" s="303">
        <f t="shared" ref="Z1218" si="1088">+S1218</f>
        <v>11000000</v>
      </c>
      <c r="AF1218" s="291" t="s">
        <v>1131</v>
      </c>
      <c r="AG1218" s="291">
        <v>3023746920</v>
      </c>
      <c r="AH1218" s="307" t="s">
        <v>1132</v>
      </c>
    </row>
    <row r="1219" spans="1:35" ht="17.25" customHeight="1">
      <c r="A1219" s="293">
        <v>1218</v>
      </c>
      <c r="B1219" s="291" t="s">
        <v>1187</v>
      </c>
      <c r="C1219" s="291" t="s">
        <v>293</v>
      </c>
      <c r="D1219" s="291" t="s">
        <v>3649</v>
      </c>
      <c r="E1219" s="294" t="s">
        <v>40</v>
      </c>
      <c r="F1219" s="369">
        <v>10393987</v>
      </c>
      <c r="G1219" s="291" t="s">
        <v>4050</v>
      </c>
      <c r="H1219" s="295">
        <v>28553749</v>
      </c>
      <c r="I1219" s="294" t="s">
        <v>42</v>
      </c>
      <c r="J1219" s="296">
        <v>2</v>
      </c>
      <c r="K1219" s="296">
        <v>2320</v>
      </c>
      <c r="L1219" s="297">
        <v>45903</v>
      </c>
      <c r="M1219" s="298">
        <f>+F1219</f>
        <v>10393987</v>
      </c>
      <c r="N1219" s="297">
        <v>45911</v>
      </c>
      <c r="O1219" s="294" t="s">
        <v>43</v>
      </c>
      <c r="P1219" s="299">
        <v>45911</v>
      </c>
      <c r="Q1219" s="294">
        <v>2215</v>
      </c>
      <c r="R1219" s="291">
        <v>220407</v>
      </c>
      <c r="S1219" s="300">
        <f>+F1219</f>
        <v>10393987</v>
      </c>
      <c r="T1219" s="297">
        <v>45912</v>
      </c>
      <c r="U1219" s="358" t="s">
        <v>4051</v>
      </c>
      <c r="V1219" s="297">
        <v>45915</v>
      </c>
      <c r="W1219" s="302">
        <v>46022</v>
      </c>
      <c r="Z1219" s="303">
        <f>+S1219/4</f>
        <v>2598496.75</v>
      </c>
      <c r="AF1219" s="291" t="s">
        <v>4052</v>
      </c>
      <c r="AG1219" s="291">
        <v>31448611568</v>
      </c>
      <c r="AH1219" s="26" t="s">
        <v>4053</v>
      </c>
    </row>
    <row r="1220" spans="1:35" ht="17.25" customHeight="1">
      <c r="A1220" s="293">
        <v>1219</v>
      </c>
      <c r="B1220" s="291" t="s">
        <v>1187</v>
      </c>
      <c r="C1220" s="291" t="s">
        <v>468</v>
      </c>
      <c r="D1220" s="422" t="s">
        <v>4054</v>
      </c>
      <c r="E1220" s="294" t="s">
        <v>40</v>
      </c>
      <c r="F1220" s="369">
        <v>10301433</v>
      </c>
      <c r="G1220" s="291" t="s">
        <v>952</v>
      </c>
      <c r="H1220" s="295">
        <v>1110487432</v>
      </c>
      <c r="I1220" s="294" t="s">
        <v>42</v>
      </c>
      <c r="J1220" s="296">
        <v>9</v>
      </c>
      <c r="K1220" s="296">
        <v>2318</v>
      </c>
      <c r="L1220" s="297">
        <v>45903</v>
      </c>
      <c r="M1220" s="298">
        <f t="shared" ref="M1220" si="1089">F1220</f>
        <v>10301433</v>
      </c>
      <c r="N1220" s="297">
        <v>45911</v>
      </c>
      <c r="O1220" s="294" t="s">
        <v>43</v>
      </c>
      <c r="R1220" s="291">
        <v>220407</v>
      </c>
      <c r="S1220" s="300">
        <f t="shared" ref="S1220" si="1090">M1220</f>
        <v>10301433</v>
      </c>
      <c r="T1220" s="297">
        <v>45911</v>
      </c>
      <c r="U1220" s="301" t="s">
        <v>4055</v>
      </c>
      <c r="V1220" s="297">
        <v>45912</v>
      </c>
      <c r="W1220" s="302">
        <v>46022</v>
      </c>
      <c r="Z1220" s="303">
        <f>+S1220/3</f>
        <v>3433811</v>
      </c>
      <c r="AF1220" s="291" t="s">
        <v>953</v>
      </c>
      <c r="AG1220" s="291">
        <v>3017048510</v>
      </c>
      <c r="AH1220" s="307" t="s">
        <v>954</v>
      </c>
    </row>
    <row r="1221" spans="1:35" ht="17.25" customHeight="1">
      <c r="A1221" s="293">
        <v>1220</v>
      </c>
      <c r="B1221" s="291" t="s">
        <v>596</v>
      </c>
      <c r="C1221" s="291" t="s">
        <v>4056</v>
      </c>
      <c r="D1221" s="291" t="s">
        <v>4057</v>
      </c>
      <c r="F1221" s="438">
        <v>239673419.75</v>
      </c>
      <c r="G1221" s="291" t="s">
        <v>4058</v>
      </c>
      <c r="H1221" s="295">
        <v>830133470</v>
      </c>
      <c r="I1221" s="294" t="s">
        <v>51</v>
      </c>
      <c r="J1221" s="296">
        <v>0</v>
      </c>
      <c r="K1221" s="296">
        <v>2315</v>
      </c>
      <c r="M1221" s="439">
        <f>+F1221</f>
        <v>239673419.75</v>
      </c>
      <c r="P1221" s="299">
        <v>45911</v>
      </c>
      <c r="Q1221" s="294">
        <v>2210</v>
      </c>
      <c r="R1221" s="291">
        <v>230208</v>
      </c>
      <c r="S1221" s="440">
        <f>+M1221</f>
        <v>239673419.75</v>
      </c>
      <c r="T1221" s="297">
        <v>45912</v>
      </c>
      <c r="U1221" s="301">
        <v>16774613</v>
      </c>
      <c r="AB1221" s="441" t="s">
        <v>4059</v>
      </c>
      <c r="AC1221" s="442"/>
      <c r="AD1221" s="443"/>
      <c r="AF1221" s="291" t="s">
        <v>4060</v>
      </c>
      <c r="AG1221" s="291">
        <v>6016721814</v>
      </c>
    </row>
    <row r="1222" spans="1:35" ht="17.25" customHeight="1">
      <c r="A1222" s="293">
        <v>1221</v>
      </c>
      <c r="B1222" s="291" t="s">
        <v>596</v>
      </c>
      <c r="C1222" s="291" t="s">
        <v>4056</v>
      </c>
      <c r="D1222" s="291" t="s">
        <v>4061</v>
      </c>
      <c r="F1222" s="438">
        <v>329107162.19999999</v>
      </c>
      <c r="G1222" s="291" t="s">
        <v>4058</v>
      </c>
      <c r="H1222" s="295">
        <v>830133470</v>
      </c>
      <c r="I1222" s="294" t="s">
        <v>51</v>
      </c>
      <c r="J1222" s="296">
        <v>0</v>
      </c>
      <c r="K1222" s="296">
        <v>2316</v>
      </c>
      <c r="M1222" s="439">
        <f>+F1222</f>
        <v>329107162.19999999</v>
      </c>
      <c r="P1222" s="299">
        <v>45911</v>
      </c>
      <c r="Q1222" s="294">
        <v>2211</v>
      </c>
      <c r="R1222" s="291">
        <v>230208</v>
      </c>
      <c r="S1222" s="440">
        <f>+M1222</f>
        <v>329107162.19999999</v>
      </c>
      <c r="T1222" s="297">
        <v>45912</v>
      </c>
      <c r="U1222" s="301">
        <v>16774668</v>
      </c>
      <c r="AB1222" s="444" t="s">
        <v>4062</v>
      </c>
      <c r="AC1222" s="445"/>
      <c r="AD1222" s="446"/>
      <c r="AF1222" s="291" t="s">
        <v>4060</v>
      </c>
      <c r="AG1222" s="291">
        <v>6016721814</v>
      </c>
    </row>
    <row r="1223" spans="1:35" ht="17.25" customHeight="1">
      <c r="A1223" s="293">
        <v>1222</v>
      </c>
      <c r="B1223" s="291" t="s">
        <v>1187</v>
      </c>
      <c r="C1223" s="291" t="s">
        <v>4063</v>
      </c>
      <c r="D1223" s="291" t="s">
        <v>1045</v>
      </c>
      <c r="E1223" s="294" t="s">
        <v>40</v>
      </c>
      <c r="F1223" s="369">
        <v>10128300</v>
      </c>
      <c r="G1223" s="291" t="s">
        <v>355</v>
      </c>
      <c r="H1223" s="295">
        <v>5823967</v>
      </c>
      <c r="I1223" s="294" t="s">
        <v>42</v>
      </c>
      <c r="J1223" s="296">
        <v>7</v>
      </c>
      <c r="K1223" s="296">
        <v>2310</v>
      </c>
      <c r="L1223" s="297">
        <v>45903</v>
      </c>
      <c r="M1223" s="298">
        <f t="shared" ref="M1223" si="1091">+F1223</f>
        <v>10128300</v>
      </c>
      <c r="N1223" s="297">
        <v>45911</v>
      </c>
      <c r="O1223" s="294" t="s">
        <v>43</v>
      </c>
      <c r="R1223" s="291">
        <v>220407</v>
      </c>
      <c r="S1223" s="300">
        <f t="shared" ref="S1223" si="1092">+M1223</f>
        <v>10128300</v>
      </c>
      <c r="T1223" s="297">
        <v>45912</v>
      </c>
      <c r="U1223" s="301">
        <v>100047980</v>
      </c>
      <c r="V1223" s="297">
        <v>45916</v>
      </c>
      <c r="W1223" s="302">
        <v>46022</v>
      </c>
      <c r="Z1223" s="303">
        <f>+S1223/3</f>
        <v>3376100</v>
      </c>
      <c r="AF1223" s="291" t="s">
        <v>1046</v>
      </c>
      <c r="AG1223" s="291">
        <v>3132826784</v>
      </c>
      <c r="AH1223" s="324" t="s">
        <v>357</v>
      </c>
    </row>
    <row r="1224" spans="1:35" ht="17.25" customHeight="1">
      <c r="A1224" s="293">
        <v>1223</v>
      </c>
      <c r="B1224" s="291" t="s">
        <v>596</v>
      </c>
      <c r="C1224" s="291" t="s">
        <v>621</v>
      </c>
      <c r="D1224" s="306" t="s">
        <v>4064</v>
      </c>
      <c r="E1224" s="294" t="s">
        <v>40</v>
      </c>
      <c r="F1224" s="369">
        <v>22500000</v>
      </c>
      <c r="G1224" s="291" t="s">
        <v>4065</v>
      </c>
      <c r="H1224" s="295">
        <v>1005714490</v>
      </c>
      <c r="I1224" s="294" t="s">
        <v>42</v>
      </c>
      <c r="J1224" s="296">
        <v>1</v>
      </c>
      <c r="K1224" s="296">
        <v>2323</v>
      </c>
      <c r="L1224" s="297">
        <v>45903</v>
      </c>
      <c r="M1224" s="298">
        <f t="shared" ref="M1224" si="1093">F1224</f>
        <v>22500000</v>
      </c>
      <c r="N1224" s="297">
        <v>45912</v>
      </c>
      <c r="O1224" s="294" t="s">
        <v>43</v>
      </c>
      <c r="R1224" s="291">
        <v>220601</v>
      </c>
      <c r="S1224" s="300">
        <f t="shared" ref="S1224" si="1094">M1224</f>
        <v>22500000</v>
      </c>
      <c r="W1224" s="302" t="s">
        <v>668</v>
      </c>
      <c r="Z1224" s="303">
        <f t="shared" ref="Z1224" si="1095">+S1224/3</f>
        <v>7500000</v>
      </c>
      <c r="AF1224" s="291" t="s">
        <v>4066</v>
      </c>
      <c r="AG1224" s="291">
        <v>3153397195</v>
      </c>
      <c r="AH1224" s="26" t="s">
        <v>4067</v>
      </c>
    </row>
    <row r="1225" spans="1:35" ht="17.25" customHeight="1">
      <c r="A1225" s="293">
        <v>1224</v>
      </c>
      <c r="B1225" s="291" t="s">
        <v>1187</v>
      </c>
      <c r="C1225" s="291" t="s">
        <v>73</v>
      </c>
      <c r="D1225" s="306" t="s">
        <v>608</v>
      </c>
      <c r="E1225" s="294" t="s">
        <v>40</v>
      </c>
      <c r="F1225" s="369">
        <v>200000000</v>
      </c>
      <c r="G1225" s="291" t="s">
        <v>520</v>
      </c>
      <c r="H1225" s="295">
        <v>800250023</v>
      </c>
      <c r="I1225" s="294" t="s">
        <v>42</v>
      </c>
      <c r="J1225" s="296">
        <v>3</v>
      </c>
      <c r="K1225" s="296">
        <v>2309</v>
      </c>
      <c r="L1225" s="297">
        <v>45903</v>
      </c>
      <c r="M1225" s="298">
        <f>+F1225</f>
        <v>200000000</v>
      </c>
      <c r="N1225" s="297">
        <v>45912</v>
      </c>
      <c r="O1225" s="294" t="s">
        <v>43</v>
      </c>
      <c r="R1225" s="291">
        <v>220408</v>
      </c>
      <c r="S1225" s="300">
        <f>+M1225</f>
        <v>200000000</v>
      </c>
      <c r="W1225" s="302">
        <v>46022</v>
      </c>
      <c r="Z1225" s="303">
        <f>+S1225/3</f>
        <v>66666666.666666664</v>
      </c>
      <c r="AF1225" s="291" t="s">
        <v>521</v>
      </c>
      <c r="AG1225" s="291" t="s">
        <v>522</v>
      </c>
      <c r="AH1225" s="305" t="s">
        <v>523</v>
      </c>
    </row>
    <row r="1226" spans="1:35" ht="17.25" customHeight="1">
      <c r="A1226" s="293">
        <v>1225</v>
      </c>
      <c r="B1226" s="291" t="s">
        <v>1187</v>
      </c>
      <c r="C1226" s="291" t="s">
        <v>73</v>
      </c>
      <c r="D1226" s="291" t="s">
        <v>1189</v>
      </c>
      <c r="E1226" s="294" t="s">
        <v>40</v>
      </c>
      <c r="F1226" s="369">
        <v>453119012</v>
      </c>
      <c r="G1226" s="291" t="s">
        <v>520</v>
      </c>
      <c r="H1226" s="295">
        <v>800250023</v>
      </c>
      <c r="I1226" s="294" t="s">
        <v>42</v>
      </c>
      <c r="J1226" s="296">
        <v>3</v>
      </c>
      <c r="K1226" s="296">
        <v>2326</v>
      </c>
      <c r="L1226" s="297">
        <v>45903</v>
      </c>
      <c r="M1226" s="298">
        <v>453119012</v>
      </c>
      <c r="N1226" s="297">
        <v>45912</v>
      </c>
      <c r="O1226" s="294" t="s">
        <v>43</v>
      </c>
      <c r="R1226" s="291">
        <v>220408</v>
      </c>
      <c r="S1226" s="300">
        <f>+M1226</f>
        <v>453119012</v>
      </c>
      <c r="W1226" s="302">
        <v>46022</v>
      </c>
      <c r="Z1226" s="303">
        <f>+S1226/3</f>
        <v>151039670.66666666</v>
      </c>
      <c r="AF1226" s="291" t="s">
        <v>521</v>
      </c>
      <c r="AG1226" s="291" t="s">
        <v>522</v>
      </c>
      <c r="AH1226" s="305" t="s">
        <v>523</v>
      </c>
    </row>
    <row r="1227" spans="1:35" ht="17.25" customHeight="1">
      <c r="A1227" s="293">
        <v>1226</v>
      </c>
      <c r="B1227" s="291" t="s">
        <v>1187</v>
      </c>
      <c r="C1227" s="291" t="s">
        <v>293</v>
      </c>
      <c r="D1227" s="291" t="s">
        <v>3649</v>
      </c>
      <c r="E1227" s="294" t="s">
        <v>40</v>
      </c>
      <c r="F1227" s="369">
        <v>10393987</v>
      </c>
      <c r="G1227" s="291" t="s">
        <v>4068</v>
      </c>
      <c r="H1227" s="295">
        <v>1105616749</v>
      </c>
      <c r="I1227" s="294" t="s">
        <v>1542</v>
      </c>
      <c r="J1227" s="296">
        <v>4</v>
      </c>
      <c r="K1227" s="296">
        <v>2321</v>
      </c>
      <c r="L1227" s="297">
        <v>45903</v>
      </c>
      <c r="M1227" s="298">
        <f>+F1227</f>
        <v>10393987</v>
      </c>
      <c r="N1227" s="297">
        <v>45912</v>
      </c>
      <c r="O1227" s="294" t="s">
        <v>43</v>
      </c>
      <c r="R1227" s="291">
        <v>220407</v>
      </c>
      <c r="S1227" s="300">
        <f>+F1227</f>
        <v>10393987</v>
      </c>
      <c r="T1227" s="297">
        <v>45912</v>
      </c>
      <c r="U1227" s="358" t="s">
        <v>4069</v>
      </c>
      <c r="V1227" s="297">
        <v>45915</v>
      </c>
      <c r="W1227" s="302">
        <v>46022</v>
      </c>
      <c r="Z1227" s="303">
        <f>+S1227/4</f>
        <v>2598496.75</v>
      </c>
      <c r="AF1227" s="291" t="s">
        <v>4070</v>
      </c>
      <c r="AG1227" s="291">
        <v>3244437109</v>
      </c>
      <c r="AH1227" s="26" t="s">
        <v>4071</v>
      </c>
    </row>
    <row r="1228" spans="1:35" ht="17.25" customHeight="1">
      <c r="A1228" s="293">
        <v>1227</v>
      </c>
      <c r="B1228" s="291" t="s">
        <v>1187</v>
      </c>
      <c r="C1228" s="291" t="s">
        <v>124</v>
      </c>
      <c r="D1228" s="426" t="s">
        <v>4072</v>
      </c>
      <c r="E1228" s="294" t="s">
        <v>40</v>
      </c>
      <c r="F1228" s="369">
        <v>103587120</v>
      </c>
      <c r="G1228" s="291" t="s">
        <v>4073</v>
      </c>
      <c r="H1228" s="295">
        <v>900184559</v>
      </c>
      <c r="I1228" s="294" t="s">
        <v>42</v>
      </c>
      <c r="J1228" s="296">
        <v>9</v>
      </c>
      <c r="K1228" s="296">
        <v>2311</v>
      </c>
      <c r="L1228" s="297">
        <v>45903</v>
      </c>
      <c r="M1228" s="298">
        <f>+F1228</f>
        <v>103587120</v>
      </c>
      <c r="N1228" s="297">
        <v>45912</v>
      </c>
      <c r="O1228" s="294" t="s">
        <v>43</v>
      </c>
      <c r="R1228" s="291">
        <v>220410</v>
      </c>
      <c r="S1228" s="300">
        <f>+M1228</f>
        <v>103587120</v>
      </c>
      <c r="W1228" s="302">
        <v>46022</v>
      </c>
      <c r="Z1228" s="303">
        <f>+S1228/3</f>
        <v>34529040</v>
      </c>
      <c r="AF1228" s="291" t="s">
        <v>4074</v>
      </c>
      <c r="AG1228" s="291">
        <v>3212148743</v>
      </c>
      <c r="AH1228" s="26" t="s">
        <v>4075</v>
      </c>
    </row>
    <row r="1229" spans="1:35" ht="17.25" customHeight="1">
      <c r="A1229" s="293">
        <v>1228</v>
      </c>
      <c r="B1229" s="291" t="s">
        <v>1187</v>
      </c>
      <c r="C1229" s="291" t="s">
        <v>100</v>
      </c>
      <c r="D1229" s="421" t="s">
        <v>3578</v>
      </c>
      <c r="E1229" s="294" t="s">
        <v>40</v>
      </c>
      <c r="F1229" s="369">
        <v>20120400</v>
      </c>
      <c r="G1229" s="291" t="s">
        <v>4076</v>
      </c>
      <c r="H1229" s="295">
        <v>1110527561</v>
      </c>
      <c r="I1229" s="294" t="s">
        <v>115</v>
      </c>
      <c r="J1229" s="296">
        <v>3</v>
      </c>
      <c r="K1229" s="296">
        <v>2345</v>
      </c>
      <c r="L1229" s="297">
        <v>45912</v>
      </c>
      <c r="M1229" s="298">
        <f t="shared" ref="M1229:M1231" si="1096">F1229</f>
        <v>20120400</v>
      </c>
      <c r="N1229" s="297">
        <v>45915</v>
      </c>
      <c r="O1229" s="294" t="s">
        <v>43</v>
      </c>
      <c r="R1229" s="291">
        <v>220406</v>
      </c>
      <c r="S1229" s="300">
        <f t="shared" ref="S1229:S1230" si="1097">M1229</f>
        <v>20120400</v>
      </c>
      <c r="W1229" s="302">
        <v>46022</v>
      </c>
      <c r="Z1229" s="303">
        <f>+F1229/3.5</f>
        <v>5748685.7142857146</v>
      </c>
      <c r="AF1229" s="291" t="s">
        <v>4077</v>
      </c>
      <c r="AG1229" s="291">
        <v>3143424913</v>
      </c>
      <c r="AH1229" s="26" t="s">
        <v>4078</v>
      </c>
    </row>
    <row r="1230" spans="1:35" ht="17.25" customHeight="1">
      <c r="A1230" s="293">
        <v>1229</v>
      </c>
      <c r="B1230" s="291" t="s">
        <v>37</v>
      </c>
      <c r="C1230" s="291" t="s">
        <v>100</v>
      </c>
      <c r="D1230" s="291" t="s">
        <v>4079</v>
      </c>
      <c r="E1230" s="294" t="s">
        <v>40</v>
      </c>
      <c r="F1230" s="369">
        <v>623000000</v>
      </c>
      <c r="G1230" s="291" t="s">
        <v>114</v>
      </c>
      <c r="H1230" s="295">
        <v>900504144</v>
      </c>
      <c r="I1230" s="294" t="s">
        <v>115</v>
      </c>
      <c r="J1230" s="296">
        <v>0</v>
      </c>
      <c r="K1230" s="296">
        <v>2308</v>
      </c>
      <c r="L1230" s="297">
        <v>45898</v>
      </c>
      <c r="M1230" s="298">
        <f t="shared" si="1096"/>
        <v>623000000</v>
      </c>
      <c r="N1230" s="297">
        <v>45916</v>
      </c>
      <c r="O1230" s="294" t="s">
        <v>43</v>
      </c>
      <c r="R1230" s="291">
        <v>220101</v>
      </c>
      <c r="S1230" s="300">
        <f t="shared" si="1097"/>
        <v>623000000</v>
      </c>
      <c r="W1230" s="302">
        <v>46022</v>
      </c>
      <c r="Z1230" s="303">
        <f>+S1230</f>
        <v>623000000</v>
      </c>
      <c r="AF1230" s="291" t="s">
        <v>117</v>
      </c>
      <c r="AG1230" s="291">
        <v>3163162117</v>
      </c>
      <c r="AH1230" s="305" t="s">
        <v>118</v>
      </c>
    </row>
    <row r="1231" spans="1:35" ht="17.25" customHeight="1">
      <c r="A1231" s="293">
        <v>1230</v>
      </c>
      <c r="B1231" s="291" t="s">
        <v>2940</v>
      </c>
      <c r="C1231" s="291" t="s">
        <v>621</v>
      </c>
      <c r="D1231" s="357" t="s">
        <v>3106</v>
      </c>
      <c r="E1231" s="294" t="s">
        <v>80</v>
      </c>
      <c r="F1231" s="369">
        <v>8750000</v>
      </c>
      <c r="G1231" s="291" t="s">
        <v>4080</v>
      </c>
      <c r="H1231" s="295">
        <v>65755622</v>
      </c>
      <c r="I1231" s="294" t="s">
        <v>2202</v>
      </c>
      <c r="J1231" s="296">
        <v>8</v>
      </c>
      <c r="K1231" s="296">
        <v>2335</v>
      </c>
      <c r="L1231" s="297">
        <v>45905</v>
      </c>
      <c r="M1231" s="298">
        <f t="shared" si="1096"/>
        <v>8750000</v>
      </c>
      <c r="N1231" s="297">
        <v>45916</v>
      </c>
      <c r="O1231" s="294" t="s">
        <v>109</v>
      </c>
      <c r="R1231" s="291">
        <v>220302</v>
      </c>
      <c r="S1231" s="300">
        <f>+M1231</f>
        <v>8750000</v>
      </c>
      <c r="W1231" s="302">
        <v>46022</v>
      </c>
      <c r="Z1231" s="303">
        <f>+S1231/3</f>
        <v>2916666.6666666665</v>
      </c>
      <c r="AF1231" s="291" t="s">
        <v>4081</v>
      </c>
      <c r="AG1231" s="291">
        <v>3203145123</v>
      </c>
      <c r="AH1231" s="26" t="s">
        <v>4082</v>
      </c>
    </row>
    <row r="1232" spans="1:35" ht="17.25" customHeight="1">
      <c r="A1232" s="293">
        <v>1231</v>
      </c>
      <c r="B1232" s="291" t="s">
        <v>2940</v>
      </c>
      <c r="C1232" s="291" t="s">
        <v>621</v>
      </c>
      <c r="D1232" s="357" t="s">
        <v>3106</v>
      </c>
      <c r="E1232" s="294" t="s">
        <v>40</v>
      </c>
      <c r="F1232" s="369">
        <v>8750000</v>
      </c>
      <c r="G1232" s="291" t="s">
        <v>1372</v>
      </c>
      <c r="H1232" s="295">
        <v>1110544574</v>
      </c>
      <c r="I1232" s="294" t="s">
        <v>42</v>
      </c>
      <c r="J1232" s="296">
        <v>0</v>
      </c>
      <c r="K1232" s="296">
        <v>2334</v>
      </c>
      <c r="L1232" s="297">
        <v>45905</v>
      </c>
      <c r="M1232" s="298">
        <f>+F1232</f>
        <v>8750000</v>
      </c>
      <c r="N1232" s="297">
        <v>45916</v>
      </c>
      <c r="O1232" s="294" t="s">
        <v>43</v>
      </c>
      <c r="R1232" s="291">
        <v>220302</v>
      </c>
      <c r="S1232" s="300">
        <v>7500000</v>
      </c>
      <c r="W1232" s="302">
        <v>46022</v>
      </c>
      <c r="Z1232" s="303">
        <f t="shared" ref="Z1232" si="1098">+S1232/3</f>
        <v>2500000</v>
      </c>
      <c r="AF1232" s="291" t="s">
        <v>1374</v>
      </c>
      <c r="AG1232" s="291">
        <v>3118616235</v>
      </c>
      <c r="AH1232" s="307" t="s">
        <v>1375</v>
      </c>
    </row>
    <row r="1233" spans="1:39" ht="17.25" customHeight="1">
      <c r="A1233" s="293">
        <v>1232</v>
      </c>
      <c r="B1233" s="291" t="s">
        <v>1187</v>
      </c>
      <c r="C1233" s="291" t="s">
        <v>468</v>
      </c>
      <c r="D1233" s="291" t="s">
        <v>4083</v>
      </c>
      <c r="E1233" s="294" t="s">
        <v>40</v>
      </c>
      <c r="F1233" s="369">
        <v>15400000</v>
      </c>
      <c r="G1233" s="291" t="s">
        <v>928</v>
      </c>
      <c r="H1233" s="295">
        <v>65717924</v>
      </c>
      <c r="I1233" s="294" t="s">
        <v>929</v>
      </c>
      <c r="J1233" s="296">
        <v>5</v>
      </c>
      <c r="K1233" s="296">
        <v>2331</v>
      </c>
      <c r="L1233" s="297">
        <v>45905</v>
      </c>
      <c r="M1233" s="298">
        <f t="shared" ref="M1233" si="1099">F1233</f>
        <v>15400000</v>
      </c>
      <c r="N1233" s="297">
        <v>45916</v>
      </c>
      <c r="O1233" s="294" t="s">
        <v>43</v>
      </c>
      <c r="R1233" s="291">
        <v>220406</v>
      </c>
      <c r="S1233" s="300">
        <f t="shared" ref="S1233" si="1100">M1233</f>
        <v>15400000</v>
      </c>
      <c r="W1233" s="302">
        <v>46022</v>
      </c>
      <c r="Z1233" s="303">
        <f t="shared" ref="Z1233" si="1101">+S1233</f>
        <v>15400000</v>
      </c>
      <c r="AF1233" s="291" t="s">
        <v>931</v>
      </c>
      <c r="AG1233" s="291">
        <v>3105540197</v>
      </c>
      <c r="AH1233" s="307" t="s">
        <v>932</v>
      </c>
    </row>
    <row r="1234" spans="1:39" ht="17.25" customHeight="1">
      <c r="A1234" s="293">
        <v>1233</v>
      </c>
      <c r="B1234" s="291" t="s">
        <v>3341</v>
      </c>
      <c r="C1234" s="291" t="s">
        <v>621</v>
      </c>
      <c r="D1234" s="364" t="s">
        <v>4084</v>
      </c>
      <c r="E1234" s="294" t="s">
        <v>40</v>
      </c>
      <c r="F1234" s="369">
        <v>22000000</v>
      </c>
      <c r="G1234" s="291" t="s">
        <v>4085</v>
      </c>
      <c r="H1234" s="295">
        <v>1110485632</v>
      </c>
      <c r="I1234" s="294" t="s">
        <v>42</v>
      </c>
      <c r="J1234" s="296">
        <v>6</v>
      </c>
      <c r="K1234" s="296">
        <v>2336</v>
      </c>
      <c r="L1234" s="297">
        <v>45905</v>
      </c>
      <c r="M1234" s="298">
        <f>+F1234</f>
        <v>22000000</v>
      </c>
      <c r="N1234" s="297">
        <v>45916</v>
      </c>
      <c r="O1234" s="294" t="s">
        <v>43</v>
      </c>
      <c r="R1234" s="291">
        <v>221001</v>
      </c>
      <c r="S1234" s="300">
        <f>+F1234</f>
        <v>22000000</v>
      </c>
      <c r="T1234" s="297">
        <v>45917</v>
      </c>
      <c r="U1234" s="301">
        <v>100048091</v>
      </c>
      <c r="V1234" s="297">
        <v>45919</v>
      </c>
      <c r="W1234" s="302">
        <v>46022</v>
      </c>
      <c r="Z1234" s="303">
        <v>22000000</v>
      </c>
      <c r="AF1234" s="291" t="s">
        <v>4086</v>
      </c>
      <c r="AG1234" s="291">
        <v>3168604910</v>
      </c>
      <c r="AH1234" s="26" t="s">
        <v>4087</v>
      </c>
    </row>
    <row r="1235" spans="1:39" ht="17.25" customHeight="1">
      <c r="A1235" s="293">
        <v>1234</v>
      </c>
      <c r="B1235" s="291" t="s">
        <v>2940</v>
      </c>
      <c r="C1235" s="291" t="s">
        <v>621</v>
      </c>
      <c r="D1235" s="291" t="s">
        <v>4088</v>
      </c>
      <c r="E1235" s="294" t="s">
        <v>40</v>
      </c>
      <c r="F1235" s="369">
        <v>101657910</v>
      </c>
      <c r="G1235" s="291" t="s">
        <v>4089</v>
      </c>
      <c r="H1235" s="295">
        <v>890903910</v>
      </c>
      <c r="I1235" s="294" t="s">
        <v>977</v>
      </c>
      <c r="J1235" s="296">
        <v>2</v>
      </c>
      <c r="K1235" s="296">
        <v>2352</v>
      </c>
      <c r="L1235" s="297">
        <v>45915</v>
      </c>
      <c r="M1235" s="298">
        <f>+F1235</f>
        <v>101657910</v>
      </c>
      <c r="N1235" s="297">
        <v>45916</v>
      </c>
      <c r="O1235" s="294" t="s">
        <v>43</v>
      </c>
      <c r="R1235" s="291">
        <v>220305</v>
      </c>
      <c r="S1235" s="300">
        <f>+M1235</f>
        <v>101657910</v>
      </c>
      <c r="T1235" s="297">
        <v>45917</v>
      </c>
      <c r="U1235" s="301" t="s">
        <v>4090</v>
      </c>
      <c r="V1235" s="297">
        <v>45918</v>
      </c>
      <c r="W1235" s="302">
        <v>46022</v>
      </c>
      <c r="Z1235" s="303">
        <f>+S1235/3.5</f>
        <v>29045117.142857142</v>
      </c>
      <c r="AF1235" s="291" t="s">
        <v>4091</v>
      </c>
      <c r="AG1235" s="291">
        <v>6013147070</v>
      </c>
      <c r="AH1235" s="26" t="s">
        <v>4092</v>
      </c>
    </row>
    <row r="1236" spans="1:39" ht="17.25" customHeight="1">
      <c r="A1236" s="293">
        <v>1235</v>
      </c>
      <c r="B1236" s="291" t="s">
        <v>1187</v>
      </c>
      <c r="C1236" s="291" t="s">
        <v>468</v>
      </c>
      <c r="D1236" s="422" t="s">
        <v>4093</v>
      </c>
      <c r="E1236" s="294" t="s">
        <v>40</v>
      </c>
      <c r="F1236" s="369">
        <v>9683287</v>
      </c>
      <c r="G1236" s="291" t="s">
        <v>4094</v>
      </c>
      <c r="H1236" s="295">
        <v>1032096332</v>
      </c>
      <c r="I1236" s="294" t="s">
        <v>42</v>
      </c>
      <c r="J1236" s="296">
        <v>1</v>
      </c>
      <c r="K1236" s="296">
        <v>2344</v>
      </c>
      <c r="L1236" s="297">
        <v>45912</v>
      </c>
      <c r="M1236" s="298">
        <f t="shared" ref="M1236" si="1102">F1236</f>
        <v>9683287</v>
      </c>
      <c r="N1236" s="297">
        <v>45917</v>
      </c>
      <c r="O1236" s="294" t="s">
        <v>43</v>
      </c>
      <c r="R1236" s="291">
        <v>220407</v>
      </c>
      <c r="S1236" s="300">
        <f t="shared" ref="S1236" si="1103">M1236</f>
        <v>9683287</v>
      </c>
      <c r="T1236" s="297">
        <v>45918</v>
      </c>
      <c r="U1236" s="301">
        <v>100048164</v>
      </c>
      <c r="V1236" s="297">
        <v>45919</v>
      </c>
      <c r="W1236" s="302">
        <v>46022</v>
      </c>
      <c r="Z1236" s="303">
        <f>+S1236/3</f>
        <v>3227762.3333333335</v>
      </c>
      <c r="AF1236" s="291" t="s">
        <v>4095</v>
      </c>
      <c r="AG1236" s="291">
        <v>3215722370</v>
      </c>
      <c r="AH1236" s="26" t="s">
        <v>4096</v>
      </c>
    </row>
    <row r="1237" spans="1:39" ht="17.25" customHeight="1">
      <c r="A1237" s="293">
        <v>1236</v>
      </c>
      <c r="B1237" s="291" t="s">
        <v>1187</v>
      </c>
      <c r="C1237" s="291" t="s">
        <v>468</v>
      </c>
      <c r="D1237" s="422" t="s">
        <v>4097</v>
      </c>
      <c r="E1237" s="294" t="s">
        <v>40</v>
      </c>
      <c r="F1237" s="369">
        <v>9522333</v>
      </c>
      <c r="G1237" s="291" t="s">
        <v>4098</v>
      </c>
      <c r="H1237" s="295">
        <v>38360546</v>
      </c>
      <c r="I1237" s="294" t="s">
        <v>42</v>
      </c>
      <c r="J1237" s="296">
        <v>1</v>
      </c>
      <c r="K1237" s="296">
        <v>2343</v>
      </c>
      <c r="L1237" s="297">
        <v>45911</v>
      </c>
      <c r="M1237" s="298">
        <f t="shared" ref="M1237" si="1104">F1237</f>
        <v>9522333</v>
      </c>
      <c r="N1237" s="297">
        <v>45917</v>
      </c>
      <c r="O1237" s="294" t="s">
        <v>43</v>
      </c>
      <c r="R1237" s="291">
        <v>220407</v>
      </c>
      <c r="S1237" s="300">
        <f t="shared" ref="S1237" si="1105">M1237</f>
        <v>9522333</v>
      </c>
      <c r="T1237" s="297">
        <v>45917</v>
      </c>
      <c r="U1237" s="301" t="s">
        <v>4099</v>
      </c>
      <c r="V1237" s="297">
        <v>45918</v>
      </c>
      <c r="W1237" s="302">
        <v>46022</v>
      </c>
      <c r="Z1237" s="303">
        <f>+S1237/3</f>
        <v>3174111</v>
      </c>
      <c r="AF1237" s="291" t="s">
        <v>4100</v>
      </c>
      <c r="AG1237" s="291">
        <v>3102321680</v>
      </c>
      <c r="AH1237" s="26" t="s">
        <v>4101</v>
      </c>
    </row>
    <row r="1238" spans="1:39" ht="17.25" customHeight="1">
      <c r="A1238" s="293">
        <v>1237</v>
      </c>
      <c r="B1238" s="291" t="s">
        <v>3341</v>
      </c>
      <c r="C1238" s="291" t="s">
        <v>621</v>
      </c>
      <c r="D1238" s="364" t="s">
        <v>4102</v>
      </c>
      <c r="E1238" s="294" t="s">
        <v>40</v>
      </c>
      <c r="F1238" s="369">
        <v>26250000</v>
      </c>
      <c r="G1238" s="291" t="s">
        <v>1294</v>
      </c>
      <c r="H1238" s="295">
        <v>1234090940</v>
      </c>
      <c r="I1238" s="294" t="s">
        <v>219</v>
      </c>
      <c r="J1238" s="296">
        <v>3</v>
      </c>
      <c r="K1238" s="296">
        <v>2346</v>
      </c>
      <c r="L1238" s="297">
        <v>45912</v>
      </c>
      <c r="M1238" s="298">
        <f>+F1238</f>
        <v>26250000</v>
      </c>
      <c r="N1238" s="297">
        <v>45917</v>
      </c>
      <c r="O1238" s="294" t="s">
        <v>43</v>
      </c>
      <c r="R1238" s="291">
        <v>221001</v>
      </c>
      <c r="S1238" s="300">
        <f>+F1238</f>
        <v>26250000</v>
      </c>
      <c r="W1238" s="302">
        <v>46022</v>
      </c>
      <c r="Z1238" s="303">
        <f>+S1238/3</f>
        <v>8750000</v>
      </c>
      <c r="AF1238" s="291" t="s">
        <v>4103</v>
      </c>
      <c r="AG1238" s="291">
        <v>3022472007</v>
      </c>
      <c r="AH1238" s="26" t="s">
        <v>4104</v>
      </c>
    </row>
    <row r="1239" spans="1:39" ht="17.25" customHeight="1">
      <c r="A1239" s="293">
        <v>1238</v>
      </c>
      <c r="B1239" s="291" t="s">
        <v>1187</v>
      </c>
      <c r="C1239" s="291" t="s">
        <v>621</v>
      </c>
      <c r="D1239" s="421" t="s">
        <v>4105</v>
      </c>
      <c r="E1239" s="294" t="s">
        <v>40</v>
      </c>
      <c r="F1239" s="369">
        <v>45000000</v>
      </c>
      <c r="G1239" s="291" t="s">
        <v>4106</v>
      </c>
      <c r="H1239" s="295">
        <v>1110511171</v>
      </c>
      <c r="I1239" s="294" t="s">
        <v>42</v>
      </c>
      <c r="J1239" s="296">
        <v>4</v>
      </c>
      <c r="K1239" s="296">
        <v>2333</v>
      </c>
      <c r="L1239" s="297">
        <v>45905</v>
      </c>
      <c r="M1239" s="298">
        <f>+F1239</f>
        <v>45000000</v>
      </c>
      <c r="N1239" s="297">
        <v>45917</v>
      </c>
      <c r="O1239" s="294" t="s">
        <v>43</v>
      </c>
      <c r="R1239" s="291">
        <v>220410</v>
      </c>
      <c r="S1239" s="300">
        <f>+F1239</f>
        <v>45000000</v>
      </c>
      <c r="W1239" s="302">
        <v>46022</v>
      </c>
      <c r="Z1239" s="303">
        <f>+S1239/3</f>
        <v>15000000</v>
      </c>
      <c r="AF1239" s="291" t="s">
        <v>4107</v>
      </c>
      <c r="AG1239" s="291">
        <v>2612107</v>
      </c>
      <c r="AH1239" s="26" t="s">
        <v>4108</v>
      </c>
    </row>
    <row r="1240" spans="1:39" ht="17.25" customHeight="1">
      <c r="A1240" s="293">
        <v>1239</v>
      </c>
      <c r="B1240" s="291" t="s">
        <v>2940</v>
      </c>
      <c r="C1240" s="291" t="s">
        <v>621</v>
      </c>
      <c r="D1240" s="357" t="s">
        <v>3106</v>
      </c>
      <c r="E1240" s="294" t="s">
        <v>40</v>
      </c>
      <c r="F1240" s="369">
        <v>8750000</v>
      </c>
      <c r="G1240" s="291" t="s">
        <v>4109</v>
      </c>
      <c r="H1240" s="295">
        <v>1110473141</v>
      </c>
      <c r="I1240" s="294" t="s">
        <v>42</v>
      </c>
      <c r="J1240" s="296">
        <v>1</v>
      </c>
      <c r="K1240" s="296">
        <v>2347</v>
      </c>
      <c r="L1240" s="297">
        <v>45912</v>
      </c>
      <c r="M1240" s="298">
        <f>+F1240</f>
        <v>8750000</v>
      </c>
      <c r="N1240" s="297">
        <v>45917</v>
      </c>
      <c r="O1240" s="294" t="s">
        <v>43</v>
      </c>
      <c r="R1240" s="291">
        <v>221002</v>
      </c>
      <c r="S1240" s="300">
        <v>8750000</v>
      </c>
      <c r="W1240" s="302">
        <v>46022</v>
      </c>
      <c r="Z1240" s="303">
        <f t="shared" ref="Z1240" si="1106">+S1240/3</f>
        <v>2916666.6666666665</v>
      </c>
      <c r="AF1240" s="291" t="s">
        <v>4110</v>
      </c>
      <c r="AG1240" s="291">
        <v>3124033644</v>
      </c>
      <c r="AH1240" s="26" t="s">
        <v>4111</v>
      </c>
    </row>
    <row r="1241" spans="1:39" ht="17.25" customHeight="1">
      <c r="A1241" s="293">
        <v>1240</v>
      </c>
      <c r="B1241" s="291" t="s">
        <v>1187</v>
      </c>
      <c r="C1241" s="291" t="s">
        <v>468</v>
      </c>
      <c r="D1241" s="291" t="s">
        <v>4112</v>
      </c>
      <c r="E1241" s="294" t="s">
        <v>40</v>
      </c>
      <c r="F1241" s="369">
        <v>15834000</v>
      </c>
      <c r="G1241" s="291" t="s">
        <v>2496</v>
      </c>
      <c r="H1241" s="295">
        <v>1110554459</v>
      </c>
      <c r="I1241" s="294" t="s">
        <v>42</v>
      </c>
      <c r="J1241" s="296">
        <v>4</v>
      </c>
      <c r="K1241" s="296">
        <v>2341</v>
      </c>
      <c r="L1241" s="297">
        <v>45911</v>
      </c>
      <c r="M1241" s="298">
        <f>+F1241</f>
        <v>15834000</v>
      </c>
      <c r="N1241" s="297">
        <v>45917</v>
      </c>
      <c r="O1241" s="294" t="s">
        <v>43</v>
      </c>
      <c r="R1241" s="291">
        <v>220406</v>
      </c>
      <c r="S1241" s="300">
        <f>+F1241</f>
        <v>15834000</v>
      </c>
      <c r="T1241" s="297">
        <v>45918</v>
      </c>
      <c r="U1241" s="301" t="s">
        <v>4113</v>
      </c>
      <c r="V1241" s="297">
        <v>45918</v>
      </c>
      <c r="W1241" s="302">
        <v>46022</v>
      </c>
      <c r="Z1241" s="303">
        <f>+S1241/3.5</f>
        <v>4524000</v>
      </c>
      <c r="AF1241" s="291" t="s">
        <v>4114</v>
      </c>
      <c r="AG1241" s="291">
        <v>3164925466</v>
      </c>
      <c r="AH1241" s="26" t="s">
        <v>4115</v>
      </c>
    </row>
    <row r="1242" spans="1:39" ht="17.25" customHeight="1">
      <c r="A1242" s="293">
        <v>1241</v>
      </c>
      <c r="B1242" s="291" t="s">
        <v>1187</v>
      </c>
      <c r="C1242" s="291" t="s">
        <v>178</v>
      </c>
      <c r="D1242" s="291" t="s">
        <v>4116</v>
      </c>
      <c r="E1242" s="294" t="s">
        <v>40</v>
      </c>
      <c r="F1242" s="369">
        <v>32500000</v>
      </c>
      <c r="G1242" s="291" t="s">
        <v>4117</v>
      </c>
      <c r="H1242" s="295">
        <v>1026283658</v>
      </c>
      <c r="I1242" s="294" t="s">
        <v>373</v>
      </c>
      <c r="J1242" s="296">
        <v>5</v>
      </c>
      <c r="K1242" s="296">
        <v>2339</v>
      </c>
      <c r="L1242" s="297">
        <v>45819</v>
      </c>
      <c r="M1242" s="298">
        <v>32500000</v>
      </c>
      <c r="N1242" s="297">
        <v>45918</v>
      </c>
      <c r="O1242" s="294" t="s">
        <v>43</v>
      </c>
      <c r="R1242" s="291">
        <v>220406</v>
      </c>
      <c r="S1242" s="300">
        <v>32500000</v>
      </c>
      <c r="W1242" s="302">
        <v>46022</v>
      </c>
      <c r="Z1242" s="303">
        <f>+S1242/3.5</f>
        <v>9285714.2857142854</v>
      </c>
      <c r="AF1242" s="291" t="s">
        <v>4118</v>
      </c>
      <c r="AG1242" s="291">
        <v>3104884841</v>
      </c>
      <c r="AH1242" s="26" t="s">
        <v>4119</v>
      </c>
    </row>
    <row r="1243" spans="1:39" ht="17.25" customHeight="1">
      <c r="A1243" s="293">
        <v>1242</v>
      </c>
      <c r="B1243" s="291" t="s">
        <v>1187</v>
      </c>
      <c r="C1243" s="291" t="s">
        <v>621</v>
      </c>
      <c r="D1243" s="306" t="s">
        <v>4120</v>
      </c>
      <c r="E1243" s="294" t="s">
        <v>40</v>
      </c>
      <c r="F1243" s="369">
        <v>15834000</v>
      </c>
      <c r="G1243" s="291" t="s">
        <v>2573</v>
      </c>
      <c r="H1243" s="295">
        <v>1106392563</v>
      </c>
      <c r="I1243" s="294" t="s">
        <v>635</v>
      </c>
      <c r="J1243" s="296">
        <v>1</v>
      </c>
      <c r="K1243" s="296">
        <v>2342</v>
      </c>
      <c r="L1243" s="297">
        <v>45911</v>
      </c>
      <c r="M1243" s="298">
        <f t="shared" ref="M1243" si="1107">F1243</f>
        <v>15834000</v>
      </c>
      <c r="N1243" s="297">
        <v>45919</v>
      </c>
      <c r="O1243" s="294" t="s">
        <v>43</v>
      </c>
      <c r="R1243" s="291">
        <v>220406</v>
      </c>
      <c r="S1243" s="300">
        <f t="shared" ref="S1243" si="1108">M1243</f>
        <v>15834000</v>
      </c>
      <c r="W1243" s="302">
        <v>46022</v>
      </c>
      <c r="Z1243" s="303">
        <f t="shared" ref="Z1243:Z1244" si="1109">+S1243/3</f>
        <v>5278000</v>
      </c>
      <c r="AF1243" s="291" t="s">
        <v>4121</v>
      </c>
      <c r="AG1243" s="291">
        <v>3154654899</v>
      </c>
      <c r="AH1243" s="26" t="s">
        <v>4122</v>
      </c>
      <c r="AJ1243" s="428">
        <v>31599</v>
      </c>
      <c r="AK1243" s="294">
        <v>39</v>
      </c>
      <c r="AL1243" s="291" t="s">
        <v>4123</v>
      </c>
      <c r="AM1243" s="291" t="s">
        <v>4124</v>
      </c>
    </row>
    <row r="1244" spans="1:39" ht="17.25" customHeight="1">
      <c r="A1244" s="293">
        <v>1243</v>
      </c>
      <c r="B1244" s="291" t="s">
        <v>2940</v>
      </c>
      <c r="C1244" s="291" t="s">
        <v>621</v>
      </c>
      <c r="D1244" s="357" t="s">
        <v>3106</v>
      </c>
      <c r="E1244" s="294" t="s">
        <v>40</v>
      </c>
      <c r="F1244" s="369">
        <v>8333333</v>
      </c>
      <c r="G1244" s="291" t="s">
        <v>4125</v>
      </c>
      <c r="H1244" s="295">
        <v>1106948943</v>
      </c>
      <c r="I1244" s="294" t="s">
        <v>4126</v>
      </c>
      <c r="J1244" s="296">
        <v>5</v>
      </c>
      <c r="K1244" s="296">
        <v>2351</v>
      </c>
      <c r="L1244" s="297">
        <v>45915</v>
      </c>
      <c r="M1244" s="298">
        <f>+F1244</f>
        <v>8333333</v>
      </c>
      <c r="N1244" s="297">
        <v>45922</v>
      </c>
      <c r="O1244" s="294" t="s">
        <v>43</v>
      </c>
      <c r="R1244" s="291">
        <v>220302</v>
      </c>
      <c r="S1244" s="300">
        <v>8333333</v>
      </c>
      <c r="W1244" s="302">
        <v>46022</v>
      </c>
      <c r="Z1244" s="303">
        <f t="shared" si="1109"/>
        <v>2777777.6666666665</v>
      </c>
      <c r="AF1244" s="291" t="s">
        <v>4127</v>
      </c>
      <c r="AG1244" s="291">
        <v>3144899751</v>
      </c>
      <c r="AH1244" s="26" t="s">
        <v>4128</v>
      </c>
      <c r="AJ1244" s="428">
        <v>32119</v>
      </c>
      <c r="AK1244" s="294">
        <v>38</v>
      </c>
      <c r="AL1244" s="291" t="s">
        <v>4129</v>
      </c>
      <c r="AM1244" s="291" t="s">
        <v>4130</v>
      </c>
    </row>
    <row r="1245" spans="1:39" ht="17.25" customHeight="1">
      <c r="A1245" s="293">
        <v>1244</v>
      </c>
      <c r="B1245" s="291" t="s">
        <v>1187</v>
      </c>
      <c r="C1245" s="291" t="s">
        <v>146</v>
      </c>
      <c r="D1245" s="291" t="s">
        <v>4131</v>
      </c>
      <c r="E1245" s="294" t="s">
        <v>80</v>
      </c>
      <c r="F1245" s="369">
        <v>12394608</v>
      </c>
      <c r="G1245" s="291" t="s">
        <v>4132</v>
      </c>
      <c r="H1245" s="295">
        <v>1110569958</v>
      </c>
      <c r="I1245" s="294" t="s">
        <v>42</v>
      </c>
      <c r="J1245" s="296">
        <v>3</v>
      </c>
      <c r="K1245" s="296">
        <v>2349</v>
      </c>
      <c r="L1245" s="297">
        <v>45915</v>
      </c>
      <c r="M1245" s="298">
        <v>12394608</v>
      </c>
      <c r="N1245" s="297">
        <v>45922</v>
      </c>
      <c r="O1245" s="294" t="s">
        <v>43</v>
      </c>
      <c r="R1245" s="291">
        <v>220406</v>
      </c>
      <c r="S1245" s="300">
        <f>+M1245</f>
        <v>12394608</v>
      </c>
      <c r="W1245" s="302">
        <v>46022</v>
      </c>
      <c r="Z1245" s="303">
        <f>+S1245/3</f>
        <v>4131536</v>
      </c>
      <c r="AF1245" s="291" t="s">
        <v>4133</v>
      </c>
      <c r="AG1245" s="291">
        <v>3102163318</v>
      </c>
      <c r="AH1245" s="26" t="s">
        <v>4134</v>
      </c>
      <c r="AJ1245" s="428">
        <v>35177</v>
      </c>
      <c r="AK1245" s="294">
        <v>29</v>
      </c>
      <c r="AL1245" s="291" t="s">
        <v>4123</v>
      </c>
      <c r="AM1245" s="291" t="s">
        <v>4135</v>
      </c>
    </row>
    <row r="1246" spans="1:39" ht="17.25" customHeight="1">
      <c r="A1246" s="293">
        <v>1245</v>
      </c>
      <c r="B1246" s="291" t="s">
        <v>1187</v>
      </c>
      <c r="C1246" s="291" t="s">
        <v>124</v>
      </c>
      <c r="D1246" s="427" t="s">
        <v>4136</v>
      </c>
      <c r="E1246" s="294" t="s">
        <v>40</v>
      </c>
      <c r="F1246" s="369">
        <v>33000000</v>
      </c>
      <c r="G1246" s="291" t="s">
        <v>4137</v>
      </c>
      <c r="H1246" s="295">
        <v>901800130</v>
      </c>
      <c r="I1246" s="294" t="s">
        <v>42</v>
      </c>
      <c r="J1246" s="296">
        <v>0</v>
      </c>
      <c r="K1246" s="296">
        <v>2353</v>
      </c>
      <c r="L1246" s="297">
        <v>45915</v>
      </c>
      <c r="M1246" s="298">
        <f>+F1246</f>
        <v>33000000</v>
      </c>
      <c r="N1246" s="297">
        <v>45922</v>
      </c>
      <c r="O1246" s="294" t="s">
        <v>43</v>
      </c>
      <c r="R1246" s="291">
        <v>230209</v>
      </c>
      <c r="S1246" s="300">
        <f>+M1246</f>
        <v>33000000</v>
      </c>
      <c r="W1246" s="294" t="s">
        <v>4138</v>
      </c>
      <c r="Z1246" s="303">
        <f>+S1246</f>
        <v>33000000</v>
      </c>
      <c r="AF1246" s="291" t="s">
        <v>4139</v>
      </c>
      <c r="AG1246" s="291">
        <v>3243585997</v>
      </c>
      <c r="AH1246" s="26" t="s">
        <v>4140</v>
      </c>
      <c r="AJ1246" s="428">
        <v>26207</v>
      </c>
      <c r="AK1246" s="294">
        <v>4</v>
      </c>
      <c r="AL1246" s="291" t="s">
        <v>4141</v>
      </c>
      <c r="AM1246" s="291" t="s">
        <v>4142</v>
      </c>
    </row>
  </sheetData>
  <autoFilter ref="A1:AH1205" xr:uid="{E0CDCE43-84A7-4431-AC04-FFE0811A816E}"/>
  <mergeCells count="9">
    <mergeCell ref="AB1221:AD1221"/>
    <mergeCell ref="AB1222:AD1222"/>
    <mergeCell ref="AH1:AI1"/>
    <mergeCell ref="P484:Q484"/>
    <mergeCell ref="T484:V484"/>
    <mergeCell ref="P589:Q589"/>
    <mergeCell ref="P605:Q605"/>
    <mergeCell ref="T589:V589"/>
    <mergeCell ref="T605:V605"/>
  </mergeCells>
  <hyperlinks>
    <hyperlink ref="AH2" r:id="rId1" xr:uid="{A6B90E63-7B8B-4F6B-9C8C-7A312E8B1142}"/>
    <hyperlink ref="AH3" r:id="rId2" xr:uid="{2EA0A583-B17C-408A-BC8F-F23AB02A0594}"/>
    <hyperlink ref="AH4" r:id="rId3" xr:uid="{016DA084-3F46-44F8-86CF-7B8588B60F98}"/>
    <hyperlink ref="AH5" r:id="rId4" xr:uid="{01E9C078-7EB9-44DD-A5ED-F62262A132B4}"/>
    <hyperlink ref="AH6" r:id="rId5" xr:uid="{4BA56199-FBDC-4E29-82DA-3DE16C169855}"/>
    <hyperlink ref="AH7" r:id="rId6" xr:uid="{6254AE7F-2873-424A-ABCB-5AF7FF42EEE6}"/>
    <hyperlink ref="AH8" r:id="rId7" xr:uid="{B070481B-68E0-4582-A0C5-75749FCFF7AD}"/>
    <hyperlink ref="AH9" r:id="rId8" xr:uid="{72C4ACD3-2D6E-4BCC-A09F-3FEDC11EBD5C}"/>
    <hyperlink ref="AH10" r:id="rId9" xr:uid="{7FCA5B10-4E73-4C15-8EB8-5EAD7081D298}"/>
    <hyperlink ref="AH11" r:id="rId10" xr:uid="{CA930C78-CB22-4A52-A1C6-FCC7336E467B}"/>
    <hyperlink ref="AH12" r:id="rId11" xr:uid="{276F9200-E242-4104-88A3-D11DC124F016}"/>
    <hyperlink ref="AH15" r:id="rId12" xr:uid="{9A417B8C-77F7-4ACE-B9AB-C13A9E7EBBB5}"/>
    <hyperlink ref="AH16" r:id="rId13" xr:uid="{4C9C06A7-AB47-41B3-92D1-FF84E4E88441}"/>
    <hyperlink ref="AH17" r:id="rId14" xr:uid="{807326D3-0997-4596-8AFA-0A8CC18FE08F}"/>
    <hyperlink ref="AH18" r:id="rId15" xr:uid="{96DC5611-B2DE-4746-A171-AC2036682FCD}"/>
    <hyperlink ref="AH19" r:id="rId16" xr:uid="{44A1E363-D2FE-4539-A163-E8D56843A937}"/>
    <hyperlink ref="AH20" r:id="rId17" xr:uid="{2129B2BE-054D-4B06-A60F-B723F0C6A4A8}"/>
    <hyperlink ref="AH21" r:id="rId18" xr:uid="{128A9363-F3C6-40F7-9E57-3D129889E074}"/>
    <hyperlink ref="AH53" r:id="rId19" xr:uid="{AADD446F-946F-4279-BFEF-51EA8C36BE5A}"/>
    <hyperlink ref="AH13" r:id="rId20" xr:uid="{7B4AC26C-97A2-424E-BD63-8D768A30B48D}"/>
    <hyperlink ref="AH14" r:id="rId21" xr:uid="{FCA37EC7-6D9B-4287-8404-AF13CE36949C}"/>
    <hyperlink ref="AH22" r:id="rId22" xr:uid="{619EDD23-7354-49A0-8534-B07527A6C07C}"/>
    <hyperlink ref="AH24" r:id="rId23" xr:uid="{1943CE2C-5356-4F00-A274-BE55E683E448}"/>
    <hyperlink ref="AH23" r:id="rId24" xr:uid="{DDF329FA-523C-4138-9725-6BF006E4BD93}"/>
    <hyperlink ref="AH25" r:id="rId25" xr:uid="{D1AE3954-A4F1-4DD4-8AD5-0F5264F87B1D}"/>
    <hyperlink ref="AH26" r:id="rId26" xr:uid="{F5CCC308-96A4-4DB3-920D-37F15EC66DE9}"/>
    <hyperlink ref="AH27" r:id="rId27" xr:uid="{76448524-DA55-4555-B627-4C6336CA0D7D}"/>
    <hyperlink ref="AH29" r:id="rId28" xr:uid="{FC2CA066-EF0C-431C-9121-665C76C738B0}"/>
    <hyperlink ref="AH28" r:id="rId29" xr:uid="{364901EA-3FB1-4386-B0ED-6A7A4F9A6AFC}"/>
    <hyperlink ref="AH30" r:id="rId30" xr:uid="{0CA364DB-943D-4948-8FFA-F6CC7A96862D}"/>
    <hyperlink ref="AH55" r:id="rId31" xr:uid="{A17EF26E-E5C5-4F31-9619-2DBBFBF84EA9}"/>
    <hyperlink ref="AH56" r:id="rId32" xr:uid="{F8F8D955-778E-4218-A478-C0050B26260D}"/>
    <hyperlink ref="AH57" r:id="rId33" xr:uid="{08FBC2C6-4F58-4704-A3F2-D64B64AC3133}"/>
    <hyperlink ref="AH31" r:id="rId34" xr:uid="{1F686CC2-2908-4DC1-B9C2-63E095187C20}"/>
    <hyperlink ref="AH32" r:id="rId35" xr:uid="{0A6471B9-760D-40E5-9816-E6BE9A025A5C}"/>
    <hyperlink ref="AH33" r:id="rId36" xr:uid="{BAF0B694-7A4C-4C26-934A-5AA6D47934F6}"/>
    <hyperlink ref="AH34" r:id="rId37" xr:uid="{E4E3D709-5FAC-488C-B4E3-69A303A9E12E}"/>
    <hyperlink ref="AH35" r:id="rId38" xr:uid="{79E1889D-CD3C-4ACE-9C5B-6D82FA545F3A}"/>
    <hyperlink ref="AH36" r:id="rId39" xr:uid="{EC658650-E0C5-4F40-8293-87019EC0C429}"/>
    <hyperlink ref="AH37" r:id="rId40" xr:uid="{914AA0BE-B0E8-473D-A418-03E2542435B1}"/>
    <hyperlink ref="AH38" r:id="rId41" xr:uid="{6ED21FF4-4AD3-4B7D-81F4-14185A539E18}"/>
    <hyperlink ref="AH39" r:id="rId42" xr:uid="{72365D0A-B0C4-4691-9CED-67979B2288E9}"/>
    <hyperlink ref="AH40" r:id="rId43" xr:uid="{93E5F6FA-0FD4-41FE-97E7-E32841EA0537}"/>
    <hyperlink ref="AH41" r:id="rId44" xr:uid="{82B62DEB-8FD8-4082-BD38-91E04816CA6D}"/>
    <hyperlink ref="AH42" r:id="rId45" xr:uid="{1926ADB8-21B9-4D5D-82BF-A6F5D76967CB}"/>
    <hyperlink ref="AH43" r:id="rId46" xr:uid="{7E7B75D7-BABB-4D65-8387-63C800DC667F}"/>
    <hyperlink ref="AH44" r:id="rId47" xr:uid="{E88DCCBC-C3DE-4870-BB8A-473B41845BE6}"/>
    <hyperlink ref="AH45" r:id="rId48" xr:uid="{BEBC1A50-7153-4751-9390-E00DB30A826B}"/>
    <hyperlink ref="AH46" r:id="rId49" xr:uid="{D7E3E0CF-CF63-4D79-8532-206F8EF4B1AE}"/>
    <hyperlink ref="AH47" r:id="rId50" xr:uid="{2E2A52BA-1A4E-4421-82A0-B0B197306FC2}"/>
    <hyperlink ref="AH52" r:id="rId51" xr:uid="{D30F7C34-0C82-44CB-8495-601C106698C4}"/>
    <hyperlink ref="AH51" r:id="rId52" xr:uid="{AD3357D7-EAB1-4F6C-90FE-56FB78778E75}"/>
    <hyperlink ref="AH50" r:id="rId53" xr:uid="{E1178054-3CD8-4768-BCFD-B7096FC8751D}"/>
    <hyperlink ref="AH49" r:id="rId54" xr:uid="{AC4EEEC9-BEEE-4BDB-896A-075D5C7E3BB3}"/>
    <hyperlink ref="AH54" r:id="rId55" xr:uid="{B2F1DAAA-3A56-496C-A069-08C1D9143A9D}"/>
    <hyperlink ref="AH48" r:id="rId56" xr:uid="{D0BC7566-705B-498B-B1EF-9E62B9F17C34}"/>
    <hyperlink ref="AH59" r:id="rId57" xr:uid="{8E193BCC-3BF4-447A-B1BB-D33D4FB55CF8}"/>
    <hyperlink ref="AH60" r:id="rId58" xr:uid="{811BBADE-6904-440D-B2FF-3D2D9CEC39B8}"/>
    <hyperlink ref="AH61" r:id="rId59" xr:uid="{A4639938-9EE8-4219-A862-F387A7EA47F0}"/>
    <hyperlink ref="AH64" r:id="rId60" xr:uid="{EE2914E0-D276-4B38-844D-D4B0605D988F}"/>
    <hyperlink ref="AH63" r:id="rId61" xr:uid="{28F12BC1-AA24-4616-926F-04D9B5B48968}"/>
    <hyperlink ref="AH62" r:id="rId62" xr:uid="{EA3DC988-FF5F-46BB-87BB-4DA0A075F129}"/>
    <hyperlink ref="AH65" r:id="rId63" xr:uid="{504A9193-3ABA-484F-ADB8-AE355CB94706}"/>
    <hyperlink ref="AH66" r:id="rId64" xr:uid="{FCAC4075-ED6F-4E13-AE44-8AF02A93CA36}"/>
    <hyperlink ref="AH67" r:id="rId65" xr:uid="{8D37D1BF-7571-4D59-8B03-7890ACAFE95D}"/>
    <hyperlink ref="AH68" r:id="rId66" xr:uid="{D30B1565-E895-407A-8F61-C137130E5379}"/>
    <hyperlink ref="AH69" r:id="rId67" xr:uid="{779624DA-166A-4B22-ACB1-212144DC3477}"/>
    <hyperlink ref="AH70" r:id="rId68" xr:uid="{ABBF6AF3-DA31-4B99-B4F6-4BA6CE956959}"/>
    <hyperlink ref="AH71" r:id="rId69" xr:uid="{B52E00E6-DAF0-4AC5-A7F2-AD2DA88852E4}"/>
    <hyperlink ref="AH72" r:id="rId70" xr:uid="{FE9F2953-879C-4148-9783-2F983CE39788}"/>
    <hyperlink ref="AH73" r:id="rId71" xr:uid="{59D4B4F0-8E48-43F0-BD64-6A6189E2B7AA}"/>
    <hyperlink ref="AH75" r:id="rId72" xr:uid="{8E8DF3B1-C74E-4B5C-A44E-7A5185CE16B1}"/>
    <hyperlink ref="AH74" r:id="rId73" xr:uid="{AE9D5573-C75F-4254-B365-F5F1CBA4541B}"/>
    <hyperlink ref="AH76" r:id="rId74" xr:uid="{79B734F7-20C6-46D7-A725-45B90B08CB24}"/>
    <hyperlink ref="AH77" r:id="rId75" xr:uid="{C44E0BA0-17CF-4C71-AE83-A9B18A85BE3A}"/>
    <hyperlink ref="AH78" r:id="rId76" xr:uid="{B8D020CF-31E9-4F47-912B-B5032DEDB81F}"/>
    <hyperlink ref="AH79" r:id="rId77" xr:uid="{ABDE7F7B-7456-4A19-A370-5787F16E3FB1}"/>
    <hyperlink ref="AH80" r:id="rId78" xr:uid="{74B7EAF4-3D9A-457E-85BB-A735F8BBBD0E}"/>
    <hyperlink ref="AH81" r:id="rId79" xr:uid="{F03BD029-A46B-43F5-B921-AA368C886BDA}"/>
    <hyperlink ref="AH82" r:id="rId80" xr:uid="{0F6D1E14-CF75-4362-843D-31BC1D94A3DB}"/>
    <hyperlink ref="AH83" r:id="rId81" xr:uid="{0C0B5BAA-35EB-4B91-82A1-021FFEDF6BA4}"/>
    <hyperlink ref="AH84" r:id="rId82" xr:uid="{741BB6B9-9AFB-4FD0-84DB-5C753D006F19}"/>
    <hyperlink ref="AH85" r:id="rId83" xr:uid="{8651AC87-66AC-47EF-8E56-4E269E17B587}"/>
    <hyperlink ref="AH86" r:id="rId84" xr:uid="{7E9A1F4D-5541-4A2D-91BC-DF8BD3A36438}"/>
    <hyperlink ref="AH87" r:id="rId85" xr:uid="{87107E2C-D0C4-4B4C-8D9D-56D444E5AD50}"/>
    <hyperlink ref="AH88" r:id="rId86" xr:uid="{8140D566-B5E6-4230-A916-1A6812923FF7}"/>
    <hyperlink ref="AH89" r:id="rId87" xr:uid="{5A3F6B53-8D8C-4258-818B-3FE2B2690A78}"/>
    <hyperlink ref="AH90" r:id="rId88" xr:uid="{69D81A67-B751-4AAE-9254-4C7D1282827C}"/>
    <hyperlink ref="AH91" r:id="rId89" xr:uid="{7557DFE6-CA36-4721-8F5D-1D6748428053}"/>
    <hyperlink ref="AH92" r:id="rId90" xr:uid="{9B52A2E9-4F72-4265-A88B-D946E2226E3A}"/>
    <hyperlink ref="AH93" r:id="rId91" xr:uid="{332061FD-3FE8-4C56-8228-AA2B1F99B308}"/>
    <hyperlink ref="AH94" r:id="rId92" xr:uid="{B1125831-14EC-4C1F-BCB8-BD237F4FD95D}"/>
    <hyperlink ref="AH95" r:id="rId93" xr:uid="{0A9D0C85-9AAE-45CF-A7BA-470A005F9A5E}"/>
    <hyperlink ref="AH96" r:id="rId94" xr:uid="{3E86FF84-5CC9-4C4C-95CD-281619456919}"/>
    <hyperlink ref="AH97" r:id="rId95" xr:uid="{E16F4D60-32BB-4A91-B815-479E048817EA}"/>
    <hyperlink ref="AH98" r:id="rId96" xr:uid="{C2D36598-5B8D-4E9F-96DA-C684020583A5}"/>
    <hyperlink ref="AH99" r:id="rId97" xr:uid="{64D3CE2C-F93E-4A10-ABE2-B88ADF3526AE}"/>
    <hyperlink ref="AH100" r:id="rId98" xr:uid="{02948BBE-4199-4734-BDFC-E2BA4ED1A964}"/>
    <hyperlink ref="AH101" r:id="rId99" xr:uid="{BBBE970E-960A-4C63-99E6-5FB5BAEE7450}"/>
    <hyperlink ref="AH102" r:id="rId100" xr:uid="{7AF3A58A-A937-46D4-ACF7-DCB0B1854692}"/>
    <hyperlink ref="AH103" r:id="rId101" xr:uid="{2DAB10B4-7001-4FF1-8128-66CC38810C96}"/>
    <hyperlink ref="AH104" r:id="rId102" xr:uid="{7A5ED18C-D366-4F69-B65F-FCCA63295316}"/>
    <hyperlink ref="AH105" r:id="rId103" xr:uid="{B30170F7-102C-4F98-A1EA-4F0219876F67}"/>
    <hyperlink ref="AH106" r:id="rId104" xr:uid="{DC6C9BA0-6B28-494C-9664-0ADBAD87A9AB}"/>
    <hyperlink ref="AH107" r:id="rId105" xr:uid="{1A8FC5FD-C4BF-46C2-8748-5DF8545AE392}"/>
    <hyperlink ref="AH108" r:id="rId106" xr:uid="{25786014-365C-478E-A8DC-ACF9B375130A}"/>
    <hyperlink ref="AH109" r:id="rId107" xr:uid="{8788FE57-1D6B-46EC-84AA-A6C78C7961F8}"/>
    <hyperlink ref="AH110" r:id="rId108" xr:uid="{B01A14C0-FA9A-4621-8BB9-86BA8E7F881E}"/>
    <hyperlink ref="AH111" r:id="rId109" xr:uid="{A5C27839-169A-47DA-A99F-1B23BC6070DB}"/>
    <hyperlink ref="AH112" r:id="rId110" xr:uid="{296E1259-6FDD-4E17-9F94-AD150EE66DE8}"/>
    <hyperlink ref="AH113" r:id="rId111" xr:uid="{5A354430-EAA2-48EC-B3F2-AB1D41EA26B2}"/>
    <hyperlink ref="AH114" r:id="rId112" xr:uid="{9AE9E9C1-3580-4C34-9D09-36A0E2107E95}"/>
    <hyperlink ref="AH119" r:id="rId113" xr:uid="{D1CB7FAB-1F4B-4FD5-A514-D0D810D8563B}"/>
    <hyperlink ref="AH118" r:id="rId114" xr:uid="{0F5EED69-16F8-4F5F-ADFD-B298F393C60D}"/>
    <hyperlink ref="AH116" r:id="rId115" xr:uid="{7AECBF95-0B2E-4149-9919-4379EE1ACBEE}"/>
    <hyperlink ref="AH117" r:id="rId116" xr:uid="{F2D07DF8-7914-40F6-90A4-048B247E854F}"/>
    <hyperlink ref="AH115" r:id="rId117" xr:uid="{EA3D03BB-55B8-4A89-AAB6-BF1C4117F50A}"/>
    <hyperlink ref="AH120" r:id="rId118" xr:uid="{A4C4052E-2D4E-40FA-BB88-81E233844C40}"/>
    <hyperlink ref="AH121" r:id="rId119" xr:uid="{63F28288-EE8C-45CC-940C-B53FE28B13B3}"/>
    <hyperlink ref="AH122" r:id="rId120" xr:uid="{7588F89B-15F8-4C43-BC5E-532CA9494763}"/>
    <hyperlink ref="AH123" r:id="rId121" xr:uid="{1F73453F-98B2-4F31-A7BB-85121F434FD6}"/>
    <hyperlink ref="AH124" r:id="rId122" xr:uid="{FF726AF9-8CBE-4844-B87C-EC067111FAFF}"/>
    <hyperlink ref="AH128" r:id="rId123" xr:uid="{3BCA89D6-463A-4D75-A790-4D64A83C7CF2}"/>
    <hyperlink ref="AH129" r:id="rId124" xr:uid="{B3074BBB-A54D-42E9-BF5A-8F04F678A6AB}"/>
    <hyperlink ref="AH130" r:id="rId125" xr:uid="{E7CB09E7-9FEC-4C58-A1C4-DFA67428AC5A}"/>
    <hyperlink ref="AH131" r:id="rId126" xr:uid="{AB830A54-F812-4A79-BD60-9A3472945E90}"/>
    <hyperlink ref="AH132" r:id="rId127" xr:uid="{D3918DAE-12CA-46E0-BF73-A79012AFAEAC}"/>
    <hyperlink ref="AH133" r:id="rId128" xr:uid="{3635011C-5C00-43EE-9DCB-58D5D4F0ADE2}"/>
    <hyperlink ref="AH134" r:id="rId129" xr:uid="{89B36253-7389-4C89-A1F5-738A87E9C335}"/>
    <hyperlink ref="AH127" r:id="rId130" xr:uid="{EB580D50-0761-489C-A83E-9D08E6B3547B}"/>
    <hyperlink ref="AH125" r:id="rId131" xr:uid="{4F8F830B-4753-4FE6-9882-D1D7E7CF9C09}"/>
    <hyperlink ref="AH139" r:id="rId132" xr:uid="{836987A2-20CB-43C6-92B0-76CCF0CE6AEC}"/>
    <hyperlink ref="AH140" r:id="rId133" xr:uid="{EBFDDBD2-6350-460E-88EB-F014B9D07C8D}"/>
    <hyperlink ref="AH141" r:id="rId134" xr:uid="{CECA4E39-A347-435D-8B35-DFAEC7F4CAFE}"/>
    <hyperlink ref="AH137" r:id="rId135" xr:uid="{E0DE3627-C076-4A8D-AC32-E2E58D2DF96A}"/>
    <hyperlink ref="AH135" r:id="rId136" xr:uid="{3124328F-6E28-484A-9D5C-69AA8011C118}"/>
    <hyperlink ref="AH136" r:id="rId137" xr:uid="{156D08BC-2C62-4595-9870-E02B8FACD0B2}"/>
    <hyperlink ref="AH142" r:id="rId138" xr:uid="{F39A829C-CC02-4FB0-B58E-7FFDF3521ACD}"/>
    <hyperlink ref="AH143" r:id="rId139" xr:uid="{7D95A0C0-B685-4927-9E60-F23D881C6BDC}"/>
    <hyperlink ref="AH144" r:id="rId140" xr:uid="{369CEF19-DFF5-47BF-8804-A40DC1883A07}"/>
    <hyperlink ref="AH145" r:id="rId141" xr:uid="{BD9DAE82-AB41-4C24-88D3-F46CF3A8B392}"/>
    <hyperlink ref="AH146" r:id="rId142" xr:uid="{273D20F3-EC58-4CF4-9E5B-23D790C7F87A}"/>
    <hyperlink ref="AH147" r:id="rId143" xr:uid="{B6D07C37-0128-4517-A9ED-3FCD65F86843}"/>
    <hyperlink ref="AH148" r:id="rId144" xr:uid="{D4E096E2-D0F4-409D-B88B-C24CC4B304C5}"/>
    <hyperlink ref="AH149" r:id="rId145" xr:uid="{7913E1DE-D074-4712-A0C9-B0D76DFB0D29}"/>
    <hyperlink ref="AH150" r:id="rId146" xr:uid="{B3EA1063-58F4-47E4-BAE2-BCC9EA3362D3}"/>
    <hyperlink ref="AH151" r:id="rId147" xr:uid="{9F837FFA-6945-47B0-B7CA-348BD93CB1E4}"/>
    <hyperlink ref="AH152" r:id="rId148" xr:uid="{85FAF264-E42F-4EB3-86C1-A5057C2E8D44}"/>
    <hyperlink ref="AH153" r:id="rId149" xr:uid="{16AFF262-747F-4A57-AD85-CF0A867FFD41}"/>
    <hyperlink ref="AH154" r:id="rId150" xr:uid="{FE7355BE-82E3-4742-9A17-5F4125466C71}"/>
    <hyperlink ref="AH157" r:id="rId151" xr:uid="{91B62CE4-AFA1-4A77-B6AE-CD7E5704CF55}"/>
    <hyperlink ref="AH155" r:id="rId152" xr:uid="{88BBE4B7-E44E-45D9-8F36-DDE9689B2B62}"/>
    <hyperlink ref="AH156" r:id="rId153" xr:uid="{CDDD657F-C212-4D0D-9DF8-70ADE2BF1990}"/>
    <hyperlink ref="AH158" r:id="rId154" xr:uid="{EC560E9E-65F4-45FE-BBBF-C2C61AC197FB}"/>
    <hyperlink ref="AH159" r:id="rId155" xr:uid="{865A098E-6CA1-4F91-96D2-DD6CF335090F}"/>
    <hyperlink ref="AH160" r:id="rId156" xr:uid="{D70BDBE5-40EC-4805-B8AF-70ED0F75DB06}"/>
    <hyperlink ref="AH161" r:id="rId157" xr:uid="{CC21B090-1CC5-44D0-A704-B91A4C3A4102}"/>
    <hyperlink ref="AH162" r:id="rId158" xr:uid="{973537F8-7B2C-4B4D-886F-B1D22CFF8F13}"/>
    <hyperlink ref="AH163" r:id="rId159" xr:uid="{84187653-8274-4662-A394-A188A0472561}"/>
    <hyperlink ref="AH164" r:id="rId160" xr:uid="{EB41F800-9484-44DD-B237-D0BC2654A622}"/>
    <hyperlink ref="AH165" r:id="rId161" xr:uid="{7053B54F-08BE-4B98-AA2C-B4733DB90938}"/>
    <hyperlink ref="AH166" r:id="rId162" xr:uid="{C75A7B32-80C8-4776-8054-4B243CDF0C90}"/>
    <hyperlink ref="AH167" r:id="rId163" xr:uid="{B986C81D-C15D-44B6-B550-FA02008285FF}"/>
    <hyperlink ref="AH168" r:id="rId164" xr:uid="{240D0BC9-C918-43C9-B65B-B4E66E3DCC17}"/>
    <hyperlink ref="AH169" r:id="rId165" xr:uid="{658A09C6-B680-4C66-80A5-2A6B092CF7AF}"/>
    <hyperlink ref="AH170" r:id="rId166" xr:uid="{20AE7EBA-ED0C-4730-AB54-C9518E8158C7}"/>
    <hyperlink ref="AH171" r:id="rId167" xr:uid="{A9CD88F3-EA8A-457A-9DA2-4618FA456647}"/>
    <hyperlink ref="AH172" r:id="rId168" xr:uid="{1B7CBBD0-D588-4443-8DEE-9722583AA66A}"/>
    <hyperlink ref="AH173" r:id="rId169" xr:uid="{833C98E7-0FCC-498B-9CD5-DE70A09C52D1}"/>
    <hyperlink ref="AH174" r:id="rId170" xr:uid="{7DF200EA-9661-4855-B53A-9C00AB937386}"/>
    <hyperlink ref="AH175" r:id="rId171" xr:uid="{949BF96C-38D5-4091-BC83-17B3315C6B0F}"/>
    <hyperlink ref="AH176" r:id="rId172" xr:uid="{A96341D5-092C-4E60-BABC-1A5658D536F3}"/>
    <hyperlink ref="AH177" r:id="rId173" xr:uid="{F615A56A-5802-4A65-B1AD-A17F1658018A}"/>
    <hyperlink ref="AH178" r:id="rId174" xr:uid="{C067B7C1-D9EF-49B6-81EF-1BA0BC49AC54}"/>
    <hyperlink ref="AH179" r:id="rId175" xr:uid="{19568F9C-31C2-46C8-BE8D-8F34623133CA}"/>
    <hyperlink ref="AH180" r:id="rId176" xr:uid="{81599A67-6835-48B1-ABF4-01A57722B2DC}"/>
    <hyperlink ref="AH181" r:id="rId177" xr:uid="{11C816A7-5C60-4AFC-8A79-3088979833A9}"/>
    <hyperlink ref="AH182" r:id="rId178" xr:uid="{422CFD09-8597-438F-9D56-9C8702034090}"/>
    <hyperlink ref="AH183" r:id="rId179" xr:uid="{E6AB42ED-5BD4-4804-A4AF-BD810DFE5B02}"/>
    <hyperlink ref="AH184" r:id="rId180" xr:uid="{55CC12DD-3366-4C58-A506-42E785AFD4C5}"/>
    <hyperlink ref="AH185" r:id="rId181" xr:uid="{0CE26AEB-20E3-449C-BD1C-2441B6684329}"/>
    <hyperlink ref="AH186" r:id="rId182" xr:uid="{445F6288-830F-450C-A30B-B5A0AD598C24}"/>
    <hyperlink ref="AH187" r:id="rId183" xr:uid="{99B6036A-8621-4BFA-B8AD-65BD95CA4DB4}"/>
    <hyperlink ref="AH193" r:id="rId184" xr:uid="{1822AC65-7F72-4A73-8FD4-D70F7A12D9BC}"/>
    <hyperlink ref="AH194" r:id="rId185" xr:uid="{B024D1ED-D911-48AC-B275-F8B74699E507}"/>
    <hyperlink ref="AH195" r:id="rId186" xr:uid="{682BD42D-C57E-49EE-8DD1-B1AE34B43352}"/>
    <hyperlink ref="AH196" r:id="rId187" xr:uid="{6044F16C-A61D-4503-B984-94FD0A62812C}"/>
    <hyperlink ref="AH197" r:id="rId188" xr:uid="{2A930A3A-ABF3-4334-AC81-4A495F5622D4}"/>
    <hyperlink ref="AH198" r:id="rId189" xr:uid="{54BF45F8-DCED-4363-AA1F-3937ED5F1B6C}"/>
    <hyperlink ref="AH199" r:id="rId190" xr:uid="{38DE4897-DDB4-42E3-8021-5BD7F65005B7}"/>
    <hyperlink ref="AH189" r:id="rId191" xr:uid="{52930E82-3BB4-488A-81AC-E27FADD8EB3D}"/>
    <hyperlink ref="AH192" r:id="rId192" xr:uid="{AEC8CCC1-4C23-47D5-B6D9-D365CA7F887E}"/>
    <hyperlink ref="AH188" r:id="rId193" xr:uid="{AAF96184-597E-42B3-BEF0-D72BA24E275A}"/>
    <hyperlink ref="AH191" r:id="rId194" xr:uid="{7927C201-79AA-4543-AA88-991D0860E232}"/>
    <hyperlink ref="AH190" r:id="rId195" xr:uid="{EE075879-92D4-4083-BBE4-2890A2EDCD02}"/>
    <hyperlink ref="AH200" r:id="rId196" xr:uid="{108B228F-E402-4624-8816-49469C18C4E7}"/>
    <hyperlink ref="AH201" r:id="rId197" xr:uid="{3B5C9533-EFFD-44FF-A12C-F1C230C60EF8}"/>
    <hyperlink ref="AH204" r:id="rId198" xr:uid="{BFB2364D-C2F4-48E3-99F4-DABF8502E3D3}"/>
    <hyperlink ref="AH202" r:id="rId199" xr:uid="{94161A20-75DD-48F8-A3B3-1818C473C415}"/>
    <hyperlink ref="AH203" r:id="rId200" xr:uid="{43EBB124-FBD5-463F-B60F-BFA4D45CFBC0}"/>
    <hyperlink ref="AH205" r:id="rId201" xr:uid="{2A027144-8379-4E7E-A90B-E75B831536E0}"/>
    <hyperlink ref="AH206" r:id="rId202" xr:uid="{35827E39-34E2-446E-9BD2-0036FBDEE59E}"/>
    <hyperlink ref="AH207" r:id="rId203" xr:uid="{E97EC96B-72A2-44E8-8E82-4C1EF892AB9E}"/>
    <hyperlink ref="AH208" r:id="rId204" xr:uid="{71B2D199-31D4-4916-A50E-4EF6767421FC}"/>
    <hyperlink ref="AH209" r:id="rId205" xr:uid="{AD0F1AAE-7904-447B-95BB-CCBB45AB3617}"/>
    <hyperlink ref="AH210" r:id="rId206" xr:uid="{49FFE967-CBE9-44C4-AD4D-58DD835A774A}"/>
    <hyperlink ref="AH211" r:id="rId207" xr:uid="{AD894B3B-F68D-48FC-8F56-769254619313}"/>
    <hyperlink ref="AH212" r:id="rId208" xr:uid="{7C8DDF03-6013-422F-9059-657FC929A9BB}"/>
    <hyperlink ref="AH213" r:id="rId209" xr:uid="{D369127C-B079-4586-B047-52BDACCC5BD1}"/>
    <hyperlink ref="AH214" r:id="rId210" xr:uid="{2648F8DB-D3C4-4B90-BCF4-3CAE93EB7CB5}"/>
    <hyperlink ref="AH215" r:id="rId211" xr:uid="{811965A2-BB59-44B1-8FC3-21BAF45596DE}"/>
    <hyperlink ref="AH216" r:id="rId212" xr:uid="{1B874ED6-8D26-4FB6-A698-0B0C9262073E}"/>
    <hyperlink ref="AH217" r:id="rId213" xr:uid="{8BDA0D81-18FB-495D-86E0-6B7963BA66DF}"/>
    <hyperlink ref="AH218" r:id="rId214" xr:uid="{0FE081FD-FE0C-4B35-BCC5-0068C5410C7D}"/>
    <hyperlink ref="AH219" r:id="rId215" xr:uid="{7C23724F-E740-425A-A40B-3EF0926C2925}"/>
    <hyperlink ref="AH220" r:id="rId216" xr:uid="{4E06DEB9-C3AF-4127-BF27-2DDFF633EFE6}"/>
    <hyperlink ref="AH221" r:id="rId217" xr:uid="{912370BE-4EAD-4F41-800B-6D18024B9897}"/>
    <hyperlink ref="AH222" r:id="rId218" xr:uid="{C9D84BC1-4F21-4932-B17B-64DE1D004CB6}"/>
    <hyperlink ref="AH223" r:id="rId219" xr:uid="{D50ADDF6-A8E8-4FE4-B492-F624D3ACED53}"/>
    <hyperlink ref="AH224" r:id="rId220" xr:uid="{BFC2A8F7-B718-4DC4-BEAF-C33EE6FBF728}"/>
    <hyperlink ref="AH225" r:id="rId221" xr:uid="{39DB73C3-90BB-4367-8B6E-D9A08038B2FB}"/>
    <hyperlink ref="AH226" r:id="rId222" xr:uid="{1616C1CA-15DE-4348-9BAF-52CC3872FE99}"/>
    <hyperlink ref="AH227" r:id="rId223" xr:uid="{9703CD6F-E80A-4C4A-B25E-927A49700B34}"/>
    <hyperlink ref="AH228" r:id="rId224" xr:uid="{223E7697-18A1-4B86-8F36-D5A30B31992C}"/>
    <hyperlink ref="AH229" r:id="rId225" xr:uid="{DABE2026-9548-4466-80E0-D32145373301}"/>
    <hyperlink ref="AH230" r:id="rId226" xr:uid="{7D17C04A-2E91-4C9D-A3B6-63A0CBF1ACFF}"/>
    <hyperlink ref="AH231" r:id="rId227" xr:uid="{5340463D-8B2E-40AB-9837-F573188016E0}"/>
    <hyperlink ref="AH232" r:id="rId228" xr:uid="{AD44A351-EC23-450C-9D41-2DD9F52A706F}"/>
    <hyperlink ref="AH233" r:id="rId229" xr:uid="{A66CC02A-D3EF-4E51-A530-72CE0E2ADA0C}"/>
    <hyperlink ref="AH234" r:id="rId230" xr:uid="{2AAB7A8F-0EEF-4ADB-A4D6-1FE0DA3988BF}"/>
    <hyperlink ref="AH235" r:id="rId231" xr:uid="{E05B402F-9DE2-4D2E-AAAB-9AD2BB094165}"/>
    <hyperlink ref="AH236" r:id="rId232" xr:uid="{10C3BDF9-AC21-46B6-AD5A-C8ABC9228ABF}"/>
    <hyperlink ref="AH237" r:id="rId233" xr:uid="{E31E853E-0F81-4DFB-B26C-D243080ED4DA}"/>
    <hyperlink ref="AH238" r:id="rId234" xr:uid="{B9C7819A-31C3-44C7-A324-08E1489A7859}"/>
    <hyperlink ref="AH239" r:id="rId235" xr:uid="{64D18E4B-8259-4D0A-AF34-6DCF208FC086}"/>
    <hyperlink ref="AH240" r:id="rId236" xr:uid="{28FAECA2-4E23-444C-9143-268202B22D28}"/>
    <hyperlink ref="AH241" r:id="rId237" xr:uid="{D8F948B8-7D46-4C85-9CFD-85C2FD2CA05E}"/>
    <hyperlink ref="AH242" r:id="rId238" xr:uid="{14C4E411-BFD3-490C-936B-99C47F5F97F5}"/>
    <hyperlink ref="AH243" r:id="rId239" xr:uid="{41F98CCE-7E85-40AE-BCFA-972263080D1C}"/>
    <hyperlink ref="AH244" r:id="rId240" xr:uid="{2E35A7EB-DCE2-44CE-BFE6-371803052F1E}"/>
    <hyperlink ref="AH245" r:id="rId241" xr:uid="{6EE6F7AF-C170-4152-9D5B-CFF23125BB3D}"/>
    <hyperlink ref="AH246" r:id="rId242" xr:uid="{2BD51B0A-F54E-4FC5-B561-9F3894D6C41D}"/>
    <hyperlink ref="AH247" r:id="rId243" display="giraldo940412@gmail.com" xr:uid="{C8381EA9-ED26-458E-A2DA-E0C4AFCD2658}"/>
    <hyperlink ref="AH249" r:id="rId244" xr:uid="{4F374496-B0E6-43E3-A6B5-9611D8E3707B}"/>
    <hyperlink ref="AH250" r:id="rId245" xr:uid="{FB07831D-4590-4C26-B8B4-EAECF9CD8107}"/>
    <hyperlink ref="AH252" r:id="rId246" xr:uid="{A3609E0D-1F3E-4839-966C-A8AE3402F77C}"/>
    <hyperlink ref="AH248" r:id="rId247" xr:uid="{76C977DC-B627-4C49-86F7-1E76EF89139E}"/>
    <hyperlink ref="AH251" r:id="rId248" xr:uid="{7BE208B8-9436-4D0C-8C57-C869CBE918F8}"/>
    <hyperlink ref="AH254" r:id="rId249" xr:uid="{DCC9F2DA-E7E8-4208-B433-649A16A910FB}"/>
    <hyperlink ref="AH255" r:id="rId250" xr:uid="{B70D9786-F886-48FF-A94E-518EC6CA9BEF}"/>
    <hyperlink ref="AH256" r:id="rId251" xr:uid="{3CDCF149-F8BA-4BFD-B9D0-7DA6DE43A62E}"/>
    <hyperlink ref="AH257" r:id="rId252" xr:uid="{6C6B97EC-BB6C-4B1D-9070-7FAD5058D9B0}"/>
    <hyperlink ref="AH258" r:id="rId253" xr:uid="{B0C948EB-BA0E-49D1-B27A-42EE90E9273A}"/>
    <hyperlink ref="AH259" r:id="rId254" xr:uid="{D9511B2C-B4E3-4764-B126-DF8D577E4E1B}"/>
    <hyperlink ref="AH260" r:id="rId255" xr:uid="{F63B085C-3C23-4565-9E5D-FBFCC6B43F7D}"/>
    <hyperlink ref="AH261" r:id="rId256" xr:uid="{04EA723F-6C0B-4CED-85CF-3CB1F524676A}"/>
    <hyperlink ref="AH262" r:id="rId257" xr:uid="{4CF9F2EF-7333-4186-BFE8-E10244F0771F}"/>
    <hyperlink ref="AH263" r:id="rId258" xr:uid="{90153261-B0BF-40B1-9316-36C8C1160341}"/>
    <hyperlink ref="AH264" r:id="rId259" xr:uid="{98C4E037-3CBD-4841-A160-A04738A4D79E}"/>
    <hyperlink ref="AH265" r:id="rId260" xr:uid="{1B3F78CA-301B-48D1-8747-42A9E0E96D10}"/>
    <hyperlink ref="AH266" r:id="rId261" xr:uid="{2EC932B3-9EE4-42DE-96C8-7578AC9E3319}"/>
    <hyperlink ref="AH267" r:id="rId262" xr:uid="{9C3DD152-8FBA-4B53-A922-D86ACD153112}"/>
    <hyperlink ref="AH268" r:id="rId263" xr:uid="{C0330CC3-52A4-45CF-9E4F-880CA840D2C9}"/>
    <hyperlink ref="AH269" r:id="rId264" xr:uid="{E9003944-94CE-4A7F-962C-006BAD70B159}"/>
    <hyperlink ref="AH270" r:id="rId265" xr:uid="{D6D92EFE-CF01-4623-B65E-7904D180C629}"/>
    <hyperlink ref="AH271" r:id="rId266" xr:uid="{B56E408E-4CE2-449B-826B-33EF8963654D}"/>
    <hyperlink ref="AH272" r:id="rId267" xr:uid="{7312D818-B809-4960-81EB-9A8546A7EA6E}"/>
    <hyperlink ref="AH273" r:id="rId268" xr:uid="{E0A95C3E-D539-48B5-AD76-F3B715E00D79}"/>
    <hyperlink ref="AH275" r:id="rId269" xr:uid="{77CBC5CB-544D-4688-A6FA-C5D3323E5CCE}"/>
    <hyperlink ref="AH274" r:id="rId270" xr:uid="{5BAF4FE2-8777-4294-8D42-2D622948372D}"/>
    <hyperlink ref="AH276" r:id="rId271" xr:uid="{5A276785-E593-449F-8500-A51D8A66DAF7}"/>
    <hyperlink ref="AH277" r:id="rId272" xr:uid="{CCF63A26-60EE-4F4F-8785-BE1FC75AFC9A}"/>
    <hyperlink ref="AH278" r:id="rId273" xr:uid="{FC4623D4-D25C-4585-99B8-195259F31123}"/>
    <hyperlink ref="AH279" r:id="rId274" xr:uid="{CE700321-EF26-4C64-95D0-5D9FB9EFF543}"/>
    <hyperlink ref="AH280" r:id="rId275" xr:uid="{D57B5F1C-A89D-4384-9AA4-3B30CA92E245}"/>
    <hyperlink ref="AH281" r:id="rId276" xr:uid="{52360440-35C4-4D0F-A251-337A83E90D6B}"/>
    <hyperlink ref="AH282" r:id="rId277" xr:uid="{0A5CFDB8-F2D2-46FF-9914-B1B86B14064B}"/>
    <hyperlink ref="AH283" r:id="rId278" xr:uid="{F0A350B1-3454-46B3-B3B1-EF4E299727C2}"/>
    <hyperlink ref="AH284" r:id="rId279" xr:uid="{FACCDAB3-1601-42A7-A28C-A5038341BB2E}"/>
    <hyperlink ref="AH285" r:id="rId280" xr:uid="{028E0FB1-CC74-4DE7-BA20-4331A7203E88}"/>
    <hyperlink ref="AH286" r:id="rId281" xr:uid="{BD8F823D-5413-4841-9122-F4487B7703E0}"/>
    <hyperlink ref="AH287" r:id="rId282" xr:uid="{4CA31A83-66E1-456C-B47F-99D45E37FE1C}"/>
    <hyperlink ref="AH288" r:id="rId283" xr:uid="{C6B241DC-3FF6-4DBC-A16D-322C8F10F5B1}"/>
    <hyperlink ref="AH289" r:id="rId284" xr:uid="{85BA5F4D-CCD9-4ADB-A646-4A3435250B41}"/>
    <hyperlink ref="AH290" r:id="rId285" xr:uid="{68953F9A-EC40-4174-A0DF-A5E4B795E80C}"/>
    <hyperlink ref="AH291" r:id="rId286" xr:uid="{CC69CE1F-09D6-46A6-A294-AB1E0F3F058E}"/>
    <hyperlink ref="AH292" r:id="rId287" xr:uid="{43416802-3BB3-4205-8EF7-1A39C158CEB7}"/>
    <hyperlink ref="AH293" r:id="rId288" xr:uid="{E2ECBA95-1A3E-4C5A-A30E-C1B8F7C1809B}"/>
    <hyperlink ref="AH294" r:id="rId289" xr:uid="{C9B6E390-ED36-4148-8CF1-F8178EF5857F}"/>
    <hyperlink ref="AH295" r:id="rId290" xr:uid="{781528D2-C3A4-42A4-8C3D-BDA4076229A8}"/>
    <hyperlink ref="AH296" r:id="rId291" xr:uid="{68C5C672-85CB-443B-825E-979BC9445A20}"/>
    <hyperlink ref="AH297" r:id="rId292" xr:uid="{481B1DA2-F127-459A-B60D-12C9DF3BD780}"/>
    <hyperlink ref="AH298" r:id="rId293" xr:uid="{7C2574D8-CD0F-44CA-9E00-3C49B02ED0CA}"/>
    <hyperlink ref="AH299" r:id="rId294" xr:uid="{AA1F6E30-0445-42B5-A709-1D623BD6DC90}"/>
    <hyperlink ref="AH300" r:id="rId295" xr:uid="{F4C0E95D-D684-46AA-B662-2B203EA0F1CB}"/>
    <hyperlink ref="AH301" r:id="rId296" xr:uid="{4A3CE678-25CD-4E4B-9E39-EA14B48BBF1F}"/>
    <hyperlink ref="AH302" r:id="rId297" xr:uid="{5AADA17D-798D-4BE6-8C63-DD6D1160799D}"/>
    <hyperlink ref="AH303" r:id="rId298" xr:uid="{9CDD7A88-26D8-44AD-B61C-E64FF2094423}"/>
    <hyperlink ref="AH304" r:id="rId299" xr:uid="{F5130496-690D-48AE-BB8D-F3CBE8DD34A2}"/>
    <hyperlink ref="AH305" r:id="rId300" xr:uid="{D9B19200-53D7-4457-8EA8-49F5902D7A56}"/>
    <hyperlink ref="AH307" r:id="rId301" xr:uid="{C8A68042-41A7-40E9-8009-9C852A66CA60}"/>
    <hyperlink ref="AH310" r:id="rId302" xr:uid="{397D9EF2-45DF-4E68-8D6C-08D8938AF5A6}"/>
    <hyperlink ref="AH312" r:id="rId303" xr:uid="{27096BDD-3E83-4AAF-9963-9BB78E69D12F}"/>
    <hyperlink ref="AH315" r:id="rId304" xr:uid="{2260148C-57CE-49E5-B42A-FDA251B8C8E5}"/>
    <hyperlink ref="AH317" r:id="rId305" xr:uid="{026761A6-64B4-42D3-B956-3F175E14D512}"/>
    <hyperlink ref="AH318" r:id="rId306" xr:uid="{79FE8FAA-7992-494B-A0F9-59F42E27CFB8}"/>
    <hyperlink ref="AH319" r:id="rId307" xr:uid="{A73B0863-C016-4FA8-8886-BA7EEDCFD9C3}"/>
    <hyperlink ref="AH320" r:id="rId308" xr:uid="{ADA9BEA0-0D04-4D1C-B8AD-6BED04578084}"/>
    <hyperlink ref="AH321" r:id="rId309" xr:uid="{3986BCD1-BFD0-4BB4-8F61-624F954E7790}"/>
    <hyperlink ref="AH322" r:id="rId310" xr:uid="{236AFA5C-95FD-4BE2-95B1-BC22CB179A2A}"/>
    <hyperlink ref="AH323" r:id="rId311" xr:uid="{8FF7BC3E-A03F-4608-AC19-3275931FA6D9}"/>
    <hyperlink ref="AH306" r:id="rId312" xr:uid="{BEC45E17-AA71-4B14-922F-F2F888A98FF8}"/>
    <hyperlink ref="AH308" r:id="rId313" xr:uid="{0AA2D814-5C52-46EA-91A2-8B1BD14D3238}"/>
    <hyperlink ref="AH309" r:id="rId314" xr:uid="{6C38A828-15EC-43A5-B527-A827E3675964}"/>
    <hyperlink ref="AH311" r:id="rId315" xr:uid="{9E13FDE8-0434-4F0E-808B-BBA88F5ACB96}"/>
    <hyperlink ref="AH313" r:id="rId316" xr:uid="{2C400349-64A3-455E-960B-1555A8635FEE}"/>
    <hyperlink ref="AH314" r:id="rId317" xr:uid="{2245A21A-B426-4E15-BDEA-8BF4BD131D7D}"/>
    <hyperlink ref="AH316" r:id="rId318" xr:uid="{4D24B912-47FB-499C-B0E9-D5F2DCC2ED6F}"/>
    <hyperlink ref="AH324" r:id="rId319" xr:uid="{760D63E9-8993-495C-BA8A-0940E4802045}"/>
    <hyperlink ref="AH325" r:id="rId320" xr:uid="{0B88EC19-5897-49FF-8413-7473EB8D70D5}"/>
    <hyperlink ref="AH326" r:id="rId321" xr:uid="{E37DFFBF-17DA-4023-B26C-8E1CD68F9F7E}"/>
    <hyperlink ref="AH327" r:id="rId322" xr:uid="{5F2A56AA-ACD4-4E9C-A63B-2671D8B975F7}"/>
    <hyperlink ref="AH328" r:id="rId323" xr:uid="{21CEEE3E-AB8B-406A-A430-973FB91C61CE}"/>
    <hyperlink ref="AH329" r:id="rId324" xr:uid="{4ED477F1-EAA5-4BDD-98CC-E3B131161872}"/>
    <hyperlink ref="AH330" r:id="rId325" xr:uid="{0D34BE3B-ECA2-4697-9950-3818F4F54890}"/>
    <hyperlink ref="AH331" r:id="rId326" xr:uid="{6B59ADF6-B1C3-4072-993B-872A4EB22DA5}"/>
    <hyperlink ref="AH333" r:id="rId327" xr:uid="{8C687D87-48AE-4A02-B0BE-64B932440F48}"/>
    <hyperlink ref="AH336" r:id="rId328" xr:uid="{24CD1196-518D-4D59-945D-0DDB476BC621}"/>
    <hyperlink ref="AH334" r:id="rId329" xr:uid="{4FD88E5F-FF85-422D-AD21-234AC91F1756}"/>
    <hyperlink ref="AH335" r:id="rId330" xr:uid="{1EF3C7F1-FD81-4E27-89BE-F570AF4EB2F8}"/>
    <hyperlink ref="AH337" r:id="rId331" xr:uid="{945AC9DA-BE1F-4C50-A999-C05C210D4E63}"/>
    <hyperlink ref="AH338" r:id="rId332" xr:uid="{D0B6BD43-73B5-4766-8327-1112F4A49079}"/>
    <hyperlink ref="AH339" r:id="rId333" xr:uid="{2F2DC23D-AD75-4723-8308-7CFC0AD0919B}"/>
    <hyperlink ref="AH340" r:id="rId334" xr:uid="{BC5CEB4A-A8A9-4DEE-B756-5941DFF34D60}"/>
    <hyperlink ref="AH341" r:id="rId335" xr:uid="{46F98C0B-09AD-454E-9156-E2C07F8FC2B2}"/>
    <hyperlink ref="AH342" r:id="rId336" xr:uid="{EAF50D97-E7A0-4658-B77C-DBC30315D781}"/>
    <hyperlink ref="AH343" r:id="rId337" xr:uid="{E6587169-553E-4148-89A4-B832CF8A1189}"/>
    <hyperlink ref="AH344" r:id="rId338" xr:uid="{4806390C-A915-4C45-BBFB-D3E415500B80}"/>
    <hyperlink ref="AH345" r:id="rId339" xr:uid="{75EFEA86-7926-4A78-9E25-B187E03032DA}"/>
    <hyperlink ref="AH346" r:id="rId340" xr:uid="{E0A3E935-271D-4526-9E6C-8EED647A7E1A}"/>
    <hyperlink ref="AH347" r:id="rId341" xr:uid="{D6956C74-2127-4CD9-9974-62F930C3E772}"/>
    <hyperlink ref="AH348" r:id="rId342" xr:uid="{EFC85A07-52C7-4223-B584-ADD22535E5DE}"/>
    <hyperlink ref="AH349" r:id="rId343" xr:uid="{813DD255-B257-47CD-AB74-5C07D74A686F}"/>
    <hyperlink ref="AH350" r:id="rId344" xr:uid="{E5D6BC1F-4B1C-4702-BF35-EFA3DDA0791D}"/>
    <hyperlink ref="AH351" r:id="rId345" xr:uid="{B39ABDD5-24D5-4EB2-9BA8-C127A403F007}"/>
    <hyperlink ref="AH352" r:id="rId346" xr:uid="{013635F6-306D-4B10-8BA8-2C0288207A26}"/>
    <hyperlink ref="AH353" r:id="rId347" xr:uid="{55CB7E44-66F8-4702-868D-AC0CD331C467}"/>
    <hyperlink ref="AH354" r:id="rId348" xr:uid="{8C7C5E53-239A-4F33-AFCA-5FFE4BE2A978}"/>
    <hyperlink ref="AH355" r:id="rId349" xr:uid="{4FDF468B-B32D-4893-9FD3-F608BF9FEC8D}"/>
    <hyperlink ref="AH356" r:id="rId350" xr:uid="{FD7A9451-22B1-4734-B3E7-AEA62C97C78D}"/>
    <hyperlink ref="AH357" r:id="rId351" xr:uid="{CE716D71-D555-4FC8-A9BA-39743D177A8B}"/>
    <hyperlink ref="AH358" r:id="rId352" xr:uid="{9EDAE11F-16AF-4245-A3A7-DFC685813C8D}"/>
    <hyperlink ref="AH359" r:id="rId353" xr:uid="{986FA7A7-D1A3-4BA0-A86C-97688FB7CF8A}"/>
    <hyperlink ref="AH361" r:id="rId354" xr:uid="{44CB5454-19CD-4D85-A716-C3190AEF9640}"/>
    <hyperlink ref="AH360" r:id="rId355" display="carob19@outlook.com" xr:uid="{DA932C2B-D12A-433E-AE1E-CC326164F2B1}"/>
    <hyperlink ref="AH362" r:id="rId356" xr:uid="{E9B1186E-7C25-406C-8F8C-4D7864CE3198}"/>
    <hyperlink ref="AH363" r:id="rId357" xr:uid="{BB4FC454-CE75-4E07-B5A4-849825A2E57E}"/>
    <hyperlink ref="AH364" r:id="rId358" xr:uid="{5FC87AA3-8240-4A04-86E7-674BFB8567F7}"/>
    <hyperlink ref="AH365" r:id="rId359" xr:uid="{CA029505-5B81-48EC-8848-C7106CD7AB5C}"/>
    <hyperlink ref="AH366" r:id="rId360" xr:uid="{FA753C5C-18AA-4D75-855C-37A3F9034E45}"/>
    <hyperlink ref="AH367" r:id="rId361" xr:uid="{C2EF5EB5-5609-46D7-9BCB-4590EE7C9405}"/>
    <hyperlink ref="AH368" r:id="rId362" xr:uid="{C46F56C6-3AAB-49F5-A734-2A52E27317F6}"/>
    <hyperlink ref="AH369" r:id="rId363" xr:uid="{89A05E5A-821A-43E7-9A3E-AD2704512664}"/>
    <hyperlink ref="AH370" r:id="rId364" xr:uid="{7B6A1C89-C3DE-4FD6-8F31-6102EE487195}"/>
    <hyperlink ref="AH371" r:id="rId365" xr:uid="{40FC7F97-B306-4937-8544-1FC3879C58B0}"/>
    <hyperlink ref="AH372" r:id="rId366" xr:uid="{648D0C47-C41E-4B8A-85E2-B2DBA8AC101E}"/>
    <hyperlink ref="AH373" r:id="rId367" xr:uid="{0D0BF0C2-607E-4E9B-B996-CC6398036AED}"/>
    <hyperlink ref="AH374" r:id="rId368" xr:uid="{6DB88506-C5FB-4A24-918D-DF3CF92DFBD4}"/>
    <hyperlink ref="AH375" r:id="rId369" xr:uid="{213A6092-2160-4547-829A-B2A0B52AA7A4}"/>
    <hyperlink ref="AH376" r:id="rId370" xr:uid="{978599EC-C04E-4998-BF1E-40AD3EA5C6AF}"/>
    <hyperlink ref="AH377" r:id="rId371" display="carob19@outlook.com" xr:uid="{887FEB31-9608-4501-83BD-30A38AEDBBEA}"/>
    <hyperlink ref="AH378" r:id="rId372" xr:uid="{D7E79B68-81AF-4537-82D3-5C812C55B9CC}"/>
    <hyperlink ref="AH379" r:id="rId373" xr:uid="{624E80A5-C2C6-4F30-B78B-600592E451A8}"/>
    <hyperlink ref="AF379" r:id="rId374" xr:uid="{26B4C84B-794A-436F-83E3-4F558678CAAD}"/>
    <hyperlink ref="AH380" r:id="rId375" xr:uid="{7C70EB21-CB45-43AC-9825-EF06FD364BF0}"/>
    <hyperlink ref="AF380" r:id="rId376" xr:uid="{8C21CA67-4BFE-4E74-8B1B-E0CD07C9526F}"/>
    <hyperlink ref="AH381" r:id="rId377" xr:uid="{5E3EAFB8-ADCB-464A-8A05-C922156C22E4}"/>
    <hyperlink ref="AH382" r:id="rId378" xr:uid="{B3542EEE-E911-4D4E-9809-303ED856B192}"/>
    <hyperlink ref="AF382" r:id="rId379" xr:uid="{A52CF4C8-5EDE-4FE7-BF95-116C92C5CA58}"/>
    <hyperlink ref="AH383" r:id="rId380" xr:uid="{1A0B69C9-EC52-450F-9918-06D6E7F1F3A1}"/>
    <hyperlink ref="AF383" r:id="rId381" xr:uid="{FD892406-AB59-4A66-92DC-FE5E20F94894}"/>
    <hyperlink ref="AH384" r:id="rId382" xr:uid="{6AD68573-A190-419B-B03D-3F60630C8AE4}"/>
    <hyperlink ref="AF384" r:id="rId383" xr:uid="{C92419CD-AF06-4C8E-AB05-F7A64A82CD34}"/>
    <hyperlink ref="AH385" r:id="rId384" xr:uid="{39757EE2-06F6-4B1E-AA99-2D816CC27D2E}"/>
    <hyperlink ref="AF385" r:id="rId385" xr:uid="{3F6E4222-D0D5-420E-A9BA-9FC1555F5163}"/>
    <hyperlink ref="AH386" r:id="rId386" xr:uid="{BD9C84AA-A992-46F9-A349-5660EE8B2D51}"/>
    <hyperlink ref="AH405" r:id="rId387" xr:uid="{A5A3E5F8-6435-4CC6-B6AF-AB5FCD4EC217}"/>
    <hyperlink ref="AF405" r:id="rId388" xr:uid="{6BA9063D-9324-449B-946B-BA114C18C850}"/>
    <hyperlink ref="AH406" r:id="rId389" xr:uid="{B5FBC11F-6E7F-4347-A81F-0D3CF15BC9C1}"/>
    <hyperlink ref="AH407" r:id="rId390" xr:uid="{64A730EE-2B26-469A-82C8-CF54A366A298}"/>
    <hyperlink ref="AH408" r:id="rId391" xr:uid="{B0490DCF-AF3A-43EB-A394-3A91C9497EC0}"/>
    <hyperlink ref="AH409" r:id="rId392" xr:uid="{74AEA918-DA4C-44EA-83F2-37BDE9A8972A}"/>
    <hyperlink ref="AF409" r:id="rId393" xr:uid="{01453C83-AA9F-4D54-A68B-EC5CDB1B0CC7}"/>
    <hyperlink ref="AH410" r:id="rId394" xr:uid="{B2101F9A-EBEA-4D9F-B24B-3B607E1DCFB3}"/>
    <hyperlink ref="AF410" r:id="rId395" xr:uid="{2B69001A-1DF2-4B9C-A0C4-0EAE6984C405}"/>
    <hyperlink ref="AH411" r:id="rId396" xr:uid="{ECB147C3-FD74-4E3A-8DD4-E40570646877}"/>
    <hyperlink ref="AF411" r:id="rId397" xr:uid="{3CECE4D8-5749-4CE9-8983-9018ECC415B2}"/>
    <hyperlink ref="AH412" r:id="rId398" xr:uid="{3897E44F-5D13-4917-B561-0A534620E61D}"/>
    <hyperlink ref="AH413" r:id="rId399" xr:uid="{D81ABC2B-2DB5-4608-BA24-C4CB4C09FF49}"/>
    <hyperlink ref="AF413" r:id="rId400" xr:uid="{AF14BB86-9EBF-424D-BB67-0FA42A214810}"/>
    <hyperlink ref="AH414" r:id="rId401" xr:uid="{5DB292C1-22E5-47C7-A3C6-C57C6C33EFB4}"/>
    <hyperlink ref="AF414" r:id="rId402" xr:uid="{1F56F0E6-C0D5-4085-B281-810A502D2B03}"/>
    <hyperlink ref="AH415" r:id="rId403" xr:uid="{B87E4A11-7382-41B3-847D-5332EA5A7A3D}"/>
    <hyperlink ref="AF415" r:id="rId404" xr:uid="{14C3916F-6373-4645-8D0D-A81225354740}"/>
    <hyperlink ref="AH416" r:id="rId405" xr:uid="{5F9F3ADF-18C5-4B44-9A84-B249F0A36599}"/>
    <hyperlink ref="AF416" r:id="rId406" xr:uid="{7E998D3B-1516-4388-9877-334E9BE9F7FD}"/>
    <hyperlink ref="AH417" r:id="rId407" xr:uid="{5EE61D12-1DD9-49ED-8F66-8D4C8B610ED5}"/>
    <hyperlink ref="AF417" r:id="rId408" xr:uid="{59EA6198-5A7D-4762-8AD5-B62C204CAB92}"/>
    <hyperlink ref="AH418" r:id="rId409" xr:uid="{9F3A658C-C512-4295-B36D-5F610C9C959A}"/>
    <hyperlink ref="AF418" r:id="rId410" xr:uid="{EE009B9A-D169-41EC-842C-7BD34FA8AAE3}"/>
    <hyperlink ref="AH419" r:id="rId411" xr:uid="{AC074BDD-024A-4028-8B90-8CB85EF3EAC2}"/>
    <hyperlink ref="AF419" r:id="rId412" xr:uid="{A2EDEF84-CDC1-4378-B306-2A3149A17180}"/>
    <hyperlink ref="AH420" r:id="rId413" xr:uid="{7711165B-200E-48C7-AF45-DFDB039E515F}"/>
    <hyperlink ref="AF420" r:id="rId414" xr:uid="{8748D537-3295-43CF-8DB8-3661ED54D4A1}"/>
    <hyperlink ref="AH421" r:id="rId415" xr:uid="{D1158C98-BB22-42CB-82E6-1ECE01D2D8E4}"/>
    <hyperlink ref="AF421" r:id="rId416" xr:uid="{EF70D054-035E-43DD-A8CD-21F0FC352515}"/>
    <hyperlink ref="AH422" r:id="rId417" xr:uid="{C60195CA-23DB-4642-A603-AE4849B943C6}"/>
    <hyperlink ref="AF422" r:id="rId418" xr:uid="{7FB820F9-AE21-4B32-AFF4-9058E2F068F3}"/>
    <hyperlink ref="AH423" r:id="rId419" xr:uid="{7326D5DC-A1A5-459F-8E93-298DE0013970}"/>
    <hyperlink ref="AF423" r:id="rId420" xr:uid="{C0D8B2BD-AAE2-4FDB-AAA6-74AE75D644D2}"/>
    <hyperlink ref="AH424" r:id="rId421" xr:uid="{43795345-33D0-4410-A695-F2C318D3FD94}"/>
    <hyperlink ref="AF424" r:id="rId422" xr:uid="{EBD25EBD-DDE7-4FD8-901C-52BF0C3A6C60}"/>
    <hyperlink ref="AH425" r:id="rId423" xr:uid="{D413CD08-456A-4E6A-AEAA-3435CD2214E5}"/>
    <hyperlink ref="AF425" r:id="rId424" xr:uid="{C2FF96D6-468C-481C-9953-540B1B350F6B}"/>
    <hyperlink ref="AH426" r:id="rId425" xr:uid="{45428F3F-C26E-4929-8DD4-0D9C2137D107}"/>
    <hyperlink ref="AF426" r:id="rId426" xr:uid="{D4B42BCF-25DD-4B80-9F5F-D90CA481944F}"/>
    <hyperlink ref="AH427" r:id="rId427" xr:uid="{BC3AA14C-8A9A-47CB-A443-E36B88DA3EC1}"/>
    <hyperlink ref="AF427" r:id="rId428" xr:uid="{D779AB75-0D96-41B4-80C1-B2CE14D6DDBB}"/>
    <hyperlink ref="AH428" r:id="rId429" xr:uid="{E141C43F-A1A6-40BB-BBE2-9A064C909282}"/>
    <hyperlink ref="AH429" r:id="rId430" xr:uid="{561F32E4-5EBA-4FD3-9876-FD0E5B5CB2FB}"/>
    <hyperlink ref="AH430" r:id="rId431" xr:uid="{AD097BBF-6A64-46EB-8446-F552A9515C3C}"/>
    <hyperlink ref="AH431" r:id="rId432" xr:uid="{D7EA7C96-01B0-4754-BEDA-28039DAEDE89}"/>
    <hyperlink ref="AH432" r:id="rId433" xr:uid="{8636C058-A4C5-4277-84C4-C3153585EFDC}"/>
    <hyperlink ref="AH433" r:id="rId434" xr:uid="{2FE9D689-FBCF-4EE0-BF8D-A274513F76A4}"/>
    <hyperlink ref="AH434" r:id="rId435" xr:uid="{27B10F1D-F038-4C1A-AE65-BFB9F641DE38}"/>
    <hyperlink ref="AH435" r:id="rId436" xr:uid="{BB87591D-6129-4852-AC2A-133289211FFD}"/>
    <hyperlink ref="AH436" r:id="rId437" xr:uid="{9D2747FE-C92A-4376-B9E1-1A6F7059F153}"/>
    <hyperlink ref="AH437" r:id="rId438" xr:uid="{ABEA3C27-6CD7-44A2-92BE-35083537AD2E}"/>
    <hyperlink ref="AH438" r:id="rId439" xr:uid="{3D804203-72BD-4C93-A51C-849B7564D8B4}"/>
    <hyperlink ref="AH395" r:id="rId440" xr:uid="{1A29CAAA-12B0-4112-B812-A4115936772D}"/>
    <hyperlink ref="AH393" r:id="rId441" xr:uid="{9766CC7B-327D-49A1-A4C4-33993CD584DF}"/>
    <hyperlink ref="AH392" r:id="rId442" xr:uid="{B71A26ED-C750-4DAB-BE3A-1BF2188CEF14}"/>
    <hyperlink ref="AH390" r:id="rId443" xr:uid="{BB8C535C-EC3E-4910-AA26-3F76B9490B8E}"/>
    <hyperlink ref="AH387" r:id="rId444" xr:uid="{C97B6817-F666-403B-A93F-96DCB4E11319}"/>
    <hyperlink ref="AH388" r:id="rId445" xr:uid="{842D06FA-E1BE-4089-806A-EB01B12BC05D}"/>
    <hyperlink ref="AH389" r:id="rId446" xr:uid="{EC74429C-A357-447E-8878-7947873EB8CF}"/>
    <hyperlink ref="AH396" r:id="rId447" display="andres71-uru@hotmail.com" xr:uid="{521873F2-5E79-4F6E-9974-90FF5B0B775E}"/>
    <hyperlink ref="AH394" r:id="rId448" xr:uid="{2497B9D7-6366-4D49-928D-D55BC8E578DA}"/>
    <hyperlink ref="AH397" r:id="rId449" xr:uid="{28383DB8-F62B-4092-8A13-29F94C83354F}"/>
    <hyperlink ref="AH400" r:id="rId450" xr:uid="{59F6C457-FE6D-4E79-AF07-96CDB4015136}"/>
    <hyperlink ref="AH399" r:id="rId451" xr:uid="{96BE843B-7A57-44F8-85D7-AF47BCBD5C6D}"/>
    <hyperlink ref="AH401" r:id="rId452" xr:uid="{C7A773AE-31D7-4C83-8E0D-C5A75FA69AFB}"/>
    <hyperlink ref="AH391" r:id="rId453" xr:uid="{9BDACAFF-3547-46E8-BC70-AF824828A391}"/>
    <hyperlink ref="AH398" r:id="rId454" xr:uid="{89F9AEAE-2EC1-4FE9-ABDE-CEE2F18C2CBF}"/>
    <hyperlink ref="AH402" r:id="rId455" xr:uid="{022A92E0-0390-440F-95BD-DA303BBCB3B6}"/>
    <hyperlink ref="AH403" r:id="rId456" xr:uid="{1C6EB001-75DF-4605-8E30-010E21F5DFD1}"/>
    <hyperlink ref="AH404" r:id="rId457" xr:uid="{FE02F208-C416-4526-8D39-F68D1C895836}"/>
    <hyperlink ref="AH439" r:id="rId458" xr:uid="{9A81EE6E-B7D3-4374-A745-BFC52061F152}"/>
    <hyperlink ref="AF439" r:id="rId459" xr:uid="{1C211B30-234F-4EC2-9453-A9A95B4CFDFD}"/>
    <hyperlink ref="AH440" r:id="rId460" xr:uid="{A39E185D-C731-4574-9149-F73FE3EACFF6}"/>
    <hyperlink ref="AH441" r:id="rId461" xr:uid="{CA2F6C34-0825-4E72-B412-0152E8A88727}"/>
    <hyperlink ref="AH442" r:id="rId462" xr:uid="{744E33F9-0A3A-4597-A0B6-36BB2167D5AF}"/>
    <hyperlink ref="AH443" r:id="rId463" display="BERNALCHACONANDREA2@GMAIL.COM" xr:uid="{DAB570AA-D36A-494A-84F5-BD0B95EA9BF0}"/>
    <hyperlink ref="AH444" r:id="rId464" xr:uid="{2C80B765-5A49-4405-BAF4-CFF8DFA6A33E}"/>
    <hyperlink ref="AH445" r:id="rId465" xr:uid="{57E00920-8CFF-4288-9FDA-3BA70A836024}"/>
    <hyperlink ref="AH446" r:id="rId466" xr:uid="{E1822B81-CD33-4611-B9B4-1C97A86248FB}"/>
    <hyperlink ref="AH447" r:id="rId467" xr:uid="{44815CA8-83F9-4E68-8359-2A1E1B0A13FE}"/>
    <hyperlink ref="AH448" r:id="rId468" xr:uid="{A53B72F3-128C-4501-A284-B9A49A329136}"/>
    <hyperlink ref="AH449" r:id="rId469" xr:uid="{ADD6BECD-8F04-47FD-8FA3-F234A78B0923}"/>
    <hyperlink ref="AH450" r:id="rId470" xr:uid="{3D88E78C-00C9-4154-AB3C-D7087D55586C}"/>
    <hyperlink ref="AH451" r:id="rId471" xr:uid="{87E04A6F-78CB-468F-840B-7211F9567E9C}"/>
    <hyperlink ref="AH452" r:id="rId472" xr:uid="{EBB5D38B-CFFF-49CA-BF4D-6C75228CF73E}"/>
    <hyperlink ref="AH453" r:id="rId473" xr:uid="{FCB6A811-05AA-476D-BD5C-5E1766CBB7E3}"/>
    <hyperlink ref="AH467" r:id="rId474" xr:uid="{8727697B-1335-4845-930C-821049A579F6}"/>
    <hyperlink ref="AF467" r:id="rId475" xr:uid="{C506CA2F-DB6C-4F4B-A876-7584038EE102}"/>
    <hyperlink ref="AH468" r:id="rId476" xr:uid="{FF28937B-7DED-4A14-B7AB-9AA8A96A23D7}"/>
    <hyperlink ref="AF468" r:id="rId477" xr:uid="{5490DEF5-2567-461D-8588-086949D600A3}"/>
    <hyperlink ref="AH469" r:id="rId478" xr:uid="{27F3A7B3-F8D6-4E42-BAFE-E4A9E3627DB3}"/>
    <hyperlink ref="AH459" r:id="rId479" xr:uid="{B3F49F88-5E73-4841-A233-E2A0E3E495BB}"/>
    <hyperlink ref="AH461" r:id="rId480" xr:uid="{FCC4CC73-D53C-41FE-A4F5-3F542D6C2087}"/>
    <hyperlink ref="AH460" r:id="rId481" xr:uid="{36D8FEDE-541D-4ACC-854B-4DA31694E613}"/>
    <hyperlink ref="AH458" r:id="rId482" xr:uid="{F3B0D5CD-1EE3-4CDD-A0EF-7CE278FB084F}"/>
    <hyperlink ref="AH455" r:id="rId483" xr:uid="{7AB490CE-C1D2-4E93-B3C2-31C7D10BDCB8}"/>
    <hyperlink ref="AH457" r:id="rId484" xr:uid="{25026107-59C9-41D7-904D-BEAB3ECBF909}"/>
    <hyperlink ref="AH456" r:id="rId485" xr:uid="{8AB05245-09CF-4A9A-AAED-7EF1384219C4}"/>
    <hyperlink ref="AH454" r:id="rId486" xr:uid="{9926F146-5AD5-4A1C-A34A-295A9A604009}"/>
    <hyperlink ref="AH464" r:id="rId487" xr:uid="{A5AE344E-DE06-4267-BF34-B76ED939F606}"/>
    <hyperlink ref="AH463" r:id="rId488" xr:uid="{413B9352-B44F-496D-9424-4A1D6ACBEC7D}"/>
    <hyperlink ref="AH462" r:id="rId489" xr:uid="{97E7C35F-69FA-4699-BD98-967171303FEC}"/>
    <hyperlink ref="AH466" r:id="rId490" xr:uid="{F953E982-3C40-4E07-A4C9-27CA6803530D}"/>
    <hyperlink ref="AF466" r:id="rId491" xr:uid="{85540DB5-4BAE-4B03-8868-8F1B607FD31A}"/>
    <hyperlink ref="AH465" r:id="rId492" xr:uid="{A6ACAEEF-E0A6-4BD5-988C-8175731BA0EE}"/>
    <hyperlink ref="AH470" r:id="rId493" xr:uid="{7CDB2B97-C24A-4AB3-B783-C549B0F21329}"/>
    <hyperlink ref="AH471" r:id="rId494" xr:uid="{74BF5BB8-3434-4AD4-93DC-02758020E06E}"/>
    <hyperlink ref="AH472" r:id="rId495" xr:uid="{19F7079B-1AC8-4A27-B51C-72F8DFEB4186}"/>
    <hyperlink ref="AF472" r:id="rId496" xr:uid="{F9570847-2711-4CC0-BD94-22FC35423364}"/>
    <hyperlink ref="AH473" r:id="rId497" xr:uid="{3EF882F8-675F-4E90-B92F-98BD54ED3AD1}"/>
    <hyperlink ref="AH474" r:id="rId498" xr:uid="{64CE5FBA-1371-4FB0-8D88-6F32C71DC911}"/>
    <hyperlink ref="AH475" r:id="rId499" xr:uid="{64F1E1C8-CB01-449D-8C9D-C0E38F62D968}"/>
    <hyperlink ref="AH476" r:id="rId500" xr:uid="{04767747-633E-4A43-9E76-A07236A75FEF}"/>
    <hyperlink ref="AH477" r:id="rId501" xr:uid="{0493FA4F-944F-4284-BE2D-0A5906AC39E7}"/>
    <hyperlink ref="AH478" r:id="rId502" xr:uid="{15EAB818-7579-4537-8129-FC2824416C3E}"/>
    <hyperlink ref="AH479" r:id="rId503" xr:uid="{7E785662-2176-4A14-AA58-00E1A5639F27}"/>
    <hyperlink ref="AH480" r:id="rId504" xr:uid="{47413200-ABE7-417A-A4A9-CC215210348D}"/>
    <hyperlink ref="AH481" r:id="rId505" xr:uid="{FDE6631E-92D4-499B-8082-A61E3F53A9D9}"/>
    <hyperlink ref="AH482" r:id="rId506" xr:uid="{ABD1E798-8111-4CCD-90A0-A0A3FF05AA8B}"/>
    <hyperlink ref="AH483" r:id="rId507" xr:uid="{CB3598D3-AA03-438F-88B9-EDB24CA07956}"/>
    <hyperlink ref="AH484" r:id="rId508" xr:uid="{A0692CB4-0468-4534-8F65-DD74157A4D14}"/>
    <hyperlink ref="AH485" r:id="rId509" xr:uid="{7AF77587-8D6B-4E9D-9D8A-14B059D06EA0}"/>
    <hyperlink ref="AH486" r:id="rId510" xr:uid="{760F5032-CEC7-494C-ABA8-2C659B9871C1}"/>
    <hyperlink ref="AH487" r:id="rId511" xr:uid="{553B70E7-0E3B-41F0-9482-42EEE849C50F}"/>
    <hyperlink ref="AH488" r:id="rId512" xr:uid="{652BF06B-B616-4B6A-A93F-BB65D6930557}"/>
    <hyperlink ref="AH489" r:id="rId513" xr:uid="{D5432985-A390-474C-B29D-B8F31472614C}"/>
    <hyperlink ref="AH490" r:id="rId514" xr:uid="{FBEFB59E-0695-4C3A-B496-5EBBDA0FDEDF}"/>
    <hyperlink ref="AH491" r:id="rId515" xr:uid="{AF2C6913-AE37-4B3F-8658-3B5BDA507A6C}"/>
    <hyperlink ref="AF491" r:id="rId516" xr:uid="{4F5DBCC1-79C7-429B-964B-27EE3A77C5E9}"/>
    <hyperlink ref="AH492" r:id="rId517" xr:uid="{E99B2C88-CBF9-4FB3-8A06-F3990C216564}"/>
    <hyperlink ref="AF492" r:id="rId518" xr:uid="{4C78CE8B-5547-452B-BA7B-0285C0475130}"/>
    <hyperlink ref="AH493" r:id="rId519" display="joseerobins@hotmail.com" xr:uid="{2A4ADFCB-A379-4370-93F9-03AD5E58A692}"/>
    <hyperlink ref="AF493" r:id="rId520" xr:uid="{DCD3C1E7-B644-4904-A88D-B81CBE64BD6E}"/>
    <hyperlink ref="AH494" r:id="rId521" xr:uid="{5E82F6DC-8643-44A0-8B3B-97C72A4B39FC}"/>
    <hyperlink ref="AF494" r:id="rId522" xr:uid="{B479BDD2-6362-403D-A934-8AFA6B168945}"/>
    <hyperlink ref="AH495" r:id="rId523" xr:uid="{FB7397DD-1528-4677-95C6-591128EFF651}"/>
    <hyperlink ref="AF495" r:id="rId524" xr:uid="{4C45E0CC-F4AE-4DBA-B20D-69727EFE5A2F}"/>
    <hyperlink ref="AH496" r:id="rId525" xr:uid="{0AE8DB5A-CEE9-458D-97A6-585C9225EEB5}"/>
    <hyperlink ref="AH497" r:id="rId526" xr:uid="{4BA4AD62-D792-410E-BD21-20EE0A4CBC88}"/>
    <hyperlink ref="AH498" r:id="rId527" xr:uid="{D1DC396F-308D-4EF4-937D-F6A1F4770175}"/>
    <hyperlink ref="AH499" r:id="rId528" xr:uid="{6C5BD392-7AD8-4C01-9A9C-756F8A9D82E1}"/>
    <hyperlink ref="AH500" r:id="rId529" xr:uid="{4B5FDBB7-F9F5-48CD-A73D-3E351A275CC1}"/>
    <hyperlink ref="AH501" r:id="rId530" xr:uid="{F81F34D2-5B94-4450-8490-89BE3F07B177}"/>
    <hyperlink ref="AH502" r:id="rId531" xr:uid="{316AD2B5-8E30-4673-A66D-9F9ED56F0F8C}"/>
    <hyperlink ref="AH503" r:id="rId532" xr:uid="{64EBAC3A-6EBB-49E4-ACC9-FEBC029D9A6A}"/>
    <hyperlink ref="AH504" r:id="rId533" xr:uid="{2CE25FF3-16ED-44E5-AD11-B96767C98B32}"/>
    <hyperlink ref="AH505" r:id="rId534" xr:uid="{092CB8F0-369E-4E1B-9F6F-84EA518502DF}"/>
    <hyperlink ref="AH506" r:id="rId535" xr:uid="{B008C867-92E8-40DF-85A0-66EEF0CEA254}"/>
    <hyperlink ref="AH507" r:id="rId536" xr:uid="{F5491601-E40F-4D90-BE00-43F9B0EC30AF}"/>
    <hyperlink ref="AH508" r:id="rId537" xr:uid="{E57F8CCE-BC5A-4E40-B393-CA08BC4E22BC}"/>
    <hyperlink ref="AH509" r:id="rId538" xr:uid="{EE205ABE-1D61-433A-B4E4-30E081E453B7}"/>
    <hyperlink ref="AH510" r:id="rId539" xr:uid="{78BF5A19-28D4-454A-9905-F70F66E2402E}"/>
    <hyperlink ref="AH511" r:id="rId540" xr:uid="{118E16F9-B2F8-4B60-9F3F-4561727EB356}"/>
    <hyperlink ref="AH512" r:id="rId541" xr:uid="{59036236-76AE-49EA-9023-03566F417CBD}"/>
    <hyperlink ref="AH513" r:id="rId542" xr:uid="{28B9A0E9-75A3-43AD-8A8B-B5219B939657}"/>
    <hyperlink ref="AH514" r:id="rId543" xr:uid="{142CE643-5BF0-4D23-AD5F-C878E75E0C58}"/>
    <hyperlink ref="AH515" r:id="rId544" xr:uid="{B8FD1BA3-8A48-4CE5-B2AD-323C1CD55BC2}"/>
    <hyperlink ref="AH516" r:id="rId545" xr:uid="{1D148AC7-0BF7-4CED-817E-92A97E0692C4}"/>
    <hyperlink ref="AH517" r:id="rId546" xr:uid="{B9F021C1-B1BE-4001-A5E3-C9218CBF3425}"/>
    <hyperlink ref="AH518" r:id="rId547" xr:uid="{7137D64E-D01E-438E-9511-16FD73A06DA1}"/>
    <hyperlink ref="AH519" r:id="rId548" xr:uid="{C68D213C-3EFB-4E2A-A114-95E0D05C7BCC}"/>
    <hyperlink ref="AH520" r:id="rId549" xr:uid="{27F4BD3A-885A-4ED5-AAC6-4D9F88542A3E}"/>
    <hyperlink ref="AH521" r:id="rId550" xr:uid="{419921BD-844D-42F3-B116-ACA0FAA8436B}"/>
    <hyperlink ref="AH522" r:id="rId551" xr:uid="{D2BB8B58-FB45-4255-AE51-AA42AFC20FD0}"/>
    <hyperlink ref="AH523" r:id="rId552" xr:uid="{352D9B57-4D24-4312-AD42-699434C72DF8}"/>
    <hyperlink ref="AH524" r:id="rId553" xr:uid="{6C9B5D00-546F-48F3-B8C7-7872F1DF9F57}"/>
    <hyperlink ref="AH525" r:id="rId554" xr:uid="{6D6A3EE3-0206-42E4-AA9C-63FE40D7D4F0}"/>
    <hyperlink ref="AH526" r:id="rId555" xr:uid="{5D445BD4-ABBE-4D5C-A71E-0535C2EA9AFE}"/>
    <hyperlink ref="AH527" r:id="rId556" xr:uid="{504A7F4E-CC2A-4A71-9429-1006C08215D4}"/>
    <hyperlink ref="AH528" r:id="rId557" xr:uid="{7D10EF9B-178E-48E5-AB71-A32C232A32DE}"/>
    <hyperlink ref="AH529" r:id="rId558" xr:uid="{763E4534-B948-4080-B4BD-9F20F645A1D0}"/>
    <hyperlink ref="AH530" r:id="rId559" xr:uid="{43C88D30-5958-4882-9287-C53F975CEB4D}"/>
    <hyperlink ref="AH531" r:id="rId560" xr:uid="{A1EE328E-07A6-4131-9FAF-15367C14ADA9}"/>
    <hyperlink ref="AH532" r:id="rId561" xr:uid="{54BA832E-218F-4BA8-AC3B-27E7F81266AA}"/>
    <hyperlink ref="AH533" r:id="rId562" xr:uid="{26E35D42-7453-4E36-9029-8B06907666AC}"/>
    <hyperlink ref="AH534" r:id="rId563" xr:uid="{7E957543-A2B1-41DE-8ECE-DA6F02397F28}"/>
    <hyperlink ref="AH535" r:id="rId564" xr:uid="{5C693A41-B910-4B32-AB4C-523D6AB38DDE}"/>
    <hyperlink ref="AH536" r:id="rId565" xr:uid="{59DBF916-1561-472B-8179-45FE4AF113D6}"/>
    <hyperlink ref="AH537" r:id="rId566" xr:uid="{BCD8550D-E781-49CC-A428-EE3CFA09CD0F}"/>
    <hyperlink ref="AH538" r:id="rId567" xr:uid="{F7C3F468-258F-4C18-8C7C-1C94044888AB}"/>
    <hyperlink ref="AH539" r:id="rId568" xr:uid="{DF824C7A-0BF5-4F27-9F31-A9682964BAAB}"/>
    <hyperlink ref="AH541" r:id="rId569" xr:uid="{35259E6C-A63B-40B4-AEC8-EF02516279D4}"/>
    <hyperlink ref="AH542" r:id="rId570" xr:uid="{8BA1E2C9-58B9-46C9-A0EC-393A73BE05F4}"/>
    <hyperlink ref="AF542" r:id="rId571" xr:uid="{DA278792-63C4-44B5-93BA-527337D9DA68}"/>
    <hyperlink ref="AH540" r:id="rId572" xr:uid="{FA4F4C46-FA07-45D1-85ED-B9B2EE4BD40F}"/>
    <hyperlink ref="AH543" r:id="rId573" xr:uid="{0A698108-0E7F-4A73-8B9F-80DA9E6C73C8}"/>
    <hyperlink ref="AH544" r:id="rId574" xr:uid="{049CEBF6-110E-47F2-86C3-32CDCAEB930D}"/>
    <hyperlink ref="AH545" r:id="rId575" xr:uid="{A811AC2F-7B19-4871-BDE2-13BE2BA164A3}"/>
    <hyperlink ref="AH546" r:id="rId576" xr:uid="{D4198E63-C1E8-4564-B95F-06E93844A53A}"/>
    <hyperlink ref="AH547" r:id="rId577" xr:uid="{431AAB6C-7BB1-47E5-A0C7-C75F6B8EF878}"/>
    <hyperlink ref="AH548" r:id="rId578" xr:uid="{3848A0CF-68F8-4B92-8937-DBCC61616916}"/>
    <hyperlink ref="AH549" r:id="rId579" xr:uid="{450B45D7-7650-406C-A828-1072229FAC56}"/>
    <hyperlink ref="AH552" r:id="rId580" xr:uid="{FDB21540-83A4-47F2-AB3A-2EA691972234}"/>
    <hyperlink ref="AH553" r:id="rId581" xr:uid="{7138E60D-FAD4-4C5C-A9A8-7AD4EFA18F82}"/>
    <hyperlink ref="AH554" r:id="rId582" xr:uid="{71DCCA33-CDF1-4777-898F-46CCFDCC1F4D}"/>
    <hyperlink ref="AH555" r:id="rId583" xr:uid="{FCD460F1-7D15-44E4-BE21-1A1953095625}"/>
    <hyperlink ref="AH550" r:id="rId584" xr:uid="{E104EA54-44F7-41B9-8779-6555EF169896}"/>
    <hyperlink ref="AH556" r:id="rId585" xr:uid="{1BE8DCF4-8B38-4E76-93C2-6940937B29BB}"/>
    <hyperlink ref="AH557" r:id="rId586" xr:uid="{8D837668-B455-402F-9A98-F25FCA21B03C}"/>
    <hyperlink ref="AH558" r:id="rId587" xr:uid="{88DEFC84-E77B-4D71-A94F-38D980693D2C}"/>
    <hyperlink ref="AH559" r:id="rId588" xr:uid="{1BA5579B-5EB9-4792-972E-FD94946BD8E0}"/>
    <hyperlink ref="AH560" r:id="rId589" xr:uid="{8E0EDBF3-877F-40C2-B3E9-598719485419}"/>
    <hyperlink ref="AH561" r:id="rId590" xr:uid="{EFFBC463-49BD-4334-A7B9-E78BD89569BE}"/>
    <hyperlink ref="AH562" r:id="rId591" xr:uid="{2F563BAE-92C6-42AF-8D5C-9DA60C32DA0C}"/>
    <hyperlink ref="AH563" r:id="rId592" xr:uid="{A9D219F3-2402-48F7-A31A-0D3C5004C79D}"/>
    <hyperlink ref="AH564" r:id="rId593" xr:uid="{C7E366AD-BB53-44D0-84AD-1183FCD48A5B}"/>
    <hyperlink ref="AH551" r:id="rId594" xr:uid="{184B2404-6785-405C-A26C-5EF30BFE903E}"/>
    <hyperlink ref="AH565" r:id="rId595" xr:uid="{5B5766C8-8714-4FCA-8B25-F431A016C20B}"/>
    <hyperlink ref="AH566" r:id="rId596" xr:uid="{7461B2F6-D327-49EF-B043-116FD417B5BF}"/>
    <hyperlink ref="AH567" r:id="rId597" xr:uid="{C0126DC6-D60D-4B76-97A8-34D5057E3A26}"/>
    <hyperlink ref="AH568" r:id="rId598" xr:uid="{1296CB28-35D4-4FFB-B26E-B4BE6766D441}"/>
    <hyperlink ref="AH569" r:id="rId599" xr:uid="{13E1BEEA-BEB9-43EE-A877-52A5438276F9}"/>
    <hyperlink ref="AH570" r:id="rId600" xr:uid="{7AB5F9AF-772D-4434-AE7C-31E7B3DEE9B1}"/>
    <hyperlink ref="AH571" r:id="rId601" xr:uid="{9176B475-725E-4DD9-9D04-168B552F4545}"/>
    <hyperlink ref="AH572" r:id="rId602" xr:uid="{A6B8637A-6149-44A4-BCA1-D300CC1CB0A6}"/>
    <hyperlink ref="AH573" r:id="rId603" xr:uid="{6F4396B2-4161-4820-BB65-E711AE13C3C6}"/>
    <hyperlink ref="AH579" r:id="rId604" xr:uid="{BB3922B4-68E4-4451-AF0A-F9AD7B01E842}"/>
    <hyperlink ref="AH580" r:id="rId605" xr:uid="{636F7C0B-C09D-44F4-B6B9-D5D7E57B9D33}"/>
    <hyperlink ref="AH581" r:id="rId606" xr:uid="{5D548A98-7074-4325-B393-5C52272E9F85}"/>
    <hyperlink ref="AH582" r:id="rId607" xr:uid="{EC2D2154-69CA-4CB9-8A4A-5DCD2F8ACCA6}"/>
    <hyperlink ref="AH583" r:id="rId608" xr:uid="{C597A896-80AF-4775-90FE-DABDAB71D0F1}"/>
    <hyperlink ref="AH584" r:id="rId609" xr:uid="{555D0A84-5039-4013-8C3E-817D2FE14228}"/>
    <hyperlink ref="AH585" r:id="rId610" xr:uid="{E320F9F7-ECF3-4A64-93CB-549741931D3A}"/>
    <hyperlink ref="AH586" r:id="rId611" xr:uid="{01784E68-3B94-413D-972D-25704AB81F3F}"/>
    <hyperlink ref="AH574" r:id="rId612" xr:uid="{3D1EEDA0-7A21-487A-B0FA-B111E4CCC208}"/>
    <hyperlink ref="AH577" r:id="rId613" xr:uid="{3B8265C5-5BD7-4E44-A806-DFFD0C70FBE3}"/>
    <hyperlink ref="AH587" r:id="rId614" xr:uid="{8492104E-4AB7-42E4-BE75-9017CFBDADE8}"/>
    <hyperlink ref="AH588" r:id="rId615" xr:uid="{EE2F358C-B934-45C7-992D-7DD948A7B6E0}"/>
    <hyperlink ref="AH589" r:id="rId616" xr:uid="{88C42B30-1CF8-40AC-A35A-4B26D5B1026A}"/>
    <hyperlink ref="AH578" r:id="rId617" xr:uid="{55897002-3DD2-4483-A4EC-3B3E7FA29E03}"/>
    <hyperlink ref="AH590" r:id="rId618" xr:uid="{DBEC9E6A-D607-45AA-AFCF-9C46BD66B845}"/>
    <hyperlink ref="AH591" r:id="rId619" xr:uid="{5BA87725-1936-4B70-8283-E1CB2F8D9C13}"/>
    <hyperlink ref="AH592" r:id="rId620" xr:uid="{5FE12BFB-D621-474B-A487-C52F90ED3B42}"/>
    <hyperlink ref="AH595" r:id="rId621" xr:uid="{5BB5502F-9AB6-446B-BA60-B81B307C2D1F}"/>
    <hyperlink ref="AH596" r:id="rId622" xr:uid="{C55A17C9-73EE-42CE-A6FE-F4688179BF39}"/>
    <hyperlink ref="AH597" r:id="rId623" xr:uid="{D81418B5-3A9E-44C7-BCD6-21154E18E5E7}"/>
    <hyperlink ref="AH598" r:id="rId624" xr:uid="{46C972BF-EC7F-4A9F-A5C3-683057FB080A}"/>
    <hyperlink ref="AH599" r:id="rId625" xr:uid="{5E549C5A-86BB-4B15-9D3E-45EA94F04913}"/>
    <hyperlink ref="AH600" r:id="rId626" xr:uid="{85D28CFE-0ABE-472C-BF2A-14E05FFE92B2}"/>
    <hyperlink ref="AH601" r:id="rId627" xr:uid="{FF37EB16-964F-4381-96EF-D442AB1662B4}"/>
    <hyperlink ref="AH602" r:id="rId628" xr:uid="{2C9A8B59-D4AC-4295-86D4-C7B4245B3406}"/>
    <hyperlink ref="AH603" r:id="rId629" xr:uid="{32C1E294-6EF9-4B9D-8013-37C66408E937}"/>
    <hyperlink ref="AH604" r:id="rId630" xr:uid="{93BB1AD1-6909-4300-8576-A9DFDEFBDE3A}"/>
    <hyperlink ref="AH593" r:id="rId631" xr:uid="{49169322-75D5-43BC-8D6E-B87B32D5450A}"/>
    <hyperlink ref="AH594" r:id="rId632" xr:uid="{4790DE5D-A91D-4BE3-8550-6D2A674CA5F9}"/>
    <hyperlink ref="AH575" r:id="rId633" xr:uid="{F453F4F9-4A58-4B58-BA63-C6A45677B8F6}"/>
    <hyperlink ref="AH576" r:id="rId634" xr:uid="{01CA7941-EBCB-4F09-A6D6-FB8DEC316AD7}"/>
    <hyperlink ref="AH607" r:id="rId635" xr:uid="{B46D36EE-1BB1-4EB0-9F63-7107AAABADB0}"/>
    <hyperlink ref="AH608" r:id="rId636" xr:uid="{95A70F04-9863-4C52-976A-4E256ECDF89B}"/>
    <hyperlink ref="AF608" r:id="rId637" xr:uid="{9A0D9793-68F4-473B-888A-4CC2E4D00611}"/>
    <hyperlink ref="AH609" r:id="rId638" xr:uid="{56726514-AD72-4397-AB21-21A247A36BA3}"/>
    <hyperlink ref="AH610" r:id="rId639" xr:uid="{EB56A73F-58DC-4D36-94D9-71B2AA063C32}"/>
    <hyperlink ref="AH611" r:id="rId640" xr:uid="{E40209F4-0FDF-468F-A96F-3767E48DEDEE}"/>
    <hyperlink ref="AH605" r:id="rId641" xr:uid="{8A96A1EE-1AC0-45B5-B792-8E86DA54B1B6}"/>
    <hyperlink ref="AH606" r:id="rId642" xr:uid="{262761AB-B9FD-4317-884F-74DD7DD5DA65}"/>
    <hyperlink ref="AH612" r:id="rId643" xr:uid="{E3631BF4-8B68-4B8B-AF80-05FADBB70E85}"/>
    <hyperlink ref="AH613" r:id="rId644" xr:uid="{1B01B82F-B454-424A-B75B-172612528229}"/>
    <hyperlink ref="AH614" r:id="rId645" xr:uid="{D01602E0-4490-427A-8289-AB3831A45E02}"/>
    <hyperlink ref="AH616" r:id="rId646" xr:uid="{D7B54B0F-0BC6-4BD0-8A35-A53F0D7D4394}"/>
    <hyperlink ref="AH617" r:id="rId647" xr:uid="{54180DD8-F84C-47C3-894A-390691409EEF}"/>
    <hyperlink ref="AH618" r:id="rId648" xr:uid="{26EFD0F3-69DE-4470-BB30-2B6DE674FF87}"/>
    <hyperlink ref="AH619" r:id="rId649" xr:uid="{AC770132-9344-4919-A4E8-A954916FC3DF}"/>
    <hyperlink ref="AH620" r:id="rId650" xr:uid="{45C04D97-9EAB-4696-9322-A495A8B65EA6}"/>
    <hyperlink ref="AH621" r:id="rId651" xr:uid="{C1F11684-72BC-4D59-8450-12D6E2C04347}"/>
    <hyperlink ref="AH622" r:id="rId652" xr:uid="{8D4F7840-4900-43CA-8A0B-49026A859CE0}"/>
    <hyperlink ref="AH623" r:id="rId653" xr:uid="{EE7CC4EF-C314-44C4-98EB-52F683930833}"/>
    <hyperlink ref="AH624" r:id="rId654" xr:uid="{3DF1028F-534B-44EC-873D-F251B3495100}"/>
    <hyperlink ref="AH625" r:id="rId655" xr:uid="{A511A75C-7690-4017-B35E-F8AB64D4E468}"/>
    <hyperlink ref="AH626" r:id="rId656" xr:uid="{C712C66D-CD1B-44C4-80AF-FD94956DB7B5}"/>
    <hyperlink ref="AH627" r:id="rId657" xr:uid="{2992BFAE-5BE8-4F84-84E8-996E55EAB13E}"/>
    <hyperlink ref="AH615" r:id="rId658" xr:uid="{29E3EBB3-6159-4109-822B-DD047B91AF64}"/>
    <hyperlink ref="AH628" r:id="rId659" xr:uid="{C39F43EA-EAE3-4D10-94B4-44035D1B99B1}"/>
    <hyperlink ref="AH629" r:id="rId660" xr:uid="{D325783B-696B-4893-9DE6-D4E2EE7DC67D}"/>
    <hyperlink ref="AH630" r:id="rId661" xr:uid="{F7B19F24-2B64-436A-ABC6-A15E99813F2E}"/>
    <hyperlink ref="AH631" r:id="rId662" xr:uid="{0AF5F565-81A7-4B7B-8629-45707B69B2DB}"/>
    <hyperlink ref="AH632" r:id="rId663" xr:uid="{380BD996-A6F5-4CE9-9747-2D25D09F8EC2}"/>
    <hyperlink ref="AH633" r:id="rId664" xr:uid="{D5CD987C-305B-413D-9E9B-51FB78711560}"/>
    <hyperlink ref="AH634" r:id="rId665" xr:uid="{0E294D24-864A-4211-A284-C3A50C458A4F}"/>
    <hyperlink ref="AH635" r:id="rId666" xr:uid="{521F334B-AED4-4DED-A1F6-D3DC47D5C57D}"/>
    <hyperlink ref="AH636" r:id="rId667" xr:uid="{3D12E98D-F33A-4515-9393-5713B6D8B6B8}"/>
    <hyperlink ref="AH637" r:id="rId668" xr:uid="{1F994813-CC5A-430E-A79B-B291A6C88CD1}"/>
    <hyperlink ref="AH639" r:id="rId669" xr:uid="{54AF2BE4-0431-434C-936D-F0063ACEF8D4}"/>
    <hyperlink ref="AH640" r:id="rId670" xr:uid="{68A70664-FBEB-4C0C-B350-334B21D28E95}"/>
    <hyperlink ref="AH641" r:id="rId671" xr:uid="{EEA286F3-CFD2-49B4-9B7D-5B8AC0564A4F}"/>
    <hyperlink ref="AH642" r:id="rId672" xr:uid="{9BF5192C-55B7-4404-9D34-3312DA8EF733}"/>
    <hyperlink ref="AH643" r:id="rId673" xr:uid="{FC64BEF6-373A-465A-BF47-455FA57B8758}"/>
    <hyperlink ref="AH644" r:id="rId674" xr:uid="{C9ECBFA2-F720-4021-87D6-C5F63E25C8A9}"/>
    <hyperlink ref="AH645" r:id="rId675" xr:uid="{22833E47-4AF7-4519-BD8C-F2C52955BCA6}"/>
    <hyperlink ref="AH646" r:id="rId676" xr:uid="{8D591E01-52FC-464D-B53D-1BD683F9620F}"/>
    <hyperlink ref="AH647" r:id="rId677" xr:uid="{76211BC8-200F-41CF-8D24-482142766298}"/>
    <hyperlink ref="AH648" r:id="rId678" xr:uid="{1A21C43D-F551-46A6-9CF2-30EE76CC5E2F}"/>
    <hyperlink ref="AH649" r:id="rId679" xr:uid="{C82717B8-A361-4B06-913D-3B0B22D8D570}"/>
    <hyperlink ref="AH650" r:id="rId680" xr:uid="{9EFA0A7C-EFFA-428C-9361-95C11BA37706}"/>
    <hyperlink ref="AH651" r:id="rId681" xr:uid="{8DF3E60F-6EA9-406E-B588-71CE9201D87F}"/>
    <hyperlink ref="AH652" r:id="rId682" xr:uid="{8249C450-7E43-40A9-A35C-F25358DD99B5}"/>
    <hyperlink ref="AH653" r:id="rId683" xr:uid="{0EA045D6-FDFB-41FC-9611-DDE511409844}"/>
    <hyperlink ref="AH654" r:id="rId684" xr:uid="{DF547669-3EC3-496D-A24C-E9EC88AEA1BB}"/>
    <hyperlink ref="AH655" r:id="rId685" xr:uid="{9DC512AF-6836-4FD4-B49F-679F25222580}"/>
    <hyperlink ref="AH656" r:id="rId686" xr:uid="{D6EC4D6B-47E7-4021-91B9-91CFC293DCE2}"/>
    <hyperlink ref="AH657" r:id="rId687" xr:uid="{D14F2E76-3809-4753-9078-EDF3156C7DE3}"/>
    <hyperlink ref="AH658" r:id="rId688" xr:uid="{FD641EFF-6CCB-4705-99FD-6AF99897AFFF}"/>
    <hyperlink ref="AH659" r:id="rId689" xr:uid="{B1EA487B-5235-4004-9A99-2D4A9598C396}"/>
    <hyperlink ref="AH660" r:id="rId690" xr:uid="{BC13AB0D-9B1D-4D54-A59A-CDEF8B3A60EF}"/>
    <hyperlink ref="AH661" r:id="rId691" xr:uid="{EBCF7524-0E02-4A7D-8CDF-39DFB7C8DBA4}"/>
    <hyperlink ref="AH662" r:id="rId692" xr:uid="{5A4D6BCF-D402-4F8C-971D-D6FDFCD1347F}"/>
    <hyperlink ref="AH663" r:id="rId693" xr:uid="{DB1350CD-A66E-48BA-9F2F-55500AE17833}"/>
    <hyperlink ref="AH664" r:id="rId694" xr:uid="{CC656C4F-58F5-429C-B08F-02FED3AA0CD2}"/>
    <hyperlink ref="AH665" r:id="rId695" xr:uid="{DDEBAE16-5C87-4208-A16B-2A8B98F14F30}"/>
    <hyperlink ref="AH666" r:id="rId696" xr:uid="{A0053295-B705-4DED-8255-29E0D3561CDC}"/>
    <hyperlink ref="AH667" r:id="rId697" xr:uid="{DA5D8532-8D54-4A95-9680-E903EE560B6D}"/>
    <hyperlink ref="AH668" r:id="rId698" xr:uid="{BE117DED-58F2-4384-BB7C-382EA52455FB}"/>
    <hyperlink ref="AH669" r:id="rId699" xr:uid="{633E1506-69BC-475D-BAF4-B2D5C037A119}"/>
    <hyperlink ref="AH670" r:id="rId700" xr:uid="{A229880E-8D83-4C41-8E6F-1757B7631B89}"/>
    <hyperlink ref="AH671" r:id="rId701" xr:uid="{3948295D-51E6-46B6-85E5-ACA73C37B195}"/>
    <hyperlink ref="AH672" r:id="rId702" xr:uid="{B62C421D-9B95-4FB7-8B20-44DCB526A082}"/>
    <hyperlink ref="AH673" r:id="rId703" xr:uid="{AA5110C1-DC8F-45E8-A2C0-89EAF45505E5}"/>
    <hyperlink ref="AH674" r:id="rId704" xr:uid="{B0BF9F7D-E7A1-4414-96E0-0C8D0270D4AC}"/>
    <hyperlink ref="AH675" r:id="rId705" xr:uid="{D5589DF9-2728-493A-BEE8-4AFC1C773747}"/>
    <hyperlink ref="AH676" r:id="rId706" xr:uid="{5ACE9AED-5C15-46A3-8F31-B8DB3E697ABB}"/>
    <hyperlink ref="AH677" r:id="rId707" xr:uid="{B6CD0801-B0C6-486C-AB3F-03CB5F10B3DA}"/>
    <hyperlink ref="AH678" r:id="rId708" xr:uid="{606E5B4A-DF80-425E-BB6F-83A7F0135886}"/>
    <hyperlink ref="AH679" r:id="rId709" display="rociodelpilarortiz7671@gmail.com" xr:uid="{C0C2871C-C6E9-46AE-9D90-2E9770418F5B}"/>
    <hyperlink ref="AH680" r:id="rId710" xr:uid="{FC9F57BD-4172-47FE-941B-60D7D968DAD5}"/>
    <hyperlink ref="AH681" r:id="rId711" xr:uid="{1D7F2AEA-C85C-49BA-8E01-131F4BEA0B5D}"/>
    <hyperlink ref="AH682" r:id="rId712" xr:uid="{5C4D470A-FE1F-4F3D-814A-9E8B7DC2D171}"/>
    <hyperlink ref="AH683" r:id="rId713" xr:uid="{61E9548F-DF68-42FF-92E4-B79E9D39952B}"/>
    <hyperlink ref="AH684" r:id="rId714" xr:uid="{9E201282-6C87-4BE0-ADDB-7EE0CD0E127E}"/>
    <hyperlink ref="AH685" r:id="rId715" xr:uid="{F8B67FFA-B6A6-4FCC-A4FA-0677C53CA421}"/>
    <hyperlink ref="AH686" r:id="rId716" xr:uid="{8146A30A-9F4C-4256-B098-FF2C74A7A853}"/>
    <hyperlink ref="AH687" r:id="rId717" xr:uid="{E72142EC-A1A4-4D6C-A76B-0A0DF4E6DC2F}"/>
    <hyperlink ref="AH688" r:id="rId718" xr:uid="{E55EA9EE-6343-44AC-B2A7-F02422583FDA}"/>
    <hyperlink ref="AH689" r:id="rId719" xr:uid="{B1CF33A9-B4E6-4DE0-B1A1-F3984278B557}"/>
    <hyperlink ref="AH690" r:id="rId720" xr:uid="{F68A6B22-C9E4-4B10-BCEC-C5DBE22396ED}"/>
    <hyperlink ref="AH691" r:id="rId721" xr:uid="{569E55EB-038B-40CD-A4B4-0490CFC53BDB}"/>
    <hyperlink ref="AH692" r:id="rId722" xr:uid="{843F8754-7A98-42AF-ADAA-E812F4E9DCCB}"/>
    <hyperlink ref="AH693" r:id="rId723" xr:uid="{34DA120C-4206-42D9-8F82-7359D63D4D95}"/>
    <hyperlink ref="AH694" r:id="rId724" xr:uid="{ABDBD732-C780-4F59-B15F-B969FBE84E91}"/>
    <hyperlink ref="AH695" r:id="rId725" xr:uid="{B205830A-4B1F-45C6-987D-AB0E790D95F7}"/>
    <hyperlink ref="AH696" r:id="rId726" xr:uid="{4A5A4237-98F2-45CE-93BA-457B258843AC}"/>
    <hyperlink ref="AH697" r:id="rId727" xr:uid="{53A25F82-CC34-4156-B77A-0F3C059B4707}"/>
    <hyperlink ref="AH698" r:id="rId728" xr:uid="{E8F4DD5B-24F2-497D-97DA-2D347D4BCACE}"/>
    <hyperlink ref="AH699" r:id="rId729" xr:uid="{5A2E84F4-F5B1-4727-A136-53AE9A6EF82C}"/>
    <hyperlink ref="AH700" r:id="rId730" xr:uid="{217F11D7-2FD0-4B16-A286-B60CE0799F38}"/>
    <hyperlink ref="AH701" r:id="rId731" xr:uid="{88662F95-6D00-4CB2-AA16-587353A6AE75}"/>
    <hyperlink ref="AH702" r:id="rId732" xr:uid="{8C901759-7869-4931-BFE8-27813966A0C2}"/>
    <hyperlink ref="AH703" r:id="rId733" xr:uid="{34A9847C-CF2C-4046-8B05-4B3054891046}"/>
    <hyperlink ref="AH704" r:id="rId734" xr:uid="{6146A20D-D312-4AA3-907B-F2C938F44FD4}"/>
    <hyperlink ref="AH705" r:id="rId735" xr:uid="{029E87AA-AABE-446F-A8CF-B9E64460E444}"/>
    <hyperlink ref="AH707" r:id="rId736" xr:uid="{345360CC-32B9-40E3-90C9-169CE12F2B8D}"/>
    <hyperlink ref="AH708" r:id="rId737" xr:uid="{1129003B-B477-4E22-8CAA-BADC1F1BDB05}"/>
    <hyperlink ref="AH709" r:id="rId738" xr:uid="{D5A965BB-3EEF-420B-8188-3F48085DE2D1}"/>
    <hyperlink ref="AH710" r:id="rId739" xr:uid="{B02C68FA-EE87-4BF0-8E14-FD3C97CEE531}"/>
    <hyperlink ref="AH711" r:id="rId740" xr:uid="{E98E1A11-832D-4728-8E14-6ACE6764BCEC}"/>
    <hyperlink ref="AH712" r:id="rId741" xr:uid="{8FE68459-A3F2-4E03-8642-6E173F3E76B8}"/>
    <hyperlink ref="AH713" r:id="rId742" xr:uid="{1452D4AE-9AC0-4376-B027-A112D38BE7DA}"/>
    <hyperlink ref="AH714" r:id="rId743" xr:uid="{FF63CF5B-EE4E-45DF-A70A-88EA8244E90B}"/>
    <hyperlink ref="AH715" r:id="rId744" xr:uid="{562EBC4F-F842-4254-8E09-B9DB94445D4D}"/>
    <hyperlink ref="AH716" r:id="rId745" xr:uid="{3C91C223-652A-42E9-9A1A-B5B3F81028C6}"/>
    <hyperlink ref="AH717" r:id="rId746" xr:uid="{F124E67B-A8B0-4C57-B905-788638C59DFD}"/>
    <hyperlink ref="AH718" r:id="rId747" xr:uid="{695E625E-A082-4044-946E-9A075633D39F}"/>
    <hyperlink ref="AH719" r:id="rId748" xr:uid="{D930C3D4-6CBA-4DA8-A4E8-1A984C8A7709}"/>
    <hyperlink ref="AH720" r:id="rId749" xr:uid="{472DC821-BF8A-4F05-AEF3-9C054AAED140}"/>
    <hyperlink ref="AH733" r:id="rId750" xr:uid="{9DB1EC11-DBB6-460A-A619-1B1C9F5BE6B9}"/>
    <hyperlink ref="AH734" r:id="rId751" xr:uid="{74A29896-EA07-4500-B62D-7384FE74661A}"/>
    <hyperlink ref="AH721" r:id="rId752" xr:uid="{E54ED330-72CF-4A9C-8EC8-5C32642A4881}"/>
    <hyperlink ref="AH722" r:id="rId753" xr:uid="{48139F11-7600-482D-AE35-780FD35AB128}"/>
    <hyperlink ref="AH723" r:id="rId754" xr:uid="{1CD54C77-F143-4767-8708-C1DFCE347EF3}"/>
    <hyperlink ref="AH724" r:id="rId755" xr:uid="{25132C27-EA5E-402D-946E-9B07FA78D6B1}"/>
    <hyperlink ref="AH725" r:id="rId756" xr:uid="{5D92EEE1-EFA4-481A-B2CC-FE862019B365}"/>
    <hyperlink ref="AH726" r:id="rId757" xr:uid="{085B9AA4-E44D-48B7-9549-AC0E2802C70E}"/>
    <hyperlink ref="AH727" r:id="rId758" xr:uid="{EFAC5B1D-1FA0-457B-8B91-B88019F99C9A}"/>
    <hyperlink ref="AH728" r:id="rId759" xr:uid="{3E125FA2-BD2D-495A-A1DE-6A5871A14F50}"/>
    <hyperlink ref="AH729" r:id="rId760" xr:uid="{5EBE63C0-EBDA-45A3-901E-567AE1C61DF6}"/>
    <hyperlink ref="AH730" r:id="rId761" xr:uid="{6A5CAF70-A772-4674-A60A-FCEC36871AF5}"/>
    <hyperlink ref="AH731" r:id="rId762" xr:uid="{CE50454D-7915-4D1A-948D-3D132794C6FA}"/>
    <hyperlink ref="AH732" r:id="rId763" xr:uid="{F8164DF1-611D-4B6E-A979-6965EC98E2AF}"/>
    <hyperlink ref="AH735" r:id="rId764" xr:uid="{BB36D6A4-8292-42F4-8258-49A1815FB836}"/>
    <hyperlink ref="AH736" r:id="rId765" xr:uid="{28C0D4C8-7E1C-4532-A635-8E0B4DAA6125}"/>
    <hyperlink ref="AH737" r:id="rId766" xr:uid="{0E828DB1-F91D-44A6-917B-BD5A81FAF5B8}"/>
    <hyperlink ref="AH738" r:id="rId767" xr:uid="{D9256436-DB39-478C-90BE-A0BDCA76963B}"/>
    <hyperlink ref="AH740" r:id="rId768" xr:uid="{D45BB492-7D64-448A-B469-824667DB0377}"/>
    <hyperlink ref="AH739" r:id="rId769" xr:uid="{FD562C75-8234-4E07-B16A-841C691FEA0E}"/>
    <hyperlink ref="AH706" r:id="rId770" xr:uid="{50F6F077-BD3B-4CB0-A8B8-4426475EC315}"/>
    <hyperlink ref="AH741" r:id="rId771" xr:uid="{BEF417A9-AFE1-4638-B714-A0C6A15E086D}"/>
    <hyperlink ref="AH742" r:id="rId772" xr:uid="{3E4B6820-08CB-41B5-B9B4-BCFA76B261A4}"/>
    <hyperlink ref="AH743" r:id="rId773" xr:uid="{73CDE723-F7D0-4321-A859-F4D397A1943F}"/>
    <hyperlink ref="AH744" r:id="rId774" xr:uid="{902BD6C9-2B63-4F6A-BBAA-64296C7B19BA}"/>
    <hyperlink ref="AH745" r:id="rId775" xr:uid="{34B71120-BBB8-47B0-BB75-92E4386D2C2E}"/>
    <hyperlink ref="AH746" r:id="rId776" xr:uid="{B93E9385-B3AF-4D07-A881-6CFD834382CB}"/>
    <hyperlink ref="AH747" r:id="rId777" xr:uid="{F2ED9ED1-DAB3-4A5C-B5DC-5FAD9C947984}"/>
    <hyperlink ref="AH748" r:id="rId778" xr:uid="{C202934D-ABF1-46A1-B949-A538457A693C}"/>
    <hyperlink ref="AH749" r:id="rId779" xr:uid="{45D45053-C6D0-4819-BBF9-96A7D7778699}"/>
    <hyperlink ref="AH750" r:id="rId780" xr:uid="{5B63B43A-161C-4C87-8389-CDB9D3750121}"/>
    <hyperlink ref="AH751" r:id="rId781" xr:uid="{8B374A1F-BD57-4CB1-B374-1F8196539808}"/>
    <hyperlink ref="AH752" r:id="rId782" xr:uid="{8AC19F92-F361-44F8-AFDD-CC6391363294}"/>
    <hyperlink ref="AH753" r:id="rId783" xr:uid="{35D6FE90-C34C-4CB7-84B9-D3CEC09463F9}"/>
    <hyperlink ref="AH754" r:id="rId784" xr:uid="{EC67FCDE-EAEB-4827-8F8A-85554D44A444}"/>
    <hyperlink ref="AH755" r:id="rId785" xr:uid="{DAF93690-0842-417D-A474-C66DA26ED9BC}"/>
    <hyperlink ref="AH756" r:id="rId786" xr:uid="{E5DBD750-0609-49C9-A29B-F3D408764AA7}"/>
    <hyperlink ref="AH757" r:id="rId787" xr:uid="{F247F86C-4491-4F00-9873-90A772E51451}"/>
    <hyperlink ref="AH758" r:id="rId788" xr:uid="{CA07513A-7F72-408B-829B-067ACA959D55}"/>
    <hyperlink ref="AH759" r:id="rId789" xr:uid="{46B19D54-BF60-497E-A2B7-E8CBC84BEA9C}"/>
    <hyperlink ref="AH760" r:id="rId790" xr:uid="{90402FE3-6FFA-4FD2-B08B-074290569122}"/>
    <hyperlink ref="AH761" r:id="rId791" xr:uid="{1FF79A59-7A29-4B48-B07A-2BA3C56E2D20}"/>
    <hyperlink ref="AH762" r:id="rId792" xr:uid="{CCCC3179-597B-4F51-A78C-F8BC08545129}"/>
    <hyperlink ref="AH763" r:id="rId793" xr:uid="{585EA02D-7DF1-4F33-A1F2-DFB533AF6A2A}"/>
    <hyperlink ref="AH764" r:id="rId794" xr:uid="{36FB623A-3605-496E-8B9B-13631542093B}"/>
    <hyperlink ref="AH765" r:id="rId795" xr:uid="{FEE5078A-8840-4334-BCF2-98E636A30C12}"/>
    <hyperlink ref="AH766" r:id="rId796" xr:uid="{C7F4B638-180E-4EC4-9700-58491F50BFFE}"/>
    <hyperlink ref="AH767" r:id="rId797" xr:uid="{7C9BBEF2-599D-41E3-B4F7-F3E0FB1FC526}"/>
    <hyperlink ref="AH768" r:id="rId798" xr:uid="{7927BBBE-3075-4C61-ACB1-369DFAD02D0B}"/>
    <hyperlink ref="AH769" r:id="rId799" xr:uid="{9A3C5E99-8452-4970-8B6A-46387AD86790}"/>
    <hyperlink ref="AH770" r:id="rId800" xr:uid="{84B26311-9FFB-40E1-AE51-B91E1DD76062}"/>
    <hyperlink ref="AH771" r:id="rId801" xr:uid="{6F594550-C3E4-42B9-87C3-74BB3BCDEE28}"/>
    <hyperlink ref="AH772" r:id="rId802" xr:uid="{14884884-067A-4182-BAB5-6CBD021597A2}"/>
    <hyperlink ref="AH773" r:id="rId803" xr:uid="{998C4554-657E-4005-A8DF-2A4A503FB6F9}"/>
    <hyperlink ref="AH774" r:id="rId804" xr:uid="{BF015E5E-BC2E-422B-B3E9-E042A0030513}"/>
    <hyperlink ref="AH775" r:id="rId805" xr:uid="{DE136EAD-6A89-4C91-8608-C56D84A0EF13}"/>
    <hyperlink ref="AH776" r:id="rId806" xr:uid="{881B7F2B-77E0-49D9-A6BE-F34D55ABA853}"/>
    <hyperlink ref="AH777" r:id="rId807" xr:uid="{88E15471-63CC-432E-95D9-3089C5797EC1}"/>
    <hyperlink ref="AH778" r:id="rId808" xr:uid="{0A0A4B52-1783-402B-BCC9-AAFF2BFE3057}"/>
    <hyperlink ref="AH779" r:id="rId809" xr:uid="{EA4C5924-A127-46A1-8D11-013EE01FC540}"/>
    <hyperlink ref="AH780" r:id="rId810" display="araymariangel@gamial.com" xr:uid="{443ADA23-A018-493E-926B-D51D9251A4C2}"/>
    <hyperlink ref="AH781" r:id="rId811" display="araymariangel@gamial.com" xr:uid="{A5B01B5B-2CE9-47AE-B93A-98F0DE95D543}"/>
    <hyperlink ref="AH786" r:id="rId812" xr:uid="{FB8812AB-FF49-456E-84E3-6E25801A923C}"/>
    <hyperlink ref="AH782" r:id="rId813" display="matiasvr2012@hotmail.com" xr:uid="{DAD2AE06-A5ED-485E-A01B-5C00617B8D9E}"/>
    <hyperlink ref="AH783" r:id="rId814" xr:uid="{8E2709E2-4E3F-4E0E-B648-F930A1393563}"/>
    <hyperlink ref="AH784" r:id="rId815" xr:uid="{B26DC81D-796A-4244-AEBE-7F9F57038720}"/>
    <hyperlink ref="AH785" r:id="rId816" xr:uid="{7364B7C3-118D-46BC-B03A-AD6997B00F27}"/>
    <hyperlink ref="AH787" r:id="rId817" xr:uid="{3AD3F19F-4883-40D9-8D97-5AA942B3FF61}"/>
    <hyperlink ref="AH788" r:id="rId818" xr:uid="{D81C6F43-4B98-4AF7-ADDF-9D2A5B8D1847}"/>
    <hyperlink ref="AH792" r:id="rId819" xr:uid="{7106477C-B0C7-4F33-B117-AAC84FDD84F8}"/>
    <hyperlink ref="AH793" r:id="rId820" xr:uid="{1C15EE6C-4E5D-4B7B-868E-6818B4FF6307}"/>
    <hyperlink ref="AH794" r:id="rId821" xr:uid="{9F9D2FAD-F586-45EF-B48F-1E0FC8DC3E66}"/>
    <hyperlink ref="AH795" r:id="rId822" xr:uid="{534EC385-9BE0-459F-A556-D4FF8DB11193}"/>
    <hyperlink ref="AH796" r:id="rId823" xr:uid="{AEA40E60-6121-4C82-B503-C6741ECF54EF}"/>
    <hyperlink ref="AH797" r:id="rId824" xr:uid="{CE02510B-A3D1-42DE-94F7-329912052E4D}"/>
    <hyperlink ref="AH798" r:id="rId825" xr:uid="{7B31A937-657C-401C-B721-D04BF804713B}"/>
    <hyperlink ref="AH799" r:id="rId826" xr:uid="{DE84F014-A713-4EA6-AE76-B2DA114DC962}"/>
    <hyperlink ref="AH800" r:id="rId827" xr:uid="{5B29A0CD-68A2-4903-9327-84E4591F0A89}"/>
    <hyperlink ref="AH791" r:id="rId828" xr:uid="{DFB8B737-84D7-4825-89D4-FCA9219306F2}"/>
    <hyperlink ref="AH801" r:id="rId829" xr:uid="{60E4F2FB-754F-4814-9F52-717C422511F5}"/>
    <hyperlink ref="AH802" r:id="rId830" xr:uid="{A14C85D7-C643-4A22-869D-C9B19426D0F9}"/>
    <hyperlink ref="AH820" r:id="rId831" xr:uid="{BAEFF239-EE98-4CB4-B4C1-9ABD516E5EE2}"/>
    <hyperlink ref="AH816" r:id="rId832" xr:uid="{644D1B60-3E83-4E2C-8D68-4B9930E4B80C}"/>
    <hyperlink ref="AH817" r:id="rId833" xr:uid="{2B452FAF-AAC5-4392-A4F5-D9396F36D980}"/>
    <hyperlink ref="AH818" r:id="rId834" xr:uid="{E2BE5C17-499E-4C3E-97F7-10DAA608B617}"/>
    <hyperlink ref="AH819" r:id="rId835" xr:uid="{EB31C77D-4243-45DD-9D6B-5EEE5D68B16F}"/>
    <hyperlink ref="AH803" r:id="rId836" xr:uid="{CB66277B-0075-4440-BAD2-315D12D331ED}"/>
    <hyperlink ref="AH824" r:id="rId837" xr:uid="{4683BB08-2E03-4C4D-B264-529CB31BE8BD}"/>
    <hyperlink ref="AH825" r:id="rId838" xr:uid="{C9A71989-39D8-4A57-A60F-19FED752C0DA}"/>
    <hyperlink ref="AH826" r:id="rId839" xr:uid="{C7308A57-D3CA-4031-9794-26540CCEAD76}"/>
    <hyperlink ref="AH821" r:id="rId840" xr:uid="{ADCF5635-FBE6-4F0C-A7DA-29FE5D773850}"/>
    <hyperlink ref="AH823" r:id="rId841" xr:uid="{16B91F7A-C11D-4B1F-BDE2-CE021008EE24}"/>
    <hyperlink ref="AH804" r:id="rId842" xr:uid="{95E8576D-79C8-4ABE-BFEE-0E5F287E74DA}"/>
    <hyperlink ref="AH805" r:id="rId843" xr:uid="{99EAB82D-7314-4588-A357-AA7CCCF29DE7}"/>
    <hyperlink ref="AH806" r:id="rId844" xr:uid="{ADC51103-BB7C-4071-83D4-BDB35CC2848D}"/>
    <hyperlink ref="AH807" r:id="rId845" xr:uid="{F7F56FD1-DB52-4E47-9268-6FEBB9C330BC}"/>
    <hyperlink ref="AH808" r:id="rId846" xr:uid="{963EB01B-7FA3-471C-BB3D-CF80E09301DF}"/>
    <hyperlink ref="AH809" r:id="rId847" xr:uid="{349D5BF8-3251-404B-9141-54AD1E5ABD65}"/>
    <hyperlink ref="AH811" r:id="rId848" xr:uid="{09FB8D8A-4D93-4C91-BD7C-D335140BB826}"/>
    <hyperlink ref="AH810" r:id="rId849" xr:uid="{26F1B3D5-F3C0-49F6-A955-71501A2F4AAA}"/>
    <hyperlink ref="AH812" r:id="rId850" xr:uid="{480D7980-B90F-4970-AAEC-DFBB3E051CAC}"/>
    <hyperlink ref="AH813" r:id="rId851" xr:uid="{A97DC6E8-3866-459C-B874-BB522254E00C}"/>
    <hyperlink ref="AH822" r:id="rId852" xr:uid="{1C1208A1-C94C-46D6-8540-F82BD2FC1D26}"/>
    <hyperlink ref="AH815" r:id="rId853" xr:uid="{D16BC39C-5E49-4787-B6A7-667E1F862252}"/>
    <hyperlink ref="AH814" r:id="rId854" xr:uid="{2CB9CB70-039F-4895-B297-10C75D47458A}"/>
    <hyperlink ref="AH790" r:id="rId855" xr:uid="{F62826A4-3B13-49C6-B743-8217580D0C23}"/>
    <hyperlink ref="AH789" r:id="rId856" xr:uid="{5ADBCC35-A1C5-421C-BC60-7A4D538AA6B0}"/>
    <hyperlink ref="AH827" r:id="rId857" xr:uid="{EEB772EA-0A7B-4783-9636-29C5616DE702}"/>
    <hyperlink ref="AH828" r:id="rId858" xr:uid="{A58A82EF-5513-4190-9C4A-2B98FF936CB4}"/>
    <hyperlink ref="AH829" r:id="rId859" xr:uid="{B6452C1C-DAD5-4B6D-9865-80D88DA71274}"/>
    <hyperlink ref="AH830" r:id="rId860" xr:uid="{02E6A9D8-0581-468A-ADC1-F7C353314B6A}"/>
    <hyperlink ref="AH831" r:id="rId861" xr:uid="{D51F47E3-9BF4-4D74-AA89-219D66703F3C}"/>
    <hyperlink ref="AH832" r:id="rId862" xr:uid="{0AA287B5-AB58-4D25-ABF0-10C0C22C0FD7}"/>
    <hyperlink ref="AH833" r:id="rId863" xr:uid="{01BBE97F-FF8E-440C-93EE-53C5847896DA}"/>
    <hyperlink ref="AH835" r:id="rId864" xr:uid="{011E3703-10E4-4D2E-8466-85E5822F39F9}"/>
    <hyperlink ref="AH836" r:id="rId865" xr:uid="{4B921761-97E3-46B6-A617-D0B74953D056}"/>
    <hyperlink ref="AH837" r:id="rId866" xr:uid="{6B88B31A-4143-4C80-BCCE-3B29FCE15099}"/>
    <hyperlink ref="AH838" r:id="rId867" xr:uid="{DD94ED91-37D8-4BE2-A161-36EC8891B2ED}"/>
    <hyperlink ref="AH839" r:id="rId868" xr:uid="{89C32C61-4EDE-4584-A5DA-0950C7698808}"/>
    <hyperlink ref="AH840" r:id="rId869" xr:uid="{1221916A-9506-4094-BE0C-B82B2E08FCDF}"/>
    <hyperlink ref="AH841" r:id="rId870" xr:uid="{5769507C-79BE-451E-A21A-DDC18E2FC8E7}"/>
    <hyperlink ref="AH842" r:id="rId871" xr:uid="{56B78AFE-F274-4BB4-9B09-7B43D14A8845}"/>
    <hyperlink ref="AH843" r:id="rId872" xr:uid="{DD1920A4-A9FD-4A52-B5C3-746CFC711E30}"/>
    <hyperlink ref="AH844" r:id="rId873" xr:uid="{8E1FE5E7-9A2A-4532-A00B-D86CD7A9C05E}"/>
    <hyperlink ref="AH845" r:id="rId874" xr:uid="{15798991-104C-43CD-A1B7-B7D0F6851664}"/>
    <hyperlink ref="AH846" r:id="rId875" xr:uid="{34C5FC15-BD02-4928-9DF3-100BC9B792C4}"/>
    <hyperlink ref="AH847" r:id="rId876" xr:uid="{1C6A92DB-0D7F-4D2C-8E16-677458A2C4F8}"/>
    <hyperlink ref="AH848" r:id="rId877" xr:uid="{77991374-25BA-4B6A-98CB-68768092BFBE}"/>
    <hyperlink ref="AH849" r:id="rId878" xr:uid="{7A8684B8-5D26-40B3-B412-78289EFE1EAF}"/>
    <hyperlink ref="AH850" r:id="rId879" xr:uid="{CFBE5B30-1FE4-44E4-9751-71CB1D446A8D}"/>
    <hyperlink ref="AH851" r:id="rId880" xr:uid="{4DA5BEC7-0056-4540-8AFF-F7CA13D390FB}"/>
    <hyperlink ref="AH852" r:id="rId881" xr:uid="{7292A15D-5FEC-4E89-9946-77E41030AA09}"/>
    <hyperlink ref="AH856" r:id="rId882" xr:uid="{2EF63B8C-B167-44CD-9F50-FFBD053E5D6C}"/>
    <hyperlink ref="AH853" r:id="rId883" xr:uid="{2B3E7A39-EAB0-4C20-842D-90379BEADC23}"/>
    <hyperlink ref="AH854" r:id="rId884" xr:uid="{13053157-DC01-44B8-8661-214DFF80E039}"/>
    <hyperlink ref="AH855" r:id="rId885" xr:uid="{E9E5176B-E85A-42D0-B37B-E497A35843B4}"/>
    <hyperlink ref="AH857" r:id="rId886" xr:uid="{BD5F1456-A59A-4E4B-A3F0-56CB95978DA1}"/>
    <hyperlink ref="AH858" r:id="rId887" xr:uid="{5C447C78-53FD-43E5-84CA-7E03CB5C68DF}"/>
    <hyperlink ref="AH859" r:id="rId888" xr:uid="{E84DC4BB-3FDA-4EE8-A9DC-211681D3DFDF}"/>
    <hyperlink ref="AH860" r:id="rId889" xr:uid="{E305AC2F-0BAA-43FB-B632-2262D232C68E}"/>
    <hyperlink ref="AH861" r:id="rId890" xr:uid="{BDDADFC9-21FA-4B7F-A943-CF595E818344}"/>
    <hyperlink ref="AH862" r:id="rId891" xr:uid="{B3FB9D9C-FA51-4769-AC52-30295EFD623A}"/>
    <hyperlink ref="AH863" r:id="rId892" xr:uid="{EF19C6D2-3866-4B48-9FBB-9D3DF5709ED3}"/>
    <hyperlink ref="AH864" r:id="rId893" xr:uid="{0CF30C4C-3CD6-4120-A4E3-A24E4C5A739A}"/>
    <hyperlink ref="AH865" r:id="rId894" xr:uid="{E0A0E8B1-75CE-4082-8C39-B19DD83547D6}"/>
    <hyperlink ref="AH866" r:id="rId895" xr:uid="{8CE8B048-5491-4570-8D32-22C1AABF93AB}"/>
    <hyperlink ref="AH867" r:id="rId896" xr:uid="{6D2D9C0B-C0A2-439B-BCDF-2D3275ABBC3E}"/>
    <hyperlink ref="AH868" r:id="rId897" xr:uid="{85E8C9F8-4096-4F4E-A46F-325B960E5BD7}"/>
    <hyperlink ref="AH869" r:id="rId898" xr:uid="{4DAED11B-A126-4A7D-ACBB-2A38538A154D}"/>
    <hyperlink ref="AH870" r:id="rId899" xr:uid="{A4B87D4B-AB98-4A3F-9FDC-ABC0C6168736}"/>
    <hyperlink ref="AH871" r:id="rId900" xr:uid="{9050DAB6-3835-4339-B134-638D929823C5}"/>
    <hyperlink ref="AH872" r:id="rId901" xr:uid="{2E992303-377E-4B17-8CF9-6D1C419C5487}"/>
    <hyperlink ref="AH873" r:id="rId902" xr:uid="{F21297E9-082F-4CBF-8CE2-B7990921865B}"/>
    <hyperlink ref="AH874" r:id="rId903" xr:uid="{EB87E7F8-9EA5-4F03-853F-640D2845C12A}"/>
    <hyperlink ref="AH875" r:id="rId904" xr:uid="{8E9C37CF-FC81-4D71-A9EF-B9C69200FE5E}"/>
    <hyperlink ref="AH876" r:id="rId905" xr:uid="{D690A2BC-FE4F-4DB1-A927-D271120EFDB0}"/>
    <hyperlink ref="AH877" r:id="rId906" xr:uid="{A2035A4C-98A2-4361-B5E0-A69A60D02D3B}"/>
    <hyperlink ref="AH878" r:id="rId907" xr:uid="{31BFAD10-19F1-4339-B8C7-91AE6F65A822}"/>
    <hyperlink ref="AH879" r:id="rId908" xr:uid="{38698388-94E7-4CBF-AA2F-7BAB9C51B955}"/>
    <hyperlink ref="AH880" r:id="rId909" xr:uid="{8275F5B1-0CDF-4C12-BF36-F4A103E82A44}"/>
    <hyperlink ref="AH881" r:id="rId910" xr:uid="{93CB27D4-2070-4FCC-AE1A-E786F6542F8F}"/>
    <hyperlink ref="AH882" r:id="rId911" xr:uid="{FD5713F5-7A9E-4DD2-8569-A50D63117FC9}"/>
    <hyperlink ref="AH883" r:id="rId912" xr:uid="{1DA7B25F-AF3A-4DD7-B06F-CD3C58A625E7}"/>
    <hyperlink ref="AH884" r:id="rId913" xr:uid="{762F723B-EF9E-468E-AE49-08AA7A56DCB1}"/>
    <hyperlink ref="AH885" r:id="rId914" xr:uid="{7EC73488-9ACF-4559-87F0-13E429615947}"/>
    <hyperlink ref="AH887" r:id="rId915" xr:uid="{7E1039F8-D7B0-4618-8133-9B45206CB418}"/>
    <hyperlink ref="AH888" r:id="rId916" xr:uid="{8C1A7854-24C3-435F-97F0-A567A1DDD8A8}"/>
    <hyperlink ref="AH889" r:id="rId917" xr:uid="{2EE0ED7A-4C22-402F-A2F7-85A93BA354CC}"/>
    <hyperlink ref="AH890" r:id="rId918" xr:uid="{A986DD79-D6F8-4ADF-BE34-283D228DF6CB}"/>
    <hyperlink ref="AH892" r:id="rId919" xr:uid="{DC091ADC-05A9-4CBC-855D-182528F9D472}"/>
    <hyperlink ref="AH891" r:id="rId920" xr:uid="{5B36D69C-99E1-4698-AE98-DDF923D63B02}"/>
    <hyperlink ref="AH893" r:id="rId921" xr:uid="{ACEF82D1-3E3A-4332-BB09-D4DC8EBDBB8B}"/>
    <hyperlink ref="AH894" r:id="rId922" xr:uid="{BED96607-5797-4A68-82FC-5C6E545819FE}"/>
    <hyperlink ref="AH895" r:id="rId923" xr:uid="{FD9B4DF7-7018-4BB9-B62C-1D9BDD8F6464}"/>
    <hyperlink ref="AH896" r:id="rId924" xr:uid="{A440E1F7-A2BC-4AEC-8384-3E01FC3F58BD}"/>
    <hyperlink ref="AH897" r:id="rId925" xr:uid="{4801C113-5536-432A-B2F7-6171563BB888}"/>
    <hyperlink ref="AH898" r:id="rId926" xr:uid="{1BE466CD-E25F-4598-A42B-77B170DBB41D}"/>
    <hyperlink ref="AH899" r:id="rId927" xr:uid="{D292843E-F80E-445F-AFE4-79575AF31600}"/>
    <hyperlink ref="AH900" r:id="rId928" xr:uid="{36F81EDA-72F3-4505-8B03-CCF358256282}"/>
    <hyperlink ref="AH901" r:id="rId929" xr:uid="{5AC7CF73-5AAF-46F1-B049-8F76565E085B}"/>
    <hyperlink ref="AH902" r:id="rId930" xr:uid="{EA452796-3D62-4968-AD05-3E3618DBD4FD}"/>
    <hyperlink ref="AH903" r:id="rId931" xr:uid="{9EDA8690-784B-46B9-A1D0-9BFB41822ADF}"/>
    <hyperlink ref="AH904" r:id="rId932" xr:uid="{3EAF9E1B-70B9-4458-84E4-46460410F23E}"/>
    <hyperlink ref="AH905" r:id="rId933" xr:uid="{E68A90EA-F264-4063-87D4-1B53A4243FCE}"/>
    <hyperlink ref="AH906" r:id="rId934" xr:uid="{F64F5A99-53D1-4C63-832E-C39A9C16E9D8}"/>
    <hyperlink ref="AH918" r:id="rId935" xr:uid="{162EEB47-34CE-4B32-AAB5-1C42341CDA4B}"/>
    <hyperlink ref="AH907" r:id="rId936" xr:uid="{AC4C0062-5D9E-4C11-AB89-F5DF253D5FEF}"/>
    <hyperlink ref="AH908" r:id="rId937" xr:uid="{95506DD4-78AB-45A7-8021-8029DCAA51CA}"/>
    <hyperlink ref="AH909" r:id="rId938" xr:uid="{33DDC984-E74F-446D-B09A-6E3572858828}"/>
    <hyperlink ref="AH911" r:id="rId939" xr:uid="{D1109A28-9BD1-4FF5-B2EC-7C1143D35D0D}"/>
    <hyperlink ref="AH912" r:id="rId940" xr:uid="{41C79288-8B40-466A-9218-2FC224D839DA}"/>
    <hyperlink ref="AH914" r:id="rId941" xr:uid="{BCCC36CD-F54F-44BD-9E78-DE526C6442CE}"/>
    <hyperlink ref="AH915" r:id="rId942" xr:uid="{EC785BEC-13FC-409B-B8FE-C3C49C2B3978}"/>
    <hyperlink ref="AH916" r:id="rId943" xr:uid="{92058CCB-7E28-40B7-B95F-F884E34E5685}"/>
    <hyperlink ref="AH917" r:id="rId944" xr:uid="{E2B0D5DB-23A0-4FEC-B7F3-83BA2D745029}"/>
    <hyperlink ref="AH910" r:id="rId945" xr:uid="{FFD9585B-30E8-4A45-A48A-A471D595F843}"/>
    <hyperlink ref="AH913" r:id="rId946" xr:uid="{C4800410-7C9E-4448-A670-24F942A78C06}"/>
    <hyperlink ref="AH919" r:id="rId947" xr:uid="{62E5847C-9AA6-45D0-A846-BBAB17F6CA26}"/>
    <hyperlink ref="AH920" r:id="rId948" xr:uid="{7ACD53DC-F30D-4399-A5A0-FA4F9AB1140D}"/>
    <hyperlink ref="AH921" r:id="rId949" xr:uid="{A04BED34-BF55-44EA-8EA5-08C52D6A1CB7}"/>
    <hyperlink ref="AH922" r:id="rId950" xr:uid="{3C09C3A3-B9BD-4DC4-B746-D1145E3D5FA9}"/>
    <hyperlink ref="AH923" r:id="rId951" xr:uid="{D72117D1-0BB5-4C4B-8A8D-7ABE5506793E}"/>
    <hyperlink ref="AH924" r:id="rId952" xr:uid="{CB107DF4-C864-4CE0-AE47-F0107BBB5DF0}"/>
    <hyperlink ref="AH925" r:id="rId953" xr:uid="{75B19F82-AC50-4271-A834-4B8A174B8698}"/>
    <hyperlink ref="AH926" r:id="rId954" xr:uid="{AEE077A2-D21F-42C7-AFD7-A1DE9FFDF947}"/>
    <hyperlink ref="AH927" r:id="rId955" xr:uid="{6964306A-8633-4717-8E91-8ECF82D2C29C}"/>
    <hyperlink ref="AH928" r:id="rId956" xr:uid="{89C70688-3B7E-415A-9E04-6C4B53C39915}"/>
    <hyperlink ref="AH929" r:id="rId957" xr:uid="{325F291F-F05C-49F0-AA0B-4134C9F6E050}"/>
    <hyperlink ref="AH930" r:id="rId958" xr:uid="{CF814A83-8761-4E1A-BBFE-FAA51DE1B300}"/>
    <hyperlink ref="AH931" r:id="rId959" xr:uid="{A2B3A9FC-60CF-4429-B66D-7206D83A5B2E}"/>
    <hyperlink ref="AH932" r:id="rId960" xr:uid="{3CF1DD3D-B544-43E5-89E6-832BC8C5FA61}"/>
    <hyperlink ref="AH933" r:id="rId961" xr:uid="{4573CDDB-F190-4A5F-8FF3-7BD9B295E226}"/>
    <hyperlink ref="AH934" r:id="rId962" xr:uid="{879CDC6C-6606-4055-A329-706E3117CEE4}"/>
    <hyperlink ref="AH935" r:id="rId963" xr:uid="{685FC7A6-933C-4C14-8828-296493AA381F}"/>
    <hyperlink ref="AH936" r:id="rId964" xr:uid="{3E43D83D-7A09-4C71-8E9E-B42300DBFFA9}"/>
    <hyperlink ref="AH937" r:id="rId965" xr:uid="{B5B9EC71-75A8-4D8B-AC43-0FF57D332193}"/>
    <hyperlink ref="AH938" r:id="rId966" xr:uid="{DAD9B97D-AF4B-414E-B4A9-1F471481079D}"/>
    <hyperlink ref="AH939" r:id="rId967" xr:uid="{CDB5E43B-7C61-4F61-AD76-AFCB634580C5}"/>
    <hyperlink ref="AH940" r:id="rId968" xr:uid="{B794C7A0-83DC-4CD9-8A69-8822E4BF9EB1}"/>
    <hyperlink ref="AH941" r:id="rId969" xr:uid="{5B3F985E-675C-49EB-AD7A-1EDB7E3763E3}"/>
    <hyperlink ref="AH942" r:id="rId970" xr:uid="{2A07588A-3751-49F2-9159-F3337A0AF384}"/>
    <hyperlink ref="AH943" r:id="rId971" xr:uid="{35F5679E-267F-4222-8B5F-4A5240DFF133}"/>
    <hyperlink ref="AH944" r:id="rId972" xr:uid="{ED25B5EF-D5B7-4F8C-A77E-54DE5DF0C1A5}"/>
    <hyperlink ref="AH945" r:id="rId973" xr:uid="{1A1F5B40-F457-4ABE-ACBC-F9B3CB0F5884}"/>
    <hyperlink ref="AH946" r:id="rId974" xr:uid="{4DA31F93-89FD-48B3-889D-88424A5F00A4}"/>
    <hyperlink ref="AH948" r:id="rId975" xr:uid="{64F083FD-93F7-42B6-929C-71BE136C2C19}"/>
    <hyperlink ref="AH949" r:id="rId976" xr:uid="{98D283ED-E3FE-4095-A814-1AB4D583F568}"/>
    <hyperlink ref="AH950" r:id="rId977" xr:uid="{BBA645DF-8B76-406B-9BFF-1E19ADB3326B}"/>
    <hyperlink ref="AH947" r:id="rId978" xr:uid="{48560671-938D-4B56-B330-2B2A2275AC5E}"/>
    <hyperlink ref="AH951" r:id="rId979" xr:uid="{873EE8B1-D10B-4EE0-AE74-1FCC563665E0}"/>
    <hyperlink ref="AH952" r:id="rId980" xr:uid="{2658222E-8FB2-413E-95FA-1F81FEC9C052}"/>
    <hyperlink ref="AH953" r:id="rId981" xr:uid="{9C900FED-375D-4CEA-A2D4-3BA93F12F822}"/>
    <hyperlink ref="AH954" r:id="rId982" xr:uid="{FEDA7AA5-D67B-45AA-B400-A7795B9D6A2F}"/>
    <hyperlink ref="AH955" r:id="rId983" xr:uid="{1DB1344F-C883-492B-A26B-4A7836EE8D31}"/>
    <hyperlink ref="AH956" r:id="rId984" xr:uid="{411646E5-1C47-4AF3-9885-ACFFA592F70C}"/>
    <hyperlink ref="AH958" r:id="rId985" xr:uid="{9413F091-7E96-4C72-9565-3A8DDB175CA9}"/>
    <hyperlink ref="AH959" r:id="rId986" xr:uid="{A179D07D-B606-43A6-ADA8-1934C4A27A70}"/>
    <hyperlink ref="AH960" r:id="rId987" xr:uid="{D007AD03-45D5-4DCB-B1FD-383236043552}"/>
    <hyperlink ref="AH961" r:id="rId988" xr:uid="{5B68CB60-9308-428C-A403-B5C30FF705BA}"/>
    <hyperlink ref="AH962" r:id="rId989" xr:uid="{399F2CC0-D3FA-4448-A9C0-61196530D5C6}"/>
    <hyperlink ref="AH963" r:id="rId990" xr:uid="{A6CAA52D-5FF3-445D-9B8E-0B3F899E1C01}"/>
    <hyperlink ref="AH964" r:id="rId991" xr:uid="{6BD49D90-3F69-467C-8D7B-8E42D55376D8}"/>
    <hyperlink ref="AH965" r:id="rId992" xr:uid="{B9CB2BA4-EA3C-4B15-ADF0-046E09C9066D}"/>
    <hyperlink ref="AH966" r:id="rId993" xr:uid="{E416A9E2-66DF-4B9C-A204-EDC2FDB68E56}"/>
    <hyperlink ref="AH967" r:id="rId994" xr:uid="{2BD01D0D-910F-4504-BD9A-315DF4601F85}"/>
    <hyperlink ref="AH968" r:id="rId995" xr:uid="{4214C2D9-E89F-4052-A10C-6AD4B61A07E0}"/>
    <hyperlink ref="AH971" r:id="rId996" xr:uid="{B5DA30EE-4362-4BE1-8074-7EF94CDDAE4F}"/>
    <hyperlink ref="AH972" r:id="rId997" xr:uid="{E6DD5901-9986-4D04-A4AB-FDCEF50FCC24}"/>
    <hyperlink ref="AH973" r:id="rId998" xr:uid="{ABA56F62-2BD1-4A44-8C2F-7C56134E249B}"/>
    <hyperlink ref="AH970" r:id="rId999" xr:uid="{E71F754C-9724-4B2F-942C-389EBF8BC1D3}"/>
    <hyperlink ref="AH969" r:id="rId1000" xr:uid="{5AF718D1-C745-457F-AD80-F8E351E7B78F}"/>
    <hyperlink ref="AH974" r:id="rId1001" xr:uid="{A8B622F3-8F7F-438D-B8D3-B70E295FF64C}"/>
    <hyperlink ref="AH975" r:id="rId1002" xr:uid="{E17D8D95-EB3C-44D7-9AD3-58A72168D8D6}"/>
    <hyperlink ref="AH976" r:id="rId1003" xr:uid="{54300FD0-2823-4804-A190-CC1ADEC0AC01}"/>
    <hyperlink ref="AH977" r:id="rId1004" xr:uid="{76AC846A-754A-465E-B919-C18CDB3E530B}"/>
    <hyperlink ref="AH978" r:id="rId1005" xr:uid="{C69ADC12-F10E-448A-94A3-D6587C7D0D5D}"/>
    <hyperlink ref="AH979" r:id="rId1006" xr:uid="{700FCD0D-0091-49FC-A33D-FDE44F0F5609}"/>
    <hyperlink ref="AH980" r:id="rId1007" xr:uid="{B96ABAF9-B174-4B19-801F-927057B7D882}"/>
    <hyperlink ref="AH981" r:id="rId1008" xr:uid="{61DDB312-8312-4101-A8B8-BEA039A37BFD}"/>
    <hyperlink ref="AH982" r:id="rId1009" xr:uid="{E5132B00-4F1A-48F8-9626-24D2E73A76DF}"/>
    <hyperlink ref="AH983" r:id="rId1010" xr:uid="{47622C13-96D1-41A9-8C04-3A637FDE8241}"/>
    <hyperlink ref="AH984" r:id="rId1011" xr:uid="{4D64E831-A1FC-4CBF-8A99-5566BC3EC97F}"/>
    <hyperlink ref="AH985" r:id="rId1012" xr:uid="{281EFF68-5041-4EEC-9468-6011B288242D}"/>
    <hyperlink ref="AH986" r:id="rId1013" xr:uid="{280E91C1-A69D-4744-94F9-DD5E88EC21F3}"/>
    <hyperlink ref="AH987" r:id="rId1014" xr:uid="{071B3FB1-1014-4FDD-AEDB-964AAD3E252A}"/>
    <hyperlink ref="AH988" r:id="rId1015" xr:uid="{33FC1F4E-D039-416E-8492-18B35A6109B6}"/>
    <hyperlink ref="AH989" r:id="rId1016" xr:uid="{2C4D1F78-88CC-4198-AB9E-ACDD0541BC18}"/>
    <hyperlink ref="AH990" r:id="rId1017" xr:uid="{4D1E26A8-7DB4-4ECA-81B1-DCC301E20374}"/>
    <hyperlink ref="AH991" r:id="rId1018" xr:uid="{A7059DC5-CA34-427A-A68E-B56ADE1D7E98}"/>
    <hyperlink ref="AH992" r:id="rId1019" xr:uid="{9A1778F2-FC17-4B62-960E-FE08F3B4BF12}"/>
    <hyperlink ref="AH993" r:id="rId1020" xr:uid="{1578C585-A280-4892-B512-0DED4D7FA7E9}"/>
    <hyperlink ref="AH994" r:id="rId1021" xr:uid="{AEDA3618-86DF-40A7-A4D8-4FFF995F1332}"/>
    <hyperlink ref="AF994" r:id="rId1022" xr:uid="{BDA2816A-636C-4ED2-85AB-6D3A73051B4F}"/>
    <hyperlink ref="AH995" r:id="rId1023" xr:uid="{2713E13F-D50C-4074-9D51-A948FC06E596}"/>
    <hyperlink ref="AH996" r:id="rId1024" xr:uid="{557A3DEB-6D31-4C92-8B79-8F9415158695}"/>
    <hyperlink ref="AH997" r:id="rId1025" xr:uid="{691AD92E-BF27-403B-9D83-6AD7FD9A69CD}"/>
    <hyperlink ref="AH998" r:id="rId1026" xr:uid="{B526DB01-8547-4AF2-B98A-236F03D3377F}"/>
    <hyperlink ref="AH999" r:id="rId1027" xr:uid="{591D1098-BABD-4D83-9F92-D36C64B353A3}"/>
    <hyperlink ref="AH1000" r:id="rId1028" xr:uid="{FB9DEC68-EBA7-4CFF-BC51-6BF7F98F274D}"/>
    <hyperlink ref="AH1001" r:id="rId1029" xr:uid="{9AB99D03-56A8-4DC2-92E1-948E21906FD7}"/>
    <hyperlink ref="AH1002" r:id="rId1030" xr:uid="{CB26121F-457F-4A5C-9193-9A6D982543FA}"/>
    <hyperlink ref="AH1003" r:id="rId1031" xr:uid="{0B3AC22B-8987-4D0D-9DDE-B070A0696941}"/>
    <hyperlink ref="AH1004" r:id="rId1032" xr:uid="{10600FA4-2BE5-42E5-8D8F-0D2F74A05AEE}"/>
    <hyperlink ref="AH1005" r:id="rId1033" xr:uid="{3A816AD3-03E0-4869-9D95-A08AF009FE02}"/>
    <hyperlink ref="AH1006" r:id="rId1034" xr:uid="{6919866F-7E9C-4C47-B74E-445FC965CD85}"/>
    <hyperlink ref="AH1007" r:id="rId1035" xr:uid="{71FB9F7B-37F5-4234-9339-26D4930B4461}"/>
    <hyperlink ref="AH1008" r:id="rId1036" xr:uid="{E9379403-9906-4043-99FC-747B34D2C84C}"/>
    <hyperlink ref="AH1009" r:id="rId1037" xr:uid="{E2DF7D22-F956-40D0-9039-C2F8FB445119}"/>
    <hyperlink ref="AH1010" r:id="rId1038" xr:uid="{A976831D-4DF5-4390-83C9-D3B6FB97B06B}"/>
    <hyperlink ref="AH1011" r:id="rId1039" xr:uid="{06E2AC8B-0C63-4D94-9964-ADB691F4F244}"/>
    <hyperlink ref="AH1012" r:id="rId1040" xr:uid="{FCD7E293-7A45-4ECF-ACD5-BF5375DD134E}"/>
    <hyperlink ref="AH1013" r:id="rId1041" xr:uid="{024B707E-2F56-4387-B775-DCD85D5C4D28}"/>
    <hyperlink ref="AH1014" r:id="rId1042" xr:uid="{4E854F96-9A56-44C1-B7AA-8E03BA2F4B09}"/>
    <hyperlink ref="AH1015" r:id="rId1043" xr:uid="{B01B4E5C-7382-4C96-B631-A4CFD9F60CD9}"/>
    <hyperlink ref="AH1016" r:id="rId1044" xr:uid="{DE3801C7-2D0E-4E9B-8791-C03F441BA52E}"/>
    <hyperlink ref="AH1017" r:id="rId1045" xr:uid="{1D9BB00B-B292-43DB-BD15-5056BFFB503D}"/>
    <hyperlink ref="AH1018" r:id="rId1046" xr:uid="{92B1AB7B-C9EF-493D-943F-D3D569BB3AE4}"/>
    <hyperlink ref="AH1019" r:id="rId1047" xr:uid="{5584593D-7028-480A-A47B-F7CBE52C57A1}"/>
    <hyperlink ref="AH1020" r:id="rId1048" xr:uid="{F0EF36E7-06A6-4905-AF3F-009A025FB515}"/>
    <hyperlink ref="AH1021" r:id="rId1049" xr:uid="{D2F521B8-9694-4642-B331-11CBC91C7535}"/>
    <hyperlink ref="AH1022" r:id="rId1050" xr:uid="{CB76066E-8C7E-4AED-8CFA-305192C34F32}"/>
    <hyperlink ref="AH1023" r:id="rId1051" xr:uid="{60010419-2BE7-4619-BDD8-B765D6950EEC}"/>
    <hyperlink ref="AH1024" r:id="rId1052" xr:uid="{70562CF6-FE73-4943-AAE4-470B6E7BA1ED}"/>
    <hyperlink ref="AH1025" r:id="rId1053" xr:uid="{B7E51483-901A-4846-9A1B-420AE95F3DE6}"/>
    <hyperlink ref="AH1026" r:id="rId1054" xr:uid="{AD11BAB2-D524-47C5-AB23-37D259A23ED6}"/>
    <hyperlink ref="AH1027" r:id="rId1055" xr:uid="{4609880B-8386-4707-9178-6693AF031D24}"/>
    <hyperlink ref="AH1028" r:id="rId1056" xr:uid="{0FC8F4BE-0994-4F6F-B58E-624DB44AB8DA}"/>
    <hyperlink ref="AH1029" r:id="rId1057" xr:uid="{225A450F-C0FC-4F69-97C7-96F963F0FB0E}"/>
    <hyperlink ref="AH1030" r:id="rId1058" xr:uid="{CDE1DDC2-2125-42DD-95D5-6BCD33C4DB10}"/>
    <hyperlink ref="AH1031" r:id="rId1059" xr:uid="{408C7949-90F0-4AEA-B8FA-8E95D1784B70}"/>
    <hyperlink ref="AH1032" r:id="rId1060" xr:uid="{DD815D7A-B2B7-4DA1-91B3-E4B6BCE670CD}"/>
    <hyperlink ref="AH1033" r:id="rId1061" xr:uid="{D902BB46-2242-4426-AAAE-D08D42E16594}"/>
    <hyperlink ref="AH1034" r:id="rId1062" xr:uid="{FE9106D4-154E-49C3-A9F9-E02ABD7EBE29}"/>
    <hyperlink ref="AH1035" r:id="rId1063" xr:uid="{9A027EB3-F4CA-48A3-A1EF-A0B71350C8BE}"/>
    <hyperlink ref="AH1036" r:id="rId1064" xr:uid="{53270A39-4A64-4DF9-A7B7-6C6D5279E506}"/>
    <hyperlink ref="AH1037" r:id="rId1065" xr:uid="{242A60D7-569B-48AC-A849-37FA0DEA6E5D}"/>
    <hyperlink ref="AH1038" r:id="rId1066" xr:uid="{FC943045-CFB5-4AFC-A7CF-8E91291E6FE8}"/>
    <hyperlink ref="AH1040" r:id="rId1067" xr:uid="{A23B0EAA-21D5-4A5F-92A3-C640BA02FCEC}"/>
    <hyperlink ref="AH1039" r:id="rId1068" xr:uid="{E6C31F42-41E2-45F7-B029-0E014D5E2135}"/>
    <hyperlink ref="AH1041" r:id="rId1069" xr:uid="{305F7534-E596-4134-8248-B38C160CF20D}"/>
    <hyperlink ref="AH1042" r:id="rId1070" xr:uid="{FD3FC01C-2A95-42B8-955D-1162F931AFF6}"/>
    <hyperlink ref="AH1043" r:id="rId1071" xr:uid="{C4DB0C0A-98EF-4B89-B1C7-0C17CBBFC543}"/>
    <hyperlink ref="AH1044" r:id="rId1072" xr:uid="{EA89E399-78ED-44C2-BCCF-172DDC658D20}"/>
    <hyperlink ref="AH1045" r:id="rId1073" xr:uid="{72AC9039-7AB8-492D-9D89-2EF7BF083B62}"/>
    <hyperlink ref="AH1046" r:id="rId1074" xr:uid="{6AD92693-EAB4-45D5-BF15-34BF985026BC}"/>
    <hyperlink ref="AH1047" r:id="rId1075" xr:uid="{77F53D25-9878-458E-8C9D-1BB795A76919}"/>
    <hyperlink ref="AH1048" r:id="rId1076" xr:uid="{9616F1C1-24DC-4C56-AE0F-4C29AD67BF0A}"/>
    <hyperlink ref="AH1049" r:id="rId1077" xr:uid="{55B5E252-CF9E-4D12-BDC1-D2B8F3516A55}"/>
    <hyperlink ref="AH1050" r:id="rId1078" xr:uid="{B33BE0D9-0D5F-4C84-9D26-F81F940E5EEA}"/>
    <hyperlink ref="AH1051" r:id="rId1079" xr:uid="{F336546A-3033-4FCB-93E4-8E6D62E89814}"/>
    <hyperlink ref="AH1052" r:id="rId1080" xr:uid="{0F0B9F5F-83FB-4682-A966-42B415E4C105}"/>
    <hyperlink ref="AH1055" r:id="rId1081" xr:uid="{499B0ABE-188B-4225-A795-EB884A41B74B}"/>
    <hyperlink ref="AH1053" r:id="rId1082" xr:uid="{32BC2EF1-3CD0-4188-A2D0-C13991C13DF6}"/>
    <hyperlink ref="AH1054" r:id="rId1083" xr:uid="{E1F0791F-4613-4FB0-BC8A-E0637997B378}"/>
    <hyperlink ref="AH1056" r:id="rId1084" xr:uid="{E03D1131-B224-4011-B484-4362DC5E30F5}"/>
    <hyperlink ref="AH1057" r:id="rId1085" xr:uid="{5BD54D83-77B9-411B-A251-74FB4338E0F3}"/>
    <hyperlink ref="AH1058" r:id="rId1086" xr:uid="{4B02EAC6-15DD-4852-9C74-0953BAE6CACB}"/>
    <hyperlink ref="AH1059" r:id="rId1087" xr:uid="{BAAF132C-D393-4B3D-A0F7-A575C52E9237}"/>
    <hyperlink ref="AH1060" r:id="rId1088" xr:uid="{A3C9E081-40BD-4CAF-A8CB-C2B76ED6A560}"/>
    <hyperlink ref="AH1061" r:id="rId1089" xr:uid="{0253AE99-95BB-458A-8998-31479F591ACB}"/>
    <hyperlink ref="AH1062" r:id="rId1090" xr:uid="{D756193C-4D73-473D-94A4-9A61B62A7A0C}"/>
    <hyperlink ref="AH1063" r:id="rId1091" xr:uid="{6398ADCE-4427-4EC0-A705-A15665CA6E73}"/>
    <hyperlink ref="AH1064" r:id="rId1092" xr:uid="{8DAE3B0F-47AC-410E-8261-BAC8AFD0E86E}"/>
    <hyperlink ref="AH1065" r:id="rId1093" xr:uid="{4CFAE783-9678-4FD3-80A2-C9F1E09F19B3}"/>
    <hyperlink ref="AH1066" r:id="rId1094" xr:uid="{BDA8BBA1-5FA4-4548-B6DE-9D072178BE5C}"/>
    <hyperlink ref="AH1067" r:id="rId1095" xr:uid="{2E9A30E6-B464-4938-8EAD-9AB64F2BCF1C}"/>
    <hyperlink ref="AH1068" r:id="rId1096" xr:uid="{7776632A-8243-4BB7-90AD-A536BB7B6988}"/>
    <hyperlink ref="AH1069" r:id="rId1097" xr:uid="{49A628A8-9A82-4B25-AC16-E75503312C67}"/>
    <hyperlink ref="AH1070" r:id="rId1098" xr:uid="{C1FF0F7E-A07A-40E0-BBFE-926339C1712F}"/>
    <hyperlink ref="AH1071" r:id="rId1099" xr:uid="{45F20BB1-C001-4A20-8646-CE762408EBEC}"/>
    <hyperlink ref="AH1072" r:id="rId1100" xr:uid="{93898110-52E8-492D-8087-A9B86CF626BE}"/>
    <hyperlink ref="AH1073" r:id="rId1101" xr:uid="{658BA186-08E5-40D5-B08E-E03CEBE0607E}"/>
    <hyperlink ref="AH1074" r:id="rId1102" xr:uid="{CFA66224-C169-47E3-883B-2A145E182424}"/>
    <hyperlink ref="AH1075" r:id="rId1103" xr:uid="{E2E58DCE-F8FF-4DE4-960B-FA1C77FA58F5}"/>
    <hyperlink ref="AH1076" r:id="rId1104" xr:uid="{C6588EED-02F1-46EF-A33F-53D989802C02}"/>
    <hyperlink ref="AH1077" r:id="rId1105" xr:uid="{AB01BAC7-822D-48D2-8804-7619BC3D3101}"/>
    <hyperlink ref="AH1078" r:id="rId1106" xr:uid="{379AB528-E076-431B-80D1-3A1D8BD1EC88}"/>
    <hyperlink ref="AH1079" r:id="rId1107" xr:uid="{EC61D092-4B35-4940-9137-A10F41E9E071}"/>
    <hyperlink ref="AH1080" r:id="rId1108" xr:uid="{9BCE0A17-E4FB-4167-A9BF-BD069EB67579}"/>
    <hyperlink ref="AH1081" r:id="rId1109" xr:uid="{F5965203-ED13-438B-8BDF-16AE76FAB7E6}"/>
    <hyperlink ref="AH1082" r:id="rId1110" xr:uid="{DB5FCB5C-15E8-4EC1-8A1C-4449C023AE45}"/>
    <hyperlink ref="AH1083" r:id="rId1111" xr:uid="{ADC829A4-5C27-4D70-BDAD-D82EA172D3BA}"/>
    <hyperlink ref="AH1084" r:id="rId1112" xr:uid="{649968E6-D33B-4D8D-92FD-8A34560C2C39}"/>
    <hyperlink ref="AH1085" r:id="rId1113" xr:uid="{824AF8A6-7087-494B-992A-53F58C644D03}"/>
    <hyperlink ref="AH1086" r:id="rId1114" xr:uid="{EFB1C0F0-DE8E-48B3-A314-D962E55DB08F}"/>
    <hyperlink ref="AH1087" r:id="rId1115" xr:uid="{7395D639-1F58-4380-B3B8-7C4636FAED46}"/>
    <hyperlink ref="AH1088" r:id="rId1116" xr:uid="{4974EF17-7272-4C9F-A59C-3C18135BCE84}"/>
    <hyperlink ref="AH1089" r:id="rId1117" xr:uid="{AEE88D11-8718-43EA-913C-AFE398D8911C}"/>
    <hyperlink ref="AH1090" r:id="rId1118" xr:uid="{3F353E9B-0557-4FF2-A0A9-138B4EF834C4}"/>
    <hyperlink ref="AH1091" r:id="rId1119" xr:uid="{3BE50AD3-1719-4C4A-B13A-782FCCCA1D2A}"/>
    <hyperlink ref="AF1109" r:id="rId1120" xr:uid="{D08C3B80-0A59-424F-A6CE-38DACE39F213}"/>
    <hyperlink ref="AH1109" r:id="rId1121" xr:uid="{644F06B6-A65D-41F4-BED1-8695D3613C9A}"/>
    <hyperlink ref="AH1110" r:id="rId1122" xr:uid="{7BBBED20-F965-4836-9F1D-2D1E25BDF227}"/>
    <hyperlink ref="AH1093" r:id="rId1123" display="sandranilenagarciawilches@gmail.com" xr:uid="{89E3AF0E-E6A5-4C71-8511-19C90872DDF8}"/>
    <hyperlink ref="AH1094" r:id="rId1124" xr:uid="{6B2F4C57-CB76-4238-BB03-EC8B4DA93740}"/>
    <hyperlink ref="AH1095" r:id="rId1125" xr:uid="{AD7B9F7F-EE65-45D0-90B8-1CE484A3C50C}"/>
    <hyperlink ref="AH1096" r:id="rId1126" xr:uid="{26669792-86E6-4A71-825A-EDF6A58DF66B}"/>
    <hyperlink ref="AH1092" r:id="rId1127" xr:uid="{8D87DC5D-D213-40E5-8BEC-7561FC4CA431}"/>
    <hyperlink ref="AH1097" r:id="rId1128" xr:uid="{6E321A81-6517-4E18-A97B-00AF2207AADB}"/>
    <hyperlink ref="AH1098" r:id="rId1129" xr:uid="{71D83026-F3E9-4BB0-AD3F-F7A338750A30}"/>
    <hyperlink ref="AH1099" r:id="rId1130" xr:uid="{A8363058-1239-43C6-9849-09A8C939AC8F}"/>
    <hyperlink ref="AH1100" r:id="rId1131" xr:uid="{25C48AB9-82D8-47F2-B970-B8A2C82B265A}"/>
    <hyperlink ref="AH1101" r:id="rId1132" xr:uid="{A6705F65-AE03-4FAC-99B6-DDA09966F184}"/>
    <hyperlink ref="AH1102" r:id="rId1133" xr:uid="{678030FC-6827-4834-AD6A-E52E40D7BC94}"/>
    <hyperlink ref="AH1103" r:id="rId1134" xr:uid="{0F923412-8777-42CC-8E8D-3DA76B1A13B4}"/>
    <hyperlink ref="AH1104" r:id="rId1135" xr:uid="{6A714193-634E-4BDB-8C58-934F9AC45500}"/>
    <hyperlink ref="AH1105" r:id="rId1136" xr:uid="{3EE24448-5D44-4897-8D2F-F560E7691134}"/>
    <hyperlink ref="AH1106" r:id="rId1137" xr:uid="{EDE0D2B0-1487-4BA2-9283-6EF77A0AB359}"/>
    <hyperlink ref="AH1107" r:id="rId1138" xr:uid="{58152969-C2F1-4244-A8A4-79A9031058BC}"/>
    <hyperlink ref="AH1108" r:id="rId1139" xr:uid="{E447964D-31CD-461D-A56B-A6848E137DB7}"/>
    <hyperlink ref="AH1111" r:id="rId1140" xr:uid="{A2090A3D-10F6-430C-A351-734498392DC9}"/>
    <hyperlink ref="AH1112" r:id="rId1141" xr:uid="{2E853165-069F-4AF2-95C4-0D036AAF1270}"/>
    <hyperlink ref="AH1113" r:id="rId1142" xr:uid="{792966DB-85A9-4B48-A69D-110785164D8C}"/>
    <hyperlink ref="AH1114" r:id="rId1143" xr:uid="{D84F209B-17B7-4E8D-8513-D4CC6EBA7C08}"/>
    <hyperlink ref="AH1115" r:id="rId1144" xr:uid="{2C9C10F7-6CF8-45B2-8254-A1046C7EF986}"/>
    <hyperlink ref="AH1116" r:id="rId1145" xr:uid="{674D1B2B-E8E1-4036-9697-9DDD56C783D2}"/>
    <hyperlink ref="AH1117" r:id="rId1146" xr:uid="{B55BBF8A-D29E-453F-8A9E-FCBC427943BD}"/>
    <hyperlink ref="AH1118" r:id="rId1147" xr:uid="{A428291E-44C7-4BF5-90B6-9F83FEA2110E}"/>
    <hyperlink ref="AH1119" r:id="rId1148" xr:uid="{F87617CD-B3FC-4CD0-9C9F-628C382203D2}"/>
    <hyperlink ref="AH1120" r:id="rId1149" xr:uid="{D2E918FE-6568-4250-8DA9-2BECC4F4F1E4}"/>
    <hyperlink ref="AH1121" r:id="rId1150" xr:uid="{AE154968-88D6-45AC-8453-E92210D12FB6}"/>
    <hyperlink ref="AH1122" r:id="rId1151" xr:uid="{D2F52EC5-C07A-4897-AB02-82492812441C}"/>
    <hyperlink ref="AH1123" r:id="rId1152" xr:uid="{C3B39BE5-EED3-475B-88FA-7D021BAC52CB}"/>
    <hyperlink ref="AH1124" r:id="rId1153" xr:uid="{74584E2A-222D-493E-92F2-AE0ECDEAC34C}"/>
    <hyperlink ref="AH1125" r:id="rId1154" xr:uid="{03770AB6-282B-4013-B7BA-C81FF6F096CC}"/>
    <hyperlink ref="AH1126" r:id="rId1155" xr:uid="{7DF8216F-0799-40A5-924B-C4733DF33440}"/>
    <hyperlink ref="AH1139" r:id="rId1156" xr:uid="{128668B2-550E-47B7-A0A8-A9412981E5B5}"/>
    <hyperlink ref="AH1127" r:id="rId1157" xr:uid="{097D062A-82CE-4FEC-84E0-A6C88D9E5048}"/>
    <hyperlink ref="AH1128" r:id="rId1158" xr:uid="{FCD347ED-91F5-45CD-AC57-EBE82AE149C8}"/>
    <hyperlink ref="AH1129" r:id="rId1159" xr:uid="{C68C1196-3EA2-4F75-922E-20FFCA9CB479}"/>
    <hyperlink ref="AH1130" r:id="rId1160" xr:uid="{30BC975E-2A04-4A65-9402-C619F6EAA316}"/>
    <hyperlink ref="AH1131" r:id="rId1161" xr:uid="{9F414FC5-06A3-4D5E-929C-EE2152379A42}"/>
    <hyperlink ref="AH1132" r:id="rId1162" xr:uid="{55E6744F-C3C7-4FF0-94D3-9B54041F0EEE}"/>
    <hyperlink ref="AH1133" r:id="rId1163" xr:uid="{DC542E0D-C00A-42F8-AEA5-9E86E12685E4}"/>
    <hyperlink ref="AH1136" r:id="rId1164" xr:uid="{24EBC92D-6969-46EA-960E-4079EF4E8A9D}"/>
    <hyperlink ref="AH1137" r:id="rId1165" xr:uid="{5084EDE2-C58A-47A5-93F7-3A001BB0CBB0}"/>
    <hyperlink ref="AH1138" r:id="rId1166" xr:uid="{871DCA15-92F5-4036-86E2-DA0C6A287568}"/>
    <hyperlink ref="AH1140" r:id="rId1167" xr:uid="{3C3ECD3B-CEEC-4733-9260-B3C3B4B66E54}"/>
    <hyperlink ref="AH1141" r:id="rId1168" xr:uid="{B13C7F71-49D8-4822-AF58-BDBA595A978A}"/>
    <hyperlink ref="AH1142" r:id="rId1169" xr:uid="{9046AF07-D46A-4F4D-ABA2-A4704A58C7DD}"/>
    <hyperlink ref="AH1143" r:id="rId1170" xr:uid="{2AE6C79C-AE27-45F4-8C95-2A3D3C0E206E}"/>
    <hyperlink ref="AH1144" r:id="rId1171" xr:uid="{98C343A7-BC3B-4118-91EF-2EDB0E421D23}"/>
    <hyperlink ref="AH1145" r:id="rId1172" xr:uid="{E5D0B353-1D6D-43FC-9B3F-C50D0237D712}"/>
    <hyperlink ref="AH1134" r:id="rId1173" xr:uid="{17F5CBF3-DC2C-4954-AF78-387F41E8E819}"/>
    <hyperlink ref="AH1146" r:id="rId1174" xr:uid="{FA45663D-8777-4638-B9A2-DB7D45166C32}"/>
    <hyperlink ref="AH1147" r:id="rId1175" xr:uid="{8A079E60-7DCE-4EB6-82BC-3420F5AF821B}"/>
    <hyperlink ref="AH1149" r:id="rId1176" xr:uid="{03ED641D-2226-42CC-814B-4955810648C5}"/>
    <hyperlink ref="AH1150" r:id="rId1177" xr:uid="{E4BCA23E-8B7C-4F7A-9F04-9A3272B97612}"/>
    <hyperlink ref="AH1151" r:id="rId1178" xr:uid="{860D5378-ABC4-4D1C-846D-AA0335A795F4}"/>
    <hyperlink ref="AH1152" r:id="rId1179" xr:uid="{4E06829B-3DC2-4A8A-8E00-205662CDBC26}"/>
    <hyperlink ref="AH1153" r:id="rId1180" xr:uid="{19615BD6-CAF0-4A80-B788-1DA2B32DEF51}"/>
    <hyperlink ref="AH1154" r:id="rId1181" xr:uid="{805644F6-E988-4D8C-B396-CC565FA8D1E8}"/>
    <hyperlink ref="AH1155" r:id="rId1182" xr:uid="{6BA59472-C848-4AA9-BBFE-B3C2B3C3C7B9}"/>
    <hyperlink ref="AH1156" r:id="rId1183" xr:uid="{92313242-0D93-48AD-B71E-3D680084ADE6}"/>
    <hyperlink ref="AH1157" r:id="rId1184" xr:uid="{33EBF819-9FC5-4B96-9E8F-59C1C72D3D3B}"/>
    <hyperlink ref="AH1158" r:id="rId1185" xr:uid="{1CF7324B-FFD7-4E77-802E-64D0B1066E5C}"/>
    <hyperlink ref="AH1159" r:id="rId1186" xr:uid="{B8E95884-2ABD-4AF6-A3E8-EB1A41C45B0A}"/>
    <hyperlink ref="AH1160" r:id="rId1187" xr:uid="{701D4609-1264-4C0E-BC74-EDFBBA4B4B84}"/>
    <hyperlink ref="AH1161" r:id="rId1188" xr:uid="{56FC5A61-581E-4307-8D9A-5831077362A3}"/>
    <hyperlink ref="AH1162" r:id="rId1189" xr:uid="{87896E47-799B-4183-84F1-FF6EF3842EDB}"/>
    <hyperlink ref="AH1163" r:id="rId1190" xr:uid="{84256A37-193F-4F3F-B9D1-96067C8B7A0D}"/>
    <hyperlink ref="AH1164" r:id="rId1191" xr:uid="{2A336B6D-68BF-4274-8A05-F4EE45A8DC43}"/>
    <hyperlink ref="AH1165" r:id="rId1192" xr:uid="{CC6553D8-ED75-49A6-98AD-3C9A9DBBF3F9}"/>
    <hyperlink ref="AH1166" r:id="rId1193" display="rociodelpilarortiz7671@gmail.com" xr:uid="{97765889-E78A-4AA0-8F17-F1DD00329AE4}"/>
    <hyperlink ref="AH1167" r:id="rId1194" xr:uid="{CACCFDCD-FDD2-4ACC-8F00-B31A166C5129}"/>
    <hyperlink ref="AH1168" r:id="rId1195" xr:uid="{EE7D5CAD-0410-4709-B29F-31BE7054E73E}"/>
    <hyperlink ref="AH1169" r:id="rId1196" xr:uid="{4E7E9FE1-F3FF-4F38-918B-37869059B745}"/>
    <hyperlink ref="AF1169" r:id="rId1197" xr:uid="{DCF02D73-3DB6-4068-B7BB-3C8844CD6F65}"/>
    <hyperlink ref="AH1170" r:id="rId1198" xr:uid="{8E628BB1-5C2C-4C04-81D0-6FF311C4E817}"/>
    <hyperlink ref="AH1171" r:id="rId1199" xr:uid="{E10197EA-7CEF-4B4A-A2B3-3B5C0F252986}"/>
    <hyperlink ref="AH1172" r:id="rId1200" xr:uid="{BBE398C4-3F98-4AEA-B305-A840D0571EBB}"/>
    <hyperlink ref="AF1172" r:id="rId1201" xr:uid="{C09DF469-E90C-4DA4-BA9D-4779188BC837}"/>
    <hyperlink ref="AH1173" r:id="rId1202" xr:uid="{0C3E4E24-FE5C-415A-BDB0-6A24F1CF70A0}"/>
    <hyperlink ref="AH1174" r:id="rId1203" xr:uid="{66F51711-253A-49E7-95DE-03345F5089ED}"/>
    <hyperlink ref="AH1175" r:id="rId1204" xr:uid="{18CDAB42-A736-4177-96A6-1D8ACBAB3669}"/>
    <hyperlink ref="AH1176" r:id="rId1205" xr:uid="{A4A8609D-B875-43E0-B0EB-55E036F4C0CD}"/>
    <hyperlink ref="AH1177" r:id="rId1206" xr:uid="{C1F970ED-C32D-4423-9E2F-D79012EBEFC2}"/>
    <hyperlink ref="AH1178" r:id="rId1207" xr:uid="{22C39D66-CE59-4CDE-B35B-31D345C5DE90}"/>
    <hyperlink ref="AH1179" r:id="rId1208" xr:uid="{A8E408FC-3F73-441F-A0D6-336E54B0A3AB}"/>
    <hyperlink ref="AH1180" r:id="rId1209" xr:uid="{2A2485DF-6F2E-4D5D-A182-CE89D3A5484D}"/>
    <hyperlink ref="AH1181" r:id="rId1210" xr:uid="{3321820F-67EE-457F-9CEB-64D3C3005476}"/>
    <hyperlink ref="AF1181" r:id="rId1211" xr:uid="{D67E748C-85A6-4EEA-9573-B00DD23B87D7}"/>
    <hyperlink ref="AH1182" r:id="rId1212" xr:uid="{E424AC4C-7CB8-4A61-B493-FE2FC487B762}"/>
    <hyperlink ref="AF1182" r:id="rId1213" xr:uid="{4629BD3E-967A-40AB-ACD7-93F50D0A2C90}"/>
    <hyperlink ref="AH1183" r:id="rId1214" xr:uid="{205BF33B-2BCD-42C7-AB37-E716766F7D85}"/>
    <hyperlink ref="AF1183" r:id="rId1215" xr:uid="{CD0177A8-5599-47C9-8852-790D5C35BD3F}"/>
    <hyperlink ref="AH1184" r:id="rId1216" xr:uid="{3251CC65-90AC-4A23-916F-F75CE42026A0}"/>
    <hyperlink ref="AH1185" r:id="rId1217" xr:uid="{6D22CCA8-FA8F-43EA-959E-F9ADE9B03BAF}"/>
    <hyperlink ref="AH1186" r:id="rId1218" xr:uid="{D89C8441-28C0-4E42-A362-15ED85A64E45}"/>
    <hyperlink ref="AH1187" r:id="rId1219" xr:uid="{C7D909D9-64FD-474E-9CE0-6CEF40CAE0DF}"/>
    <hyperlink ref="AH1188" r:id="rId1220" xr:uid="{0B0FE446-BB80-47D4-9103-53DBB1139485}"/>
    <hyperlink ref="AH1189" r:id="rId1221" xr:uid="{163C48C1-EC01-48F4-9E65-D451CA24D249}"/>
    <hyperlink ref="AH1190" r:id="rId1222" xr:uid="{57D9B354-9C31-4E97-B22D-0B20A6BBD33D}"/>
    <hyperlink ref="AH1191" r:id="rId1223" xr:uid="{811DCAAE-1342-484B-A885-A34A1D89FA0C}"/>
    <hyperlink ref="AH1192" r:id="rId1224" xr:uid="{B1C19560-251D-4518-9E3D-A81883226D28}"/>
    <hyperlink ref="AH1193" r:id="rId1225" xr:uid="{8F9B948D-F7CC-4919-B2C1-15E18CC08B35}"/>
    <hyperlink ref="AH1194" r:id="rId1226" xr:uid="{B487B5FF-EB1A-46E2-B905-51C41EA304A2}"/>
    <hyperlink ref="AH1195" r:id="rId1227" xr:uid="{D3276397-9323-4449-BD36-FD4041C84417}"/>
    <hyperlink ref="AH1196" r:id="rId1228" xr:uid="{24B8405A-6B06-4D80-9259-D8D08FD5E88C}"/>
    <hyperlink ref="AH1197" r:id="rId1229" xr:uid="{C1B57942-4299-42E1-8F5C-DAB7790A61A0}"/>
    <hyperlink ref="AH1198" r:id="rId1230" xr:uid="{4669685A-AB9B-402C-9D19-DC2F117BAE50}"/>
    <hyperlink ref="AH1199" r:id="rId1231" xr:uid="{D7B3EB4D-869D-4D57-9F8A-767ADE909541}"/>
    <hyperlink ref="AH1200" r:id="rId1232" xr:uid="{12BD907A-6A88-4EF9-9210-3E043985296F}"/>
    <hyperlink ref="AH1201" r:id="rId1233" xr:uid="{08E6E6B1-D64B-4DEB-A933-9BAF54012F41}"/>
    <hyperlink ref="AH1202" r:id="rId1234" xr:uid="{0C7D5229-7BE1-4774-8282-AAA087DB7618}"/>
    <hyperlink ref="AH1203" r:id="rId1235" xr:uid="{BC5B3957-0DD2-4EFB-B8C8-A544BCE96E02}"/>
    <hyperlink ref="AH1204" r:id="rId1236" xr:uid="{9E461859-0F31-453C-AE85-77C5379470E9}"/>
    <hyperlink ref="AH1205" r:id="rId1237" xr:uid="{29188422-2D14-451B-9CAB-DDF14AA4D11B}"/>
    <hyperlink ref="AH1206" r:id="rId1238" xr:uid="{4EC69EDF-7B7D-418F-A997-2C36ED4FC3C1}"/>
    <hyperlink ref="AH1207" r:id="rId1239" xr:uid="{8340D09E-3D3F-499D-A112-E6AD11BB3985}"/>
    <hyperlink ref="AH1208" r:id="rId1240" xr:uid="{4B1FF478-71D0-47B1-8D36-FED9C7CF410E}"/>
    <hyperlink ref="AH1209" r:id="rId1241" xr:uid="{F4B7E716-569D-4F16-AC4B-A463896FBF87}"/>
    <hyperlink ref="AH1210" r:id="rId1242" xr:uid="{4A509B19-9BB9-4B82-9859-69E5E549A484}"/>
    <hyperlink ref="AH1211" r:id="rId1243" xr:uid="{57AE3B4E-6A10-4D85-B278-5A5556E82602}"/>
    <hyperlink ref="AH1212" r:id="rId1244" display="ennycarolinamartinez46@gmail.com" xr:uid="{048E7B0A-652E-4AA5-8877-57EA5A82A12A}"/>
    <hyperlink ref="AH1213" r:id="rId1245" xr:uid="{33199AB0-3B5A-4635-925F-BE90E9899349}"/>
    <hyperlink ref="AH1214" r:id="rId1246" xr:uid="{D3B32C33-6DEC-493E-95E7-63EDB384C58D}"/>
    <hyperlink ref="AH1215" r:id="rId1247" xr:uid="{072010DA-FA6C-4744-81CB-4A3012FE12E9}"/>
    <hyperlink ref="AH1216" r:id="rId1248" xr:uid="{4B690D1A-828D-4BD8-8E5E-6EEB1B060778}"/>
    <hyperlink ref="AH1217" r:id="rId1249" xr:uid="{6E023459-4328-45AB-980E-992E994F07B7}"/>
    <hyperlink ref="AH1218" r:id="rId1250" xr:uid="{98015CA1-2281-4C89-84FA-9B556D3FE9E1}"/>
    <hyperlink ref="AH1219" r:id="rId1251" xr:uid="{CCA1A939-8B15-4F14-A76C-565FD3A0AC85}"/>
    <hyperlink ref="AH1220" r:id="rId1252" xr:uid="{46358F8A-C89F-4180-BB0E-0A0AF2B74BC1}"/>
    <hyperlink ref="AH1223" r:id="rId1253" xr:uid="{DE79EDB1-6E5A-42D1-9EE8-8DE8B21A2DD7}"/>
    <hyperlink ref="AH1224" r:id="rId1254" xr:uid="{605DF675-C774-4133-93AF-450AD695550E}"/>
    <hyperlink ref="AH1225" r:id="rId1255" xr:uid="{4D03AB96-FE7D-4AAC-952B-CAE83DB9A7CE}"/>
    <hyperlink ref="AH1226" r:id="rId1256" xr:uid="{9B9ADD10-B492-48B9-B063-39AEFAF42A03}"/>
    <hyperlink ref="AH1227" r:id="rId1257" xr:uid="{4688A3DD-7124-472D-805A-D8049CE13D95}"/>
    <hyperlink ref="AH1228" r:id="rId1258" xr:uid="{052C06CE-A294-4035-8A17-0AF6487240E5}"/>
    <hyperlink ref="AH1229" r:id="rId1259" xr:uid="{11011641-F631-4D12-A657-AB93BA532F02}"/>
    <hyperlink ref="AH1230" r:id="rId1260" xr:uid="{171C89CC-5C77-4B69-B2D3-FFEB90A333EF}"/>
    <hyperlink ref="AH1233" r:id="rId1261" xr:uid="{068A9ED7-1685-4840-8565-9FC0919A977C}"/>
    <hyperlink ref="AH1231" r:id="rId1262" xr:uid="{5B006FEA-7CC5-4738-9CD7-F87B8C382CD7}"/>
    <hyperlink ref="AH1232" r:id="rId1263" xr:uid="{C65C61EE-A726-4793-8801-01F53584D3B0}"/>
    <hyperlink ref="AH1234" r:id="rId1264" xr:uid="{EFA209FB-F97F-4189-AE8B-CED0295DDF25}"/>
    <hyperlink ref="AH1235" r:id="rId1265" xr:uid="{670EA795-6FBC-47EE-943D-48A59C30BF0D}"/>
    <hyperlink ref="AH1236" r:id="rId1266" xr:uid="{9CCABB89-217C-40BD-BFF3-49F5C4B48566}"/>
    <hyperlink ref="AH1237" r:id="rId1267" xr:uid="{EE961B44-168A-4B72-AC50-8C0ABA50D478}"/>
    <hyperlink ref="AH1238" r:id="rId1268" xr:uid="{B6BC85B5-C5CF-4F47-B007-B6DECA0605EA}"/>
    <hyperlink ref="AH1239" r:id="rId1269" xr:uid="{0503C63D-A034-4D28-8956-1D8630EE5C09}"/>
    <hyperlink ref="AH1240" r:id="rId1270" xr:uid="{8BE319F3-8C75-4E0A-8482-12C71AAEBE00}"/>
    <hyperlink ref="AH1241" r:id="rId1271" xr:uid="{9F5A9EA6-AF78-4ADB-940E-EF7E1CDF0276}"/>
    <hyperlink ref="AH1242" r:id="rId1272" xr:uid="{9E65CAB6-41DF-4B6C-9EC5-7A1C15F38667}"/>
    <hyperlink ref="AH1243" r:id="rId1273" xr:uid="{10F29C07-24BF-4E59-B6A2-8849C3E5DBBF}"/>
    <hyperlink ref="AH1244" r:id="rId1274" xr:uid="{2083C2C5-AB06-4142-A7DF-EF242EE7E27F}"/>
    <hyperlink ref="AH1245" r:id="rId1275" xr:uid="{4844CC41-8A96-4FB7-8316-359710ED223F}"/>
    <hyperlink ref="AH1246" r:id="rId1276" xr:uid="{6543429A-17AB-4B55-8D84-95997F66A641}"/>
  </hyperlinks>
  <pageMargins left="0.7" right="0.7" top="0.75" bottom="0.75" header="0.3" footer="0.3"/>
  <pageSetup orientation="portrait" r:id="rId1277"/>
  <legacyDrawing r:id="rId127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C5630-E76D-42EE-95AE-2672C615F14C}">
  <dimension ref="A1"/>
  <sheetViews>
    <sheetView workbookViewId="0"/>
  </sheetViews>
  <sheetFormatPr defaultColWidth="9.140625"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D3D1B-BE49-48B5-8CD1-B0BA9BF6FD82}">
  <sheetPr filterMode="1"/>
  <dimension ref="A1:AI727"/>
  <sheetViews>
    <sheetView topLeftCell="A285" workbookViewId="0">
      <selection activeCell="A148" sqref="A148"/>
    </sheetView>
  </sheetViews>
  <sheetFormatPr defaultColWidth="9.140625" defaultRowHeight="15"/>
  <cols>
    <col min="1" max="1" width="6.42578125" customWidth="1"/>
    <col min="6" max="6" width="12.140625" customWidth="1"/>
    <col min="7" max="7" width="28.42578125" customWidth="1"/>
    <col min="8" max="8" width="10.42578125" customWidth="1"/>
  </cols>
  <sheetData>
    <row r="1" spans="1:35" ht="56.25">
      <c r="A1" s="219" t="s">
        <v>4143</v>
      </c>
      <c r="B1" s="220" t="s">
        <v>0</v>
      </c>
      <c r="C1" s="221" t="s">
        <v>1</v>
      </c>
      <c r="D1" s="222" t="s">
        <v>2</v>
      </c>
      <c r="E1" s="223" t="s">
        <v>3</v>
      </c>
      <c r="F1" s="224" t="s">
        <v>4</v>
      </c>
      <c r="G1" s="220" t="s">
        <v>5</v>
      </c>
      <c r="H1" s="225" t="s">
        <v>6</v>
      </c>
      <c r="I1" s="225" t="s">
        <v>7</v>
      </c>
      <c r="J1" s="226" t="s">
        <v>8</v>
      </c>
      <c r="K1" s="226" t="s">
        <v>9</v>
      </c>
      <c r="L1" s="227" t="s">
        <v>10</v>
      </c>
      <c r="M1" s="228" t="s">
        <v>11</v>
      </c>
      <c r="N1" s="229" t="s">
        <v>12</v>
      </c>
      <c r="O1" s="230" t="s">
        <v>13</v>
      </c>
      <c r="P1" s="231" t="s">
        <v>14</v>
      </c>
      <c r="Q1" s="230" t="s">
        <v>15</v>
      </c>
      <c r="R1" s="232" t="s">
        <v>16</v>
      </c>
      <c r="S1" s="233" t="s">
        <v>17</v>
      </c>
      <c r="T1" s="227" t="s">
        <v>18</v>
      </c>
      <c r="U1" s="225" t="s">
        <v>19</v>
      </c>
      <c r="V1" s="231" t="s">
        <v>20</v>
      </c>
      <c r="W1" s="230" t="s">
        <v>21</v>
      </c>
      <c r="X1" s="229" t="s">
        <v>22</v>
      </c>
      <c r="Y1" s="220" t="s">
        <v>23</v>
      </c>
      <c r="Z1" s="228" t="s">
        <v>24</v>
      </c>
      <c r="AA1" s="228" t="s">
        <v>25</v>
      </c>
      <c r="AB1" s="234" t="s">
        <v>26</v>
      </c>
      <c r="AC1" s="220" t="s">
        <v>27</v>
      </c>
      <c r="AD1" s="235" t="s">
        <v>28</v>
      </c>
      <c r="AE1" s="1" t="s">
        <v>29</v>
      </c>
      <c r="AF1" s="236" t="s">
        <v>30</v>
      </c>
      <c r="AG1" s="236" t="s">
        <v>31</v>
      </c>
      <c r="AH1" s="450" t="s">
        <v>32</v>
      </c>
      <c r="AI1" s="450"/>
    </row>
    <row r="2" spans="1:35" hidden="1">
      <c r="A2" s="1">
        <v>1</v>
      </c>
      <c r="B2" s="1" t="s">
        <v>37</v>
      </c>
      <c r="C2" s="1" t="s">
        <v>38</v>
      </c>
      <c r="D2" s="1" t="s">
        <v>39</v>
      </c>
      <c r="E2" s="13" t="s">
        <v>40</v>
      </c>
      <c r="F2" s="14">
        <v>7888770</v>
      </c>
      <c r="G2" s="1" t="s">
        <v>41</v>
      </c>
      <c r="H2" s="15">
        <v>93236653</v>
      </c>
      <c r="I2" s="15" t="s">
        <v>42</v>
      </c>
      <c r="J2" s="16">
        <v>1</v>
      </c>
      <c r="K2" s="16">
        <v>1</v>
      </c>
      <c r="L2" s="17">
        <v>45658</v>
      </c>
      <c r="M2" s="18">
        <f t="shared" ref="M2:M25" si="0">F2</f>
        <v>7888770</v>
      </c>
      <c r="N2" s="17">
        <v>45658</v>
      </c>
      <c r="O2" s="13" t="s">
        <v>43</v>
      </c>
      <c r="P2" s="19">
        <v>45658</v>
      </c>
      <c r="Q2" s="13">
        <v>2</v>
      </c>
      <c r="R2" s="1">
        <v>2101010301</v>
      </c>
      <c r="S2" s="20">
        <f>+F2</f>
        <v>7888770</v>
      </c>
      <c r="T2" s="17">
        <v>45292</v>
      </c>
      <c r="U2" s="15" t="s">
        <v>44</v>
      </c>
      <c r="V2" s="17">
        <v>45658</v>
      </c>
      <c r="W2" s="25">
        <v>45716</v>
      </c>
      <c r="X2" s="17"/>
      <c r="Y2" s="1"/>
      <c r="Z2" s="21">
        <f t="shared" ref="Z2:Z19" si="1">+F2/2</f>
        <v>3944385</v>
      </c>
      <c r="AA2" s="1"/>
      <c r="AB2" s="22"/>
      <c r="AC2" s="1"/>
      <c r="AD2" s="22"/>
      <c r="AE2" s="1"/>
      <c r="AF2" s="1" t="s">
        <v>45</v>
      </c>
      <c r="AG2" s="1">
        <v>2172226841</v>
      </c>
      <c r="AH2" s="23" t="s">
        <v>46</v>
      </c>
      <c r="AI2" s="1"/>
    </row>
    <row r="3" spans="1:35" hidden="1">
      <c r="A3" s="1">
        <v>2</v>
      </c>
      <c r="B3" s="1" t="s">
        <v>47</v>
      </c>
      <c r="C3" s="1" t="s">
        <v>48</v>
      </c>
      <c r="D3" s="24" t="s">
        <v>49</v>
      </c>
      <c r="E3" s="13" t="s">
        <v>40</v>
      </c>
      <c r="F3" s="14">
        <v>14800128</v>
      </c>
      <c r="G3" s="1" t="s">
        <v>50</v>
      </c>
      <c r="H3" s="15">
        <v>1007384829</v>
      </c>
      <c r="I3" s="15" t="s">
        <v>51</v>
      </c>
      <c r="J3" s="16">
        <v>2</v>
      </c>
      <c r="K3" s="16">
        <v>8</v>
      </c>
      <c r="L3" s="17">
        <v>45658</v>
      </c>
      <c r="M3" s="18">
        <f t="shared" si="0"/>
        <v>14800128</v>
      </c>
      <c r="N3" s="17">
        <v>45658</v>
      </c>
      <c r="O3" s="13" t="s">
        <v>43</v>
      </c>
      <c r="P3" s="19">
        <v>45658</v>
      </c>
      <c r="Q3" s="13">
        <v>3</v>
      </c>
      <c r="R3" s="1">
        <v>220401</v>
      </c>
      <c r="S3" s="20">
        <f t="shared" ref="S3" si="2">+F3</f>
        <v>14800128</v>
      </c>
      <c r="T3" s="17">
        <v>45658</v>
      </c>
      <c r="U3" s="15" t="s">
        <v>52</v>
      </c>
      <c r="V3" s="17">
        <v>45658</v>
      </c>
      <c r="W3" s="25">
        <v>45716</v>
      </c>
      <c r="X3" s="17"/>
      <c r="Y3" s="1"/>
      <c r="Z3" s="21">
        <f t="shared" si="1"/>
        <v>7400064</v>
      </c>
      <c r="AA3" s="1"/>
      <c r="AB3" s="22"/>
      <c r="AC3" s="1"/>
      <c r="AD3" s="22"/>
      <c r="AE3" s="1"/>
      <c r="AF3" s="1" t="s">
        <v>53</v>
      </c>
      <c r="AG3" s="1">
        <v>3168295558</v>
      </c>
      <c r="AH3" s="26" t="s">
        <v>54</v>
      </c>
      <c r="AI3" s="1"/>
    </row>
    <row r="4" spans="1:35" hidden="1">
      <c r="A4" s="1">
        <v>3</v>
      </c>
      <c r="B4" s="1" t="s">
        <v>47</v>
      </c>
      <c r="C4" s="1" t="s">
        <v>48</v>
      </c>
      <c r="D4" s="1" t="s">
        <v>55</v>
      </c>
      <c r="E4" s="13" t="s">
        <v>40</v>
      </c>
      <c r="F4" s="14">
        <v>19440000</v>
      </c>
      <c r="G4" s="1" t="s">
        <v>56</v>
      </c>
      <c r="H4" s="15">
        <v>1122397810</v>
      </c>
      <c r="I4" s="15" t="s">
        <v>57</v>
      </c>
      <c r="J4" s="16">
        <v>7</v>
      </c>
      <c r="K4" s="16">
        <v>3</v>
      </c>
      <c r="L4" s="17">
        <v>45658</v>
      </c>
      <c r="M4" s="18">
        <f t="shared" si="0"/>
        <v>19440000</v>
      </c>
      <c r="N4" s="17">
        <v>45658</v>
      </c>
      <c r="O4" s="13" t="s">
        <v>43</v>
      </c>
      <c r="P4" s="19">
        <v>45658</v>
      </c>
      <c r="Q4" s="13">
        <v>4</v>
      </c>
      <c r="R4" s="1">
        <v>220401</v>
      </c>
      <c r="S4" s="20">
        <f t="shared" ref="S4:S27" si="3">M4</f>
        <v>19440000</v>
      </c>
      <c r="T4" s="17">
        <v>45658</v>
      </c>
      <c r="U4" s="15" t="s">
        <v>58</v>
      </c>
      <c r="V4" s="17">
        <v>45292</v>
      </c>
      <c r="W4" s="25">
        <v>45716</v>
      </c>
      <c r="X4" s="17"/>
      <c r="Y4" s="1"/>
      <c r="Z4" s="21">
        <f t="shared" si="1"/>
        <v>9720000</v>
      </c>
      <c r="AA4" s="1"/>
      <c r="AB4" s="22"/>
      <c r="AC4" s="1"/>
      <c r="AD4" s="22"/>
      <c r="AE4" s="1"/>
      <c r="AF4" s="1" t="s">
        <v>59</v>
      </c>
      <c r="AG4" s="1">
        <v>3152166805</v>
      </c>
      <c r="AH4" s="26" t="s">
        <v>60</v>
      </c>
      <c r="AI4" s="1"/>
    </row>
    <row r="5" spans="1:35" hidden="1">
      <c r="A5" s="1">
        <v>4</v>
      </c>
      <c r="B5" s="1" t="s">
        <v>47</v>
      </c>
      <c r="C5" s="1" t="s">
        <v>48</v>
      </c>
      <c r="D5" s="24" t="s">
        <v>61</v>
      </c>
      <c r="E5" s="13" t="s">
        <v>40</v>
      </c>
      <c r="F5" s="14">
        <v>7200000</v>
      </c>
      <c r="G5" s="1" t="s">
        <v>62</v>
      </c>
      <c r="H5" s="15">
        <v>1104706658</v>
      </c>
      <c r="I5" s="15" t="s">
        <v>63</v>
      </c>
      <c r="J5" s="16">
        <v>5</v>
      </c>
      <c r="K5" s="16">
        <v>4</v>
      </c>
      <c r="L5" s="17">
        <v>45658</v>
      </c>
      <c r="M5" s="18">
        <f t="shared" si="0"/>
        <v>7200000</v>
      </c>
      <c r="N5" s="17">
        <v>45658</v>
      </c>
      <c r="O5" s="13" t="s">
        <v>43</v>
      </c>
      <c r="P5" s="19">
        <v>45658</v>
      </c>
      <c r="Q5" s="13">
        <v>5</v>
      </c>
      <c r="R5" s="1">
        <v>220401</v>
      </c>
      <c r="S5" s="20">
        <f t="shared" si="3"/>
        <v>7200000</v>
      </c>
      <c r="T5" s="17">
        <v>45658</v>
      </c>
      <c r="U5" s="15" t="s">
        <v>64</v>
      </c>
      <c r="V5" s="17">
        <v>45658</v>
      </c>
      <c r="W5" s="25">
        <v>45716</v>
      </c>
      <c r="X5" s="17"/>
      <c r="Y5" s="1"/>
      <c r="Z5" s="21">
        <f t="shared" si="1"/>
        <v>3600000</v>
      </c>
      <c r="AA5" s="1"/>
      <c r="AB5" s="22"/>
      <c r="AC5" s="1"/>
      <c r="AD5" s="22"/>
      <c r="AE5" s="1"/>
      <c r="AF5" s="1" t="s">
        <v>65</v>
      </c>
      <c r="AG5" s="1">
        <v>3042092595</v>
      </c>
      <c r="AH5" s="26" t="s">
        <v>66</v>
      </c>
      <c r="AI5" s="1"/>
    </row>
    <row r="6" spans="1:35" hidden="1">
      <c r="A6" s="1">
        <v>5</v>
      </c>
      <c r="B6" s="1" t="s">
        <v>47</v>
      </c>
      <c r="C6" s="1" t="s">
        <v>48</v>
      </c>
      <c r="D6" s="24" t="s">
        <v>67</v>
      </c>
      <c r="E6" s="13" t="s">
        <v>40</v>
      </c>
      <c r="F6" s="14">
        <v>19440000</v>
      </c>
      <c r="G6" s="1" t="s">
        <v>68</v>
      </c>
      <c r="H6" s="15">
        <v>1053785704</v>
      </c>
      <c r="I6" s="15" t="s">
        <v>69</v>
      </c>
      <c r="J6" s="16">
        <v>9</v>
      </c>
      <c r="K6" s="16">
        <v>2</v>
      </c>
      <c r="L6" s="17">
        <v>45658</v>
      </c>
      <c r="M6" s="18">
        <f t="shared" si="0"/>
        <v>19440000</v>
      </c>
      <c r="N6" s="17">
        <v>45658</v>
      </c>
      <c r="O6" s="13" t="s">
        <v>43</v>
      </c>
      <c r="P6" s="19">
        <v>45658</v>
      </c>
      <c r="Q6" s="13">
        <v>7</v>
      </c>
      <c r="R6" s="1">
        <v>220401</v>
      </c>
      <c r="S6" s="20">
        <f t="shared" si="3"/>
        <v>19440000</v>
      </c>
      <c r="T6" s="17">
        <v>45658</v>
      </c>
      <c r="U6" s="15" t="s">
        <v>70</v>
      </c>
      <c r="V6" s="17">
        <v>45658</v>
      </c>
      <c r="W6" s="25">
        <v>45716</v>
      </c>
      <c r="X6" s="17"/>
      <c r="Y6" s="1"/>
      <c r="Z6" s="21">
        <f t="shared" si="1"/>
        <v>9720000</v>
      </c>
      <c r="AA6" s="1"/>
      <c r="AB6" s="22"/>
      <c r="AC6" s="1"/>
      <c r="AD6" s="22"/>
      <c r="AE6" s="1"/>
      <c r="AF6" s="1" t="s">
        <v>71</v>
      </c>
      <c r="AG6" s="1">
        <v>3152225118</v>
      </c>
      <c r="AH6" s="26" t="s">
        <v>72</v>
      </c>
      <c r="AI6" s="1"/>
    </row>
    <row r="7" spans="1:35" hidden="1">
      <c r="A7" s="1">
        <v>6</v>
      </c>
      <c r="B7" s="1" t="s">
        <v>47</v>
      </c>
      <c r="C7" s="1" t="s">
        <v>73</v>
      </c>
      <c r="D7" s="24" t="s">
        <v>74</v>
      </c>
      <c r="E7" s="13" t="s">
        <v>40</v>
      </c>
      <c r="F7" s="14">
        <v>8600000</v>
      </c>
      <c r="G7" s="1" t="s">
        <v>75</v>
      </c>
      <c r="H7" s="15">
        <v>1094284231</v>
      </c>
      <c r="I7" s="15" t="s">
        <v>76</v>
      </c>
      <c r="J7" s="16">
        <v>6</v>
      </c>
      <c r="K7" s="16">
        <v>13</v>
      </c>
      <c r="L7" s="17">
        <v>45658</v>
      </c>
      <c r="M7" s="18">
        <f t="shared" si="0"/>
        <v>8600000</v>
      </c>
      <c r="N7" s="17">
        <v>45658</v>
      </c>
      <c r="O7" s="13" t="s">
        <v>43</v>
      </c>
      <c r="P7" s="19">
        <v>45658</v>
      </c>
      <c r="Q7" s="13">
        <v>6</v>
      </c>
      <c r="R7" s="1">
        <v>220401</v>
      </c>
      <c r="S7" s="20">
        <f t="shared" si="3"/>
        <v>8600000</v>
      </c>
      <c r="T7" s="17">
        <v>45658</v>
      </c>
      <c r="U7" s="15" t="s">
        <v>77</v>
      </c>
      <c r="V7" s="17">
        <v>45658</v>
      </c>
      <c r="W7" s="25">
        <v>45716</v>
      </c>
      <c r="X7" s="17"/>
      <c r="Y7" s="1"/>
      <c r="Z7" s="21">
        <f t="shared" si="1"/>
        <v>4300000</v>
      </c>
      <c r="AA7" s="1"/>
      <c r="AB7" s="22"/>
      <c r="AC7" s="1"/>
      <c r="AD7" s="22"/>
      <c r="AE7" s="1"/>
      <c r="AF7" s="1" t="s">
        <v>78</v>
      </c>
      <c r="AG7" s="1">
        <v>3166259682</v>
      </c>
      <c r="AH7" s="26" t="s">
        <v>79</v>
      </c>
      <c r="AI7" s="1"/>
    </row>
    <row r="8" spans="1:35" hidden="1">
      <c r="A8" s="1">
        <v>7</v>
      </c>
      <c r="B8" s="1" t="s">
        <v>47</v>
      </c>
      <c r="C8" s="1" t="s">
        <v>73</v>
      </c>
      <c r="D8" s="24" t="s">
        <v>74</v>
      </c>
      <c r="E8" s="13" t="s">
        <v>80</v>
      </c>
      <c r="F8" s="14">
        <v>8600000</v>
      </c>
      <c r="G8" s="1" t="s">
        <v>81</v>
      </c>
      <c r="H8" s="15">
        <v>65738804</v>
      </c>
      <c r="I8" s="15" t="s">
        <v>42</v>
      </c>
      <c r="J8" s="16">
        <v>1</v>
      </c>
      <c r="K8" s="16">
        <v>12</v>
      </c>
      <c r="L8" s="17">
        <v>45658</v>
      </c>
      <c r="M8" s="18">
        <f t="shared" si="0"/>
        <v>8600000</v>
      </c>
      <c r="N8" s="17">
        <v>45658</v>
      </c>
      <c r="O8" s="13" t="s">
        <v>43</v>
      </c>
      <c r="P8" s="19">
        <v>45658</v>
      </c>
      <c r="Q8" s="13">
        <v>8</v>
      </c>
      <c r="R8" s="1">
        <v>220401</v>
      </c>
      <c r="S8" s="20">
        <f t="shared" si="3"/>
        <v>8600000</v>
      </c>
      <c r="T8" s="17">
        <v>45658</v>
      </c>
      <c r="U8" s="15" t="s">
        <v>82</v>
      </c>
      <c r="V8" s="17">
        <v>45658</v>
      </c>
      <c r="W8" s="25">
        <v>45716</v>
      </c>
      <c r="X8" s="17"/>
      <c r="Y8" s="1"/>
      <c r="Z8" s="21">
        <f t="shared" si="1"/>
        <v>4300000</v>
      </c>
      <c r="AA8" s="1"/>
      <c r="AB8" s="22"/>
      <c r="AC8" s="1"/>
      <c r="AD8" s="22"/>
      <c r="AE8" s="1"/>
      <c r="AF8" s="1" t="s">
        <v>83</v>
      </c>
      <c r="AG8" s="1">
        <v>3164320712</v>
      </c>
      <c r="AH8" s="26" t="s">
        <v>84</v>
      </c>
      <c r="AI8" s="1"/>
    </row>
    <row r="9" spans="1:35" hidden="1">
      <c r="A9" s="1">
        <v>8</v>
      </c>
      <c r="B9" s="1" t="s">
        <v>47</v>
      </c>
      <c r="C9" s="1" t="s">
        <v>48</v>
      </c>
      <c r="D9" s="24" t="s">
        <v>85</v>
      </c>
      <c r="E9" s="13" t="s">
        <v>40</v>
      </c>
      <c r="F9" s="14">
        <v>14800128</v>
      </c>
      <c r="G9" s="1" t="s">
        <v>86</v>
      </c>
      <c r="H9" s="15">
        <v>1110587205</v>
      </c>
      <c r="I9" s="15" t="s">
        <v>42</v>
      </c>
      <c r="J9" s="16">
        <v>2</v>
      </c>
      <c r="K9" s="16">
        <v>7</v>
      </c>
      <c r="L9" s="17">
        <v>45658</v>
      </c>
      <c r="M9" s="18">
        <f t="shared" si="0"/>
        <v>14800128</v>
      </c>
      <c r="N9" s="17">
        <v>45658</v>
      </c>
      <c r="O9" s="13" t="s">
        <v>43</v>
      </c>
      <c r="P9" s="19">
        <v>45658</v>
      </c>
      <c r="Q9" s="13">
        <v>9</v>
      </c>
      <c r="R9" s="1">
        <v>220401</v>
      </c>
      <c r="S9" s="20">
        <f t="shared" si="3"/>
        <v>14800128</v>
      </c>
      <c r="T9" s="17">
        <v>45658</v>
      </c>
      <c r="U9" s="15" t="s">
        <v>87</v>
      </c>
      <c r="V9" s="17">
        <v>45658</v>
      </c>
      <c r="W9" s="25">
        <v>45716</v>
      </c>
      <c r="X9" s="17"/>
      <c r="Y9" s="1"/>
      <c r="Z9" s="21">
        <f t="shared" si="1"/>
        <v>7400064</v>
      </c>
      <c r="AA9" s="1"/>
      <c r="AB9" s="22"/>
      <c r="AC9" s="1"/>
      <c r="AD9" s="22"/>
      <c r="AE9" s="1"/>
      <c r="AF9" s="1" t="s">
        <v>88</v>
      </c>
      <c r="AG9" s="1">
        <v>3184384846</v>
      </c>
      <c r="AH9" s="23" t="s">
        <v>89</v>
      </c>
      <c r="AI9" s="1"/>
    </row>
    <row r="10" spans="1:35" hidden="1">
      <c r="A10" s="1">
        <v>9</v>
      </c>
      <c r="B10" s="1" t="s">
        <v>47</v>
      </c>
      <c r="C10" s="1" t="s">
        <v>48</v>
      </c>
      <c r="D10" s="24" t="s">
        <v>90</v>
      </c>
      <c r="E10" s="13" t="s">
        <v>40</v>
      </c>
      <c r="F10" s="14">
        <v>7200000</v>
      </c>
      <c r="G10" s="1" t="s">
        <v>91</v>
      </c>
      <c r="H10" s="15">
        <v>1234640609</v>
      </c>
      <c r="I10" s="15" t="s">
        <v>42</v>
      </c>
      <c r="J10" s="16">
        <v>0</v>
      </c>
      <c r="K10" s="16">
        <v>6</v>
      </c>
      <c r="L10" s="17">
        <v>45658</v>
      </c>
      <c r="M10" s="18">
        <f t="shared" si="0"/>
        <v>7200000</v>
      </c>
      <c r="N10" s="17">
        <v>45658</v>
      </c>
      <c r="O10" s="13" t="s">
        <v>43</v>
      </c>
      <c r="P10" s="19">
        <v>45658</v>
      </c>
      <c r="Q10" s="13">
        <v>10</v>
      </c>
      <c r="R10" s="1">
        <v>220401</v>
      </c>
      <c r="S10" s="20">
        <f t="shared" si="3"/>
        <v>7200000</v>
      </c>
      <c r="T10" s="17">
        <v>45658</v>
      </c>
      <c r="U10" s="15" t="s">
        <v>92</v>
      </c>
      <c r="V10" s="17">
        <v>45658</v>
      </c>
      <c r="W10" s="25">
        <v>38411</v>
      </c>
      <c r="X10" s="17"/>
      <c r="Y10" s="1"/>
      <c r="Z10" s="21">
        <f t="shared" si="1"/>
        <v>3600000</v>
      </c>
      <c r="AA10" s="1"/>
      <c r="AB10" s="22"/>
      <c r="AC10" s="1"/>
      <c r="AD10" s="22"/>
      <c r="AE10" s="1"/>
      <c r="AF10" s="1" t="s">
        <v>93</v>
      </c>
      <c r="AG10" s="1">
        <v>3164353954</v>
      </c>
      <c r="AH10" s="26" t="s">
        <v>94</v>
      </c>
      <c r="AI10" s="1"/>
    </row>
    <row r="11" spans="1:35" hidden="1">
      <c r="A11" s="1">
        <v>10</v>
      </c>
      <c r="B11" s="1" t="s">
        <v>47</v>
      </c>
      <c r="C11" s="1" t="s">
        <v>48</v>
      </c>
      <c r="D11" s="24" t="s">
        <v>95</v>
      </c>
      <c r="E11" s="13" t="s">
        <v>40</v>
      </c>
      <c r="F11" s="14">
        <v>7200000</v>
      </c>
      <c r="G11" s="1" t="s">
        <v>96</v>
      </c>
      <c r="H11" s="15">
        <v>1053849833</v>
      </c>
      <c r="I11" s="15" t="s">
        <v>69</v>
      </c>
      <c r="J11" s="16">
        <v>7</v>
      </c>
      <c r="K11" s="16">
        <v>5</v>
      </c>
      <c r="L11" s="17">
        <v>45658</v>
      </c>
      <c r="M11" s="18">
        <f t="shared" si="0"/>
        <v>7200000</v>
      </c>
      <c r="N11" s="17">
        <v>45658</v>
      </c>
      <c r="O11" s="13" t="s">
        <v>43</v>
      </c>
      <c r="P11" s="19">
        <v>45658</v>
      </c>
      <c r="Q11" s="13">
        <v>11</v>
      </c>
      <c r="R11" s="1">
        <v>220401</v>
      </c>
      <c r="S11" s="20">
        <f t="shared" si="3"/>
        <v>7200000</v>
      </c>
      <c r="T11" s="17">
        <v>45658</v>
      </c>
      <c r="U11" s="15" t="s">
        <v>97</v>
      </c>
      <c r="V11" s="17">
        <v>45658</v>
      </c>
      <c r="W11" s="25">
        <v>45716</v>
      </c>
      <c r="X11" s="17"/>
      <c r="Y11" s="1"/>
      <c r="Z11" s="21">
        <f t="shared" si="1"/>
        <v>3600000</v>
      </c>
      <c r="AA11" s="1"/>
      <c r="AB11" s="22"/>
      <c r="AC11" s="1"/>
      <c r="AD11" s="22"/>
      <c r="AE11" s="1"/>
      <c r="AF11" s="1" t="s">
        <v>98</v>
      </c>
      <c r="AG11" s="1">
        <v>3186189305</v>
      </c>
      <c r="AH11" s="26" t="s">
        <v>99</v>
      </c>
      <c r="AI11" s="1"/>
    </row>
    <row r="12" spans="1:35" hidden="1">
      <c r="A12" s="1">
        <v>11</v>
      </c>
      <c r="B12" s="1" t="s">
        <v>47</v>
      </c>
      <c r="C12" s="1" t="s">
        <v>100</v>
      </c>
      <c r="D12" s="24" t="s">
        <v>101</v>
      </c>
      <c r="E12" s="13" t="s">
        <v>40</v>
      </c>
      <c r="F12" s="14">
        <v>16200000</v>
      </c>
      <c r="G12" s="1" t="s">
        <v>102</v>
      </c>
      <c r="H12" s="15">
        <v>1110501425</v>
      </c>
      <c r="I12" s="15" t="s">
        <v>42</v>
      </c>
      <c r="J12" s="16">
        <v>7</v>
      </c>
      <c r="K12" s="16">
        <v>10</v>
      </c>
      <c r="L12" s="17">
        <v>45658</v>
      </c>
      <c r="M12" s="18">
        <f t="shared" si="0"/>
        <v>16200000</v>
      </c>
      <c r="N12" s="17">
        <v>45658</v>
      </c>
      <c r="O12" s="13" t="s">
        <v>43</v>
      </c>
      <c r="P12" s="19">
        <v>45658</v>
      </c>
      <c r="Q12" s="13">
        <v>12</v>
      </c>
      <c r="R12" s="1">
        <v>220401</v>
      </c>
      <c r="S12" s="20">
        <f t="shared" si="3"/>
        <v>16200000</v>
      </c>
      <c r="T12" s="17">
        <v>45658</v>
      </c>
      <c r="U12" s="15" t="s">
        <v>103</v>
      </c>
      <c r="V12" s="17">
        <v>45658</v>
      </c>
      <c r="W12" s="25">
        <v>45716</v>
      </c>
      <c r="X12" s="17"/>
      <c r="Y12" s="1"/>
      <c r="Z12" s="21">
        <f t="shared" si="1"/>
        <v>8100000</v>
      </c>
      <c r="AA12" s="1"/>
      <c r="AB12" s="22"/>
      <c r="AC12" s="1"/>
      <c r="AD12" s="22"/>
      <c r="AE12" s="1"/>
      <c r="AF12" s="1" t="s">
        <v>104</v>
      </c>
      <c r="AG12" s="1">
        <v>3004980074</v>
      </c>
      <c r="AH12" s="26" t="s">
        <v>105</v>
      </c>
      <c r="AI12" s="1"/>
    </row>
    <row r="13" spans="1:35" hidden="1">
      <c r="A13" s="1">
        <v>12</v>
      </c>
      <c r="B13" s="1" t="s">
        <v>47</v>
      </c>
      <c r="C13" s="1" t="s">
        <v>100</v>
      </c>
      <c r="D13" s="24" t="s">
        <v>106</v>
      </c>
      <c r="E13" s="13" t="s">
        <v>40</v>
      </c>
      <c r="F13" s="14">
        <v>9720000</v>
      </c>
      <c r="G13" s="1" t="s">
        <v>107</v>
      </c>
      <c r="H13" s="15">
        <v>28980289</v>
      </c>
      <c r="I13" s="15" t="s">
        <v>108</v>
      </c>
      <c r="J13" s="16">
        <v>7</v>
      </c>
      <c r="K13" s="16">
        <v>9</v>
      </c>
      <c r="L13" s="17">
        <v>45658</v>
      </c>
      <c r="M13" s="18">
        <f t="shared" si="0"/>
        <v>9720000</v>
      </c>
      <c r="N13" s="17">
        <v>45658</v>
      </c>
      <c r="O13" s="13" t="s">
        <v>109</v>
      </c>
      <c r="P13" s="19">
        <v>45659</v>
      </c>
      <c r="Q13" s="13">
        <v>20</v>
      </c>
      <c r="R13" s="1">
        <v>220401</v>
      </c>
      <c r="S13" s="20">
        <f t="shared" si="3"/>
        <v>9720000</v>
      </c>
      <c r="T13" s="17">
        <v>45659</v>
      </c>
      <c r="U13" s="17" t="s">
        <v>110</v>
      </c>
      <c r="V13" s="17">
        <v>45659</v>
      </c>
      <c r="W13" s="25">
        <v>45716</v>
      </c>
      <c r="X13" s="17"/>
      <c r="Y13" s="1"/>
      <c r="Z13" s="21">
        <f t="shared" si="1"/>
        <v>4860000</v>
      </c>
      <c r="AA13" s="1"/>
      <c r="AB13" s="22"/>
      <c r="AC13" s="1"/>
      <c r="AD13" s="22"/>
      <c r="AE13" s="1"/>
      <c r="AF13" s="1" t="s">
        <v>111</v>
      </c>
      <c r="AG13" s="1">
        <v>3002500256</v>
      </c>
      <c r="AH13" s="26" t="s">
        <v>112</v>
      </c>
      <c r="AI13" s="1"/>
    </row>
    <row r="14" spans="1:35" hidden="1">
      <c r="A14" s="1">
        <v>13</v>
      </c>
      <c r="B14" s="1" t="s">
        <v>37</v>
      </c>
      <c r="C14" s="1" t="s">
        <v>100</v>
      </c>
      <c r="D14" s="1" t="s">
        <v>113</v>
      </c>
      <c r="E14" s="13" t="s">
        <v>80</v>
      </c>
      <c r="F14" s="14">
        <v>259000000</v>
      </c>
      <c r="G14" s="1" t="s">
        <v>114</v>
      </c>
      <c r="H14" s="15">
        <v>900504144</v>
      </c>
      <c r="I14" s="15" t="s">
        <v>115</v>
      </c>
      <c r="J14" s="16">
        <v>0</v>
      </c>
      <c r="K14" s="16">
        <v>24</v>
      </c>
      <c r="L14" s="17">
        <v>45658</v>
      </c>
      <c r="M14" s="18">
        <f t="shared" si="0"/>
        <v>259000000</v>
      </c>
      <c r="N14" s="17">
        <v>45658</v>
      </c>
      <c r="O14" s="13" t="s">
        <v>43</v>
      </c>
      <c r="P14" s="19">
        <v>45659</v>
      </c>
      <c r="Q14" s="13">
        <v>21</v>
      </c>
      <c r="R14" s="1">
        <v>220101</v>
      </c>
      <c r="S14" s="20">
        <f t="shared" si="3"/>
        <v>259000000</v>
      </c>
      <c r="T14" s="17">
        <v>45659</v>
      </c>
      <c r="U14" s="15" t="s">
        <v>116</v>
      </c>
      <c r="V14" s="17">
        <v>45659</v>
      </c>
      <c r="W14" s="25">
        <v>45716</v>
      </c>
      <c r="X14" s="17"/>
      <c r="Y14" s="1"/>
      <c r="Z14" s="21">
        <f t="shared" si="1"/>
        <v>129500000</v>
      </c>
      <c r="AA14" s="1"/>
      <c r="AB14" s="22"/>
      <c r="AC14" s="1"/>
      <c r="AD14" s="22"/>
      <c r="AE14" s="1"/>
      <c r="AF14" s="1" t="s">
        <v>117</v>
      </c>
      <c r="AG14" s="1">
        <v>3163162117</v>
      </c>
      <c r="AH14" s="23" t="s">
        <v>118</v>
      </c>
      <c r="AI14" s="1"/>
    </row>
    <row r="15" spans="1:35" hidden="1">
      <c r="A15" s="1">
        <v>14</v>
      </c>
      <c r="B15" s="1" t="s">
        <v>37</v>
      </c>
      <c r="C15" s="1" t="s">
        <v>100</v>
      </c>
      <c r="D15" s="24" t="s">
        <v>119</v>
      </c>
      <c r="E15" s="13" t="s">
        <v>40</v>
      </c>
      <c r="F15" s="14">
        <v>130000000</v>
      </c>
      <c r="G15" s="1" t="s">
        <v>120</v>
      </c>
      <c r="H15" s="15">
        <v>901252497</v>
      </c>
      <c r="I15" s="15" t="s">
        <v>51</v>
      </c>
      <c r="J15" s="16">
        <v>6</v>
      </c>
      <c r="K15" s="16">
        <v>11</v>
      </c>
      <c r="L15" s="17">
        <v>45658</v>
      </c>
      <c r="M15" s="18">
        <f t="shared" si="0"/>
        <v>130000000</v>
      </c>
      <c r="N15" s="17">
        <v>45658</v>
      </c>
      <c r="O15" s="13" t="s">
        <v>43</v>
      </c>
      <c r="P15" s="19">
        <v>45658</v>
      </c>
      <c r="Q15" s="13">
        <v>13</v>
      </c>
      <c r="R15" s="1">
        <v>220202</v>
      </c>
      <c r="S15" s="20">
        <f t="shared" si="3"/>
        <v>130000000</v>
      </c>
      <c r="T15" s="17">
        <v>45658</v>
      </c>
      <c r="U15" s="15" t="s">
        <v>121</v>
      </c>
      <c r="V15" s="17">
        <v>45658</v>
      </c>
      <c r="W15" s="25">
        <v>45716</v>
      </c>
      <c r="X15" s="17"/>
      <c r="Y15" s="27"/>
      <c r="Z15" s="21">
        <f t="shared" si="1"/>
        <v>65000000</v>
      </c>
      <c r="AA15" s="27"/>
      <c r="AB15" s="22"/>
      <c r="AC15" s="1"/>
      <c r="AD15" s="22"/>
      <c r="AE15" s="1"/>
      <c r="AF15" s="1" t="s">
        <v>122</v>
      </c>
      <c r="AG15" s="1">
        <v>3114560450</v>
      </c>
      <c r="AH15" s="23" t="s">
        <v>123</v>
      </c>
      <c r="AI15" s="1"/>
    </row>
    <row r="16" spans="1:35" hidden="1">
      <c r="A16" s="1">
        <v>15</v>
      </c>
      <c r="B16" s="1" t="s">
        <v>37</v>
      </c>
      <c r="C16" s="1" t="s">
        <v>124</v>
      </c>
      <c r="D16" s="24" t="s">
        <v>125</v>
      </c>
      <c r="E16" s="13" t="s">
        <v>40</v>
      </c>
      <c r="F16" s="14">
        <v>4600000</v>
      </c>
      <c r="G16" s="24" t="s">
        <v>126</v>
      </c>
      <c r="H16" s="15">
        <v>1005714392</v>
      </c>
      <c r="I16" s="15" t="s">
        <v>42</v>
      </c>
      <c r="J16" s="16">
        <v>6</v>
      </c>
      <c r="K16" s="16">
        <v>38</v>
      </c>
      <c r="L16" s="17">
        <v>45658</v>
      </c>
      <c r="M16" s="18">
        <f t="shared" si="0"/>
        <v>4600000</v>
      </c>
      <c r="N16" s="17">
        <v>45658</v>
      </c>
      <c r="O16" s="13" t="s">
        <v>43</v>
      </c>
      <c r="P16" s="19">
        <v>45658</v>
      </c>
      <c r="Q16" s="13">
        <v>14</v>
      </c>
      <c r="R16" s="1">
        <v>21030202</v>
      </c>
      <c r="S16" s="20">
        <f t="shared" si="3"/>
        <v>4600000</v>
      </c>
      <c r="T16" s="17">
        <v>45658</v>
      </c>
      <c r="U16" s="15">
        <v>100039813</v>
      </c>
      <c r="V16" s="17">
        <v>45658</v>
      </c>
      <c r="W16" s="25">
        <v>45716</v>
      </c>
      <c r="X16" s="17"/>
      <c r="Y16" s="1"/>
      <c r="Z16" s="21">
        <f t="shared" si="1"/>
        <v>2300000</v>
      </c>
      <c r="AA16" s="1"/>
      <c r="AB16" s="22"/>
      <c r="AC16" s="1"/>
      <c r="AD16" s="22"/>
      <c r="AE16" s="1"/>
      <c r="AF16" s="1" t="s">
        <v>127</v>
      </c>
      <c r="AG16" s="1">
        <v>3118493073</v>
      </c>
      <c r="AH16" s="26" t="s">
        <v>128</v>
      </c>
      <c r="AI16" s="1"/>
    </row>
    <row r="17" spans="1:35" hidden="1">
      <c r="A17" s="1">
        <v>16</v>
      </c>
      <c r="B17" s="1" t="s">
        <v>37</v>
      </c>
      <c r="C17" s="1" t="s">
        <v>129</v>
      </c>
      <c r="D17" s="1" t="s">
        <v>130</v>
      </c>
      <c r="E17" s="13" t="s">
        <v>40</v>
      </c>
      <c r="F17" s="14">
        <v>11200000</v>
      </c>
      <c r="G17" s="1" t="s">
        <v>131</v>
      </c>
      <c r="H17" s="15">
        <v>52958708</v>
      </c>
      <c r="I17" s="15" t="s">
        <v>42</v>
      </c>
      <c r="J17" s="16">
        <v>7</v>
      </c>
      <c r="K17" s="16">
        <v>14</v>
      </c>
      <c r="L17" s="17">
        <v>45658</v>
      </c>
      <c r="M17" s="18">
        <f t="shared" si="0"/>
        <v>11200000</v>
      </c>
      <c r="N17" s="17">
        <v>45658</v>
      </c>
      <c r="O17" s="13" t="s">
        <v>43</v>
      </c>
      <c r="P17" s="19">
        <v>45658</v>
      </c>
      <c r="Q17" s="13">
        <v>16</v>
      </c>
      <c r="R17" s="1">
        <v>2101010301</v>
      </c>
      <c r="S17" s="20">
        <f t="shared" si="3"/>
        <v>11200000</v>
      </c>
      <c r="T17" s="17">
        <v>45658</v>
      </c>
      <c r="U17" s="15" t="s">
        <v>132</v>
      </c>
      <c r="V17" s="17">
        <v>45664</v>
      </c>
      <c r="W17" s="25">
        <v>45722</v>
      </c>
      <c r="X17" s="17"/>
      <c r="Y17" s="1"/>
      <c r="Z17" s="21">
        <f t="shared" si="1"/>
        <v>5600000</v>
      </c>
      <c r="AA17" s="27"/>
      <c r="AB17" s="22"/>
      <c r="AC17" s="1"/>
      <c r="AD17" s="22"/>
      <c r="AE17" s="1"/>
      <c r="AF17" s="1" t="s">
        <v>133</v>
      </c>
      <c r="AG17" s="1">
        <v>3183741216</v>
      </c>
      <c r="AH17" s="23" t="s">
        <v>134</v>
      </c>
      <c r="AI17" s="1"/>
    </row>
    <row r="18" spans="1:35" hidden="1">
      <c r="A18" s="1">
        <v>17</v>
      </c>
      <c r="B18" s="1" t="s">
        <v>37</v>
      </c>
      <c r="C18" s="1" t="s">
        <v>124</v>
      </c>
      <c r="D18" s="1" t="s">
        <v>135</v>
      </c>
      <c r="E18" s="13" t="s">
        <v>40</v>
      </c>
      <c r="F18" s="14">
        <v>13055400</v>
      </c>
      <c r="G18" s="1" t="s">
        <v>136</v>
      </c>
      <c r="H18" s="15">
        <v>901515391</v>
      </c>
      <c r="I18" s="15" t="s">
        <v>137</v>
      </c>
      <c r="J18" s="16">
        <v>4</v>
      </c>
      <c r="K18" s="16">
        <v>40</v>
      </c>
      <c r="L18" s="17">
        <v>45658</v>
      </c>
      <c r="M18" s="18">
        <f t="shared" si="0"/>
        <v>13055400</v>
      </c>
      <c r="N18" s="17">
        <v>45658</v>
      </c>
      <c r="O18" s="13" t="s">
        <v>43</v>
      </c>
      <c r="P18" s="19">
        <v>45658</v>
      </c>
      <c r="Q18" s="13">
        <v>15</v>
      </c>
      <c r="R18" s="1">
        <v>21030202</v>
      </c>
      <c r="S18" s="20">
        <f t="shared" si="3"/>
        <v>13055400</v>
      </c>
      <c r="T18" s="17">
        <v>45658</v>
      </c>
      <c r="U18" s="15">
        <v>100039851</v>
      </c>
      <c r="V18" s="17">
        <v>45292</v>
      </c>
      <c r="W18" s="25">
        <v>45716</v>
      </c>
      <c r="X18" s="17"/>
      <c r="Y18" s="1"/>
      <c r="Z18" s="21">
        <f t="shared" si="1"/>
        <v>6527700</v>
      </c>
      <c r="AA18" s="1"/>
      <c r="AB18" s="22"/>
      <c r="AC18" s="1"/>
      <c r="AD18" s="22"/>
      <c r="AE18" s="1"/>
      <c r="AF18" s="1" t="s">
        <v>138</v>
      </c>
      <c r="AG18" s="1">
        <v>3183308339</v>
      </c>
      <c r="AH18" s="23" t="s">
        <v>139</v>
      </c>
      <c r="AI18" s="1"/>
    </row>
    <row r="19" spans="1:35" hidden="1">
      <c r="A19" s="1">
        <v>18</v>
      </c>
      <c r="B19" s="1" t="s">
        <v>37</v>
      </c>
      <c r="C19" s="1" t="s">
        <v>140</v>
      </c>
      <c r="D19" s="24" t="s">
        <v>141</v>
      </c>
      <c r="E19" s="13" t="s">
        <v>40</v>
      </c>
      <c r="F19" s="14">
        <v>202182126</v>
      </c>
      <c r="G19" s="1" t="s">
        <v>142</v>
      </c>
      <c r="H19" s="15">
        <v>800185215</v>
      </c>
      <c r="I19" s="15" t="s">
        <v>42</v>
      </c>
      <c r="J19" s="16">
        <v>2</v>
      </c>
      <c r="K19" s="16">
        <v>48</v>
      </c>
      <c r="L19" s="17">
        <v>45658</v>
      </c>
      <c r="M19" s="18">
        <f t="shared" si="0"/>
        <v>202182126</v>
      </c>
      <c r="N19" s="17">
        <v>45658</v>
      </c>
      <c r="O19" s="13" t="s">
        <v>43</v>
      </c>
      <c r="P19" s="19">
        <v>45658</v>
      </c>
      <c r="Q19" s="13">
        <v>19</v>
      </c>
      <c r="R19" s="1">
        <v>2102020210</v>
      </c>
      <c r="S19" s="20">
        <f t="shared" si="3"/>
        <v>202182126</v>
      </c>
      <c r="T19" s="17">
        <v>45658</v>
      </c>
      <c r="U19" s="15" t="s">
        <v>143</v>
      </c>
      <c r="V19" s="17">
        <v>45658</v>
      </c>
      <c r="W19" s="25">
        <v>45703</v>
      </c>
      <c r="X19" s="17"/>
      <c r="Y19" s="1"/>
      <c r="Z19" s="21">
        <f t="shared" si="1"/>
        <v>101091063</v>
      </c>
      <c r="AA19" s="1"/>
      <c r="AB19" s="22"/>
      <c r="AC19" s="1"/>
      <c r="AD19" s="22"/>
      <c r="AE19" s="1"/>
      <c r="AF19" s="1" t="s">
        <v>144</v>
      </c>
      <c r="AG19" s="1">
        <v>3173744109</v>
      </c>
      <c r="AH19" s="23" t="s">
        <v>145</v>
      </c>
      <c r="AI19" s="1"/>
    </row>
    <row r="20" spans="1:35" hidden="1">
      <c r="A20" s="1">
        <v>19</v>
      </c>
      <c r="B20" s="1" t="s">
        <v>37</v>
      </c>
      <c r="C20" s="1" t="s">
        <v>146</v>
      </c>
      <c r="D20" s="24" t="s">
        <v>147</v>
      </c>
      <c r="E20" s="13" t="s">
        <v>40</v>
      </c>
      <c r="F20" s="14">
        <v>254674933</v>
      </c>
      <c r="G20" s="24" t="s">
        <v>148</v>
      </c>
      <c r="H20" s="28">
        <v>900789555</v>
      </c>
      <c r="I20" s="15" t="s">
        <v>51</v>
      </c>
      <c r="J20" s="16">
        <v>7</v>
      </c>
      <c r="K20" s="16">
        <v>49</v>
      </c>
      <c r="L20" s="17">
        <v>45658</v>
      </c>
      <c r="M20" s="18">
        <f t="shared" si="0"/>
        <v>254674933</v>
      </c>
      <c r="N20" s="17">
        <v>45658</v>
      </c>
      <c r="O20" s="13" t="s">
        <v>43</v>
      </c>
      <c r="P20" s="19">
        <v>45658</v>
      </c>
      <c r="Q20" s="13">
        <v>17</v>
      </c>
      <c r="R20" s="1">
        <v>2102020211</v>
      </c>
      <c r="S20" s="20">
        <f t="shared" si="3"/>
        <v>254674933</v>
      </c>
      <c r="T20" s="17">
        <v>45659</v>
      </c>
      <c r="U20" s="15" t="s">
        <v>149</v>
      </c>
      <c r="V20" s="17">
        <v>45659</v>
      </c>
      <c r="W20" s="25">
        <v>45702</v>
      </c>
      <c r="X20" s="17"/>
      <c r="Y20" s="1"/>
      <c r="Z20" s="21">
        <f>+S20</f>
        <v>254674933</v>
      </c>
      <c r="AA20" s="1"/>
      <c r="AB20" s="22"/>
      <c r="AC20" s="1"/>
      <c r="AD20" s="22"/>
      <c r="AE20" s="1"/>
      <c r="AF20" s="1" t="s">
        <v>150</v>
      </c>
      <c r="AG20" s="1">
        <v>3176489488</v>
      </c>
      <c r="AH20" s="23" t="s">
        <v>151</v>
      </c>
      <c r="AI20" s="1"/>
    </row>
    <row r="21" spans="1:35" hidden="1">
      <c r="A21" s="1">
        <v>20</v>
      </c>
      <c r="B21" s="1" t="s">
        <v>37</v>
      </c>
      <c r="C21" s="1" t="s">
        <v>146</v>
      </c>
      <c r="D21" s="1" t="s">
        <v>4144</v>
      </c>
      <c r="E21" s="13" t="s">
        <v>40</v>
      </c>
      <c r="F21" s="14">
        <v>10246500</v>
      </c>
      <c r="G21" s="1" t="s">
        <v>153</v>
      </c>
      <c r="H21" s="15">
        <v>14223766</v>
      </c>
      <c r="I21" s="15" t="s">
        <v>115</v>
      </c>
      <c r="J21" s="16">
        <v>1</v>
      </c>
      <c r="K21" s="16">
        <v>47</v>
      </c>
      <c r="L21" s="17">
        <v>45658</v>
      </c>
      <c r="M21" s="18">
        <f t="shared" si="0"/>
        <v>10246500</v>
      </c>
      <c r="N21" s="17">
        <v>45658</v>
      </c>
      <c r="O21" s="13" t="s">
        <v>43</v>
      </c>
      <c r="P21" s="19">
        <v>45658</v>
      </c>
      <c r="Q21" s="13">
        <v>18</v>
      </c>
      <c r="R21" s="1">
        <v>220106</v>
      </c>
      <c r="S21" s="20">
        <f t="shared" si="3"/>
        <v>10246500</v>
      </c>
      <c r="T21" s="17">
        <v>45658</v>
      </c>
      <c r="U21" s="15" t="s">
        <v>154</v>
      </c>
      <c r="V21" s="17">
        <v>45658</v>
      </c>
      <c r="W21" s="25">
        <v>45747</v>
      </c>
      <c r="X21" s="17"/>
      <c r="Y21" s="1"/>
      <c r="Z21" s="21">
        <f>+F21/3</f>
        <v>3415500</v>
      </c>
      <c r="AA21" s="1"/>
      <c r="AB21" s="22"/>
      <c r="AC21" s="1"/>
      <c r="AD21" s="22"/>
      <c r="AE21" s="1"/>
      <c r="AF21" s="1" t="s">
        <v>155</v>
      </c>
      <c r="AG21" s="1">
        <v>3193913362</v>
      </c>
      <c r="AH21" s="23" t="s">
        <v>156</v>
      </c>
      <c r="AI21" s="1"/>
    </row>
    <row r="22" spans="1:35" hidden="1">
      <c r="A22" s="1">
        <v>21</v>
      </c>
      <c r="B22" s="1" t="s">
        <v>47</v>
      </c>
      <c r="C22" s="1" t="s">
        <v>100</v>
      </c>
      <c r="D22" s="24" t="s">
        <v>157</v>
      </c>
      <c r="E22" s="13" t="s">
        <v>80</v>
      </c>
      <c r="F22" s="14">
        <v>6100000</v>
      </c>
      <c r="G22" s="1" t="s">
        <v>158</v>
      </c>
      <c r="H22" s="15">
        <v>51987188</v>
      </c>
      <c r="I22" s="15" t="s">
        <v>51</v>
      </c>
      <c r="J22" s="16">
        <v>7</v>
      </c>
      <c r="K22" s="16">
        <v>21</v>
      </c>
      <c r="L22" s="17">
        <v>45658</v>
      </c>
      <c r="M22" s="18">
        <f t="shared" si="0"/>
        <v>6100000</v>
      </c>
      <c r="N22" s="17">
        <v>45659</v>
      </c>
      <c r="O22" s="13" t="s">
        <v>43</v>
      </c>
      <c r="P22" s="19">
        <v>45659</v>
      </c>
      <c r="Q22" s="13">
        <v>22</v>
      </c>
      <c r="R22" s="1">
        <v>220401</v>
      </c>
      <c r="S22" s="20">
        <f t="shared" si="3"/>
        <v>6100000</v>
      </c>
      <c r="T22" s="17">
        <v>45659</v>
      </c>
      <c r="U22" s="15" t="s">
        <v>159</v>
      </c>
      <c r="V22" s="17">
        <v>45659</v>
      </c>
      <c r="W22" s="25">
        <v>45716</v>
      </c>
      <c r="X22" s="17"/>
      <c r="Y22" s="1"/>
      <c r="Z22" s="21">
        <f t="shared" ref="Z22:Z31" si="4">+F22/2</f>
        <v>3050000</v>
      </c>
      <c r="AA22" s="1"/>
      <c r="AB22" s="22"/>
      <c r="AC22" s="1"/>
      <c r="AD22" s="22"/>
      <c r="AE22" s="1"/>
      <c r="AF22" s="1" t="s">
        <v>160</v>
      </c>
      <c r="AG22" s="1">
        <v>3108761420</v>
      </c>
      <c r="AH22" s="26" t="s">
        <v>161</v>
      </c>
      <c r="AI22" s="1"/>
    </row>
    <row r="23" spans="1:35" hidden="1">
      <c r="A23" s="1">
        <v>22</v>
      </c>
      <c r="B23" s="1" t="s">
        <v>47</v>
      </c>
      <c r="C23" s="1" t="s">
        <v>162</v>
      </c>
      <c r="D23" s="1" t="s">
        <v>163</v>
      </c>
      <c r="E23" s="13" t="s">
        <v>40</v>
      </c>
      <c r="F23" s="14">
        <v>10000000</v>
      </c>
      <c r="G23" s="1" t="s">
        <v>164</v>
      </c>
      <c r="H23" s="15">
        <v>28799762</v>
      </c>
      <c r="I23" s="15" t="s">
        <v>165</v>
      </c>
      <c r="J23" s="16">
        <v>5</v>
      </c>
      <c r="K23" s="16">
        <v>35</v>
      </c>
      <c r="L23" s="17">
        <v>45658</v>
      </c>
      <c r="M23" s="18">
        <f t="shared" si="0"/>
        <v>10000000</v>
      </c>
      <c r="N23" s="17">
        <v>45664</v>
      </c>
      <c r="O23" s="13" t="s">
        <v>43</v>
      </c>
      <c r="P23" s="19">
        <v>45664</v>
      </c>
      <c r="Q23" s="13">
        <v>26</v>
      </c>
      <c r="R23" s="1">
        <v>220401</v>
      </c>
      <c r="S23" s="20">
        <f t="shared" si="3"/>
        <v>10000000</v>
      </c>
      <c r="T23" s="17">
        <v>45664</v>
      </c>
      <c r="U23" s="15" t="s">
        <v>166</v>
      </c>
      <c r="V23" s="17">
        <v>45664</v>
      </c>
      <c r="W23" s="25">
        <v>45722</v>
      </c>
      <c r="X23" s="17"/>
      <c r="Y23" s="1"/>
      <c r="Z23" s="21">
        <f t="shared" si="4"/>
        <v>5000000</v>
      </c>
      <c r="AA23" s="1"/>
      <c r="AB23" s="22"/>
      <c r="AC23" s="1"/>
      <c r="AD23" s="22"/>
      <c r="AE23" s="1"/>
      <c r="AF23" s="1" t="s">
        <v>167</v>
      </c>
      <c r="AG23" s="1">
        <v>3182848266</v>
      </c>
      <c r="AH23" s="26" t="s">
        <v>168</v>
      </c>
      <c r="AI23" s="1"/>
    </row>
    <row r="24" spans="1:35" hidden="1">
      <c r="A24" s="1">
        <v>23</v>
      </c>
      <c r="B24" s="1" t="s">
        <v>47</v>
      </c>
      <c r="C24" s="1" t="s">
        <v>169</v>
      </c>
      <c r="D24" s="1" t="s">
        <v>170</v>
      </c>
      <c r="E24" s="13" t="s">
        <v>40</v>
      </c>
      <c r="F24" s="14">
        <v>5600000</v>
      </c>
      <c r="G24" s="1" t="s">
        <v>171</v>
      </c>
      <c r="H24" s="15">
        <v>11105954753</v>
      </c>
      <c r="I24" s="15" t="s">
        <v>115</v>
      </c>
      <c r="J24" s="16">
        <v>0</v>
      </c>
      <c r="K24" s="16">
        <v>52</v>
      </c>
      <c r="L24" s="17">
        <v>45658</v>
      </c>
      <c r="M24" s="18">
        <f t="shared" si="0"/>
        <v>5600000</v>
      </c>
      <c r="N24" s="17">
        <v>45664</v>
      </c>
      <c r="O24" s="13" t="s">
        <v>43</v>
      </c>
      <c r="P24" s="19">
        <v>45664</v>
      </c>
      <c r="Q24" s="13">
        <v>27</v>
      </c>
      <c r="R24" s="1">
        <v>220402</v>
      </c>
      <c r="S24" s="20">
        <f t="shared" si="3"/>
        <v>5600000</v>
      </c>
      <c r="T24" s="17">
        <v>45664</v>
      </c>
      <c r="U24" s="15">
        <v>100039948</v>
      </c>
      <c r="V24" s="17">
        <v>45664</v>
      </c>
      <c r="W24" s="25">
        <v>45722</v>
      </c>
      <c r="X24" s="17"/>
      <c r="Y24" s="1"/>
      <c r="Z24" s="21">
        <f t="shared" si="4"/>
        <v>2800000</v>
      </c>
      <c r="AA24" s="1"/>
      <c r="AB24" s="22"/>
      <c r="AC24" s="1"/>
      <c r="AD24" s="22"/>
      <c r="AE24" s="1"/>
      <c r="AF24" s="1" t="s">
        <v>172</v>
      </c>
      <c r="AG24" s="1">
        <v>3005345483</v>
      </c>
      <c r="AH24" s="26" t="s">
        <v>173</v>
      </c>
      <c r="AI24" s="1"/>
    </row>
    <row r="25" spans="1:35" hidden="1">
      <c r="A25" s="1">
        <v>24</v>
      </c>
      <c r="B25" s="1" t="s">
        <v>47</v>
      </c>
      <c r="C25" s="1" t="s">
        <v>48</v>
      </c>
      <c r="D25" s="24" t="s">
        <v>67</v>
      </c>
      <c r="E25" s="13" t="s">
        <v>40</v>
      </c>
      <c r="F25" s="14">
        <v>19440000</v>
      </c>
      <c r="G25" s="1" t="s">
        <v>174</v>
      </c>
      <c r="H25" s="15">
        <v>14243863</v>
      </c>
      <c r="I25" s="15" t="s">
        <v>115</v>
      </c>
      <c r="J25" s="16">
        <v>3</v>
      </c>
      <c r="K25" s="16">
        <v>29</v>
      </c>
      <c r="L25" s="17">
        <v>45658</v>
      </c>
      <c r="M25" s="18">
        <f t="shared" si="0"/>
        <v>19440000</v>
      </c>
      <c r="N25" s="17">
        <v>45664</v>
      </c>
      <c r="O25" s="13" t="s">
        <v>43</v>
      </c>
      <c r="P25" s="19">
        <v>45664</v>
      </c>
      <c r="Q25" s="13">
        <v>28</v>
      </c>
      <c r="R25" s="1">
        <v>220401</v>
      </c>
      <c r="S25" s="20">
        <f t="shared" si="3"/>
        <v>19440000</v>
      </c>
      <c r="T25" s="17">
        <v>45664</v>
      </c>
      <c r="U25" s="15" t="s">
        <v>175</v>
      </c>
      <c r="V25" s="17">
        <v>45664</v>
      </c>
      <c r="W25" s="25">
        <v>45722</v>
      </c>
      <c r="X25" s="17"/>
      <c r="Y25" s="1"/>
      <c r="Z25" s="21">
        <f t="shared" si="4"/>
        <v>9720000</v>
      </c>
      <c r="AA25" s="1"/>
      <c r="AB25" s="22"/>
      <c r="AC25" s="1"/>
      <c r="AD25" s="22"/>
      <c r="AE25" s="1"/>
      <c r="AF25" s="1" t="s">
        <v>176</v>
      </c>
      <c r="AG25" s="1">
        <v>3108140069</v>
      </c>
      <c r="AH25" s="26" t="s">
        <v>177</v>
      </c>
      <c r="AI25" s="1"/>
    </row>
    <row r="26" spans="1:35" hidden="1">
      <c r="A26" s="1">
        <v>47</v>
      </c>
      <c r="B26" s="1" t="s">
        <v>47</v>
      </c>
      <c r="C26" s="1" t="s">
        <v>293</v>
      </c>
      <c r="D26" s="1" t="s">
        <v>294</v>
      </c>
      <c r="E26" s="13" t="s">
        <v>40</v>
      </c>
      <c r="F26" s="14">
        <v>3553500</v>
      </c>
      <c r="G26" s="1" t="s">
        <v>295</v>
      </c>
      <c r="H26" s="15">
        <v>1110526239</v>
      </c>
      <c r="I26" s="15" t="s">
        <v>115</v>
      </c>
      <c r="J26" s="16">
        <v>1</v>
      </c>
      <c r="K26" s="16">
        <v>67</v>
      </c>
      <c r="L26" s="17">
        <v>45664</v>
      </c>
      <c r="M26" s="18">
        <f>+F26</f>
        <v>3553500</v>
      </c>
      <c r="N26" s="17">
        <v>45672</v>
      </c>
      <c r="O26" s="13" t="s">
        <v>43</v>
      </c>
      <c r="P26" s="19">
        <v>45673</v>
      </c>
      <c r="Q26" s="13">
        <v>708</v>
      </c>
      <c r="R26" s="1">
        <v>220402</v>
      </c>
      <c r="S26" s="20">
        <f t="shared" si="3"/>
        <v>3553500</v>
      </c>
      <c r="T26" s="17">
        <v>45672</v>
      </c>
      <c r="U26" s="15" t="s">
        <v>296</v>
      </c>
      <c r="V26" s="17">
        <v>45673</v>
      </c>
      <c r="W26" s="25">
        <v>45691</v>
      </c>
      <c r="X26" s="17"/>
      <c r="Y26" s="1"/>
      <c r="Z26" s="21">
        <f t="shared" si="4"/>
        <v>1776750</v>
      </c>
      <c r="AA26" s="1"/>
      <c r="AB26" s="22"/>
      <c r="AC26" s="1"/>
      <c r="AD26" s="22"/>
      <c r="AE26" s="1"/>
      <c r="AF26" s="1" t="s">
        <v>297</v>
      </c>
      <c r="AG26" s="1">
        <v>3152082792</v>
      </c>
      <c r="AH26" s="26" t="s">
        <v>298</v>
      </c>
      <c r="AI26" s="1"/>
    </row>
    <row r="27" spans="1:35" hidden="1">
      <c r="A27" s="1">
        <v>48</v>
      </c>
      <c r="B27" s="1" t="s">
        <v>47</v>
      </c>
      <c r="C27" s="1" t="s">
        <v>293</v>
      </c>
      <c r="D27" s="1" t="s">
        <v>294</v>
      </c>
      <c r="E27" s="13" t="s">
        <v>40</v>
      </c>
      <c r="F27" s="14">
        <v>3553500</v>
      </c>
      <c r="G27" s="1" t="s">
        <v>299</v>
      </c>
      <c r="H27" s="15">
        <v>1110597725</v>
      </c>
      <c r="I27" s="15" t="s">
        <v>115</v>
      </c>
      <c r="J27" s="16">
        <v>3</v>
      </c>
      <c r="K27" s="16">
        <v>63</v>
      </c>
      <c r="L27" s="17">
        <v>45664</v>
      </c>
      <c r="M27" s="18">
        <f>+F27</f>
        <v>3553500</v>
      </c>
      <c r="N27" s="17">
        <v>45672</v>
      </c>
      <c r="O27" s="13" t="s">
        <v>43</v>
      </c>
      <c r="P27" s="19">
        <v>45673</v>
      </c>
      <c r="Q27" s="13">
        <v>709</v>
      </c>
      <c r="R27" s="1">
        <v>220402</v>
      </c>
      <c r="S27" s="20">
        <f t="shared" si="3"/>
        <v>3553500</v>
      </c>
      <c r="T27" s="17">
        <v>45672</v>
      </c>
      <c r="U27" s="19" t="s">
        <v>300</v>
      </c>
      <c r="V27" s="17">
        <v>45673</v>
      </c>
      <c r="W27" s="25">
        <v>45718</v>
      </c>
      <c r="X27" s="17"/>
      <c r="Y27" s="1"/>
      <c r="Z27" s="21">
        <f t="shared" si="4"/>
        <v>1776750</v>
      </c>
      <c r="AA27" s="1"/>
      <c r="AB27" s="22"/>
      <c r="AC27" s="1"/>
      <c r="AD27" s="22"/>
      <c r="AE27" s="1"/>
      <c r="AF27" s="1" t="s">
        <v>301</v>
      </c>
      <c r="AG27" s="1">
        <v>3125730235</v>
      </c>
      <c r="AH27" s="26" t="s">
        <v>302</v>
      </c>
      <c r="AI27" s="1"/>
    </row>
    <row r="28" spans="1:35" hidden="1">
      <c r="A28" s="1">
        <v>49</v>
      </c>
      <c r="B28" s="1" t="s">
        <v>47</v>
      </c>
      <c r="C28" s="1" t="s">
        <v>293</v>
      </c>
      <c r="D28" s="1" t="s">
        <v>294</v>
      </c>
      <c r="E28" s="13" t="s">
        <v>40</v>
      </c>
      <c r="F28" s="14">
        <v>3553500</v>
      </c>
      <c r="G28" s="1" t="s">
        <v>303</v>
      </c>
      <c r="H28" s="15">
        <v>52741227</v>
      </c>
      <c r="I28" s="15" t="s">
        <v>51</v>
      </c>
      <c r="J28" s="16">
        <v>3</v>
      </c>
      <c r="K28" s="16">
        <v>65</v>
      </c>
      <c r="L28" s="17">
        <v>45664</v>
      </c>
      <c r="M28" s="18">
        <f>+F28</f>
        <v>3553500</v>
      </c>
      <c r="N28" s="17">
        <v>45672</v>
      </c>
      <c r="O28" s="13" t="s">
        <v>43</v>
      </c>
      <c r="P28" s="19">
        <v>45673</v>
      </c>
      <c r="Q28" s="13">
        <v>710</v>
      </c>
      <c r="R28" s="1">
        <v>220402</v>
      </c>
      <c r="S28" s="20">
        <f>+F28</f>
        <v>3553500</v>
      </c>
      <c r="T28" s="17">
        <v>45672</v>
      </c>
      <c r="U28" s="19" t="s">
        <v>304</v>
      </c>
      <c r="V28" s="17">
        <v>45673</v>
      </c>
      <c r="W28" s="25">
        <v>45718</v>
      </c>
      <c r="X28" s="17"/>
      <c r="Y28" s="1"/>
      <c r="Z28" s="21">
        <f t="shared" si="4"/>
        <v>1776750</v>
      </c>
      <c r="AA28" s="1"/>
      <c r="AB28" s="22"/>
      <c r="AC28" s="1"/>
      <c r="AD28" s="22"/>
      <c r="AE28" s="1"/>
      <c r="AF28" s="1" t="s">
        <v>305</v>
      </c>
      <c r="AG28" s="1">
        <v>3504149209</v>
      </c>
      <c r="AH28" s="26" t="s">
        <v>306</v>
      </c>
      <c r="AI28" s="1"/>
    </row>
    <row r="29" spans="1:35" hidden="1">
      <c r="A29" s="1">
        <v>50</v>
      </c>
      <c r="B29" s="1" t="s">
        <v>47</v>
      </c>
      <c r="C29" s="1" t="s">
        <v>293</v>
      </c>
      <c r="D29" s="1" t="s">
        <v>294</v>
      </c>
      <c r="E29" s="13" t="s">
        <v>40</v>
      </c>
      <c r="F29" s="14">
        <v>3553500</v>
      </c>
      <c r="G29" s="1" t="s">
        <v>307</v>
      </c>
      <c r="H29" s="15">
        <v>1110507022</v>
      </c>
      <c r="I29" s="15" t="s">
        <v>115</v>
      </c>
      <c r="J29" s="16">
        <v>1</v>
      </c>
      <c r="K29" s="16">
        <v>64</v>
      </c>
      <c r="L29" s="17">
        <v>45664</v>
      </c>
      <c r="M29" s="18">
        <f>+F29</f>
        <v>3553500</v>
      </c>
      <c r="N29" s="17">
        <v>45672</v>
      </c>
      <c r="O29" s="13" t="s">
        <v>43</v>
      </c>
      <c r="P29" s="19">
        <v>45664</v>
      </c>
      <c r="Q29" s="13">
        <v>717</v>
      </c>
      <c r="R29" s="1">
        <v>220402</v>
      </c>
      <c r="S29" s="20">
        <f>+F29</f>
        <v>3553500</v>
      </c>
      <c r="T29" s="17">
        <v>45672</v>
      </c>
      <c r="U29" s="19" t="s">
        <v>308</v>
      </c>
      <c r="V29" s="17">
        <v>45673</v>
      </c>
      <c r="W29" s="25">
        <v>45718</v>
      </c>
      <c r="X29" s="17"/>
      <c r="Y29" s="1"/>
      <c r="Z29" s="21">
        <f t="shared" si="4"/>
        <v>1776750</v>
      </c>
      <c r="AA29" s="1"/>
      <c r="AB29" s="22"/>
      <c r="AC29" s="1"/>
      <c r="AD29" s="22"/>
      <c r="AE29" s="1"/>
      <c r="AF29" s="1" t="s">
        <v>309</v>
      </c>
      <c r="AG29" s="1">
        <v>3157874087</v>
      </c>
      <c r="AH29" s="26" t="s">
        <v>310</v>
      </c>
      <c r="AI29" s="1"/>
    </row>
    <row r="30" spans="1:35" hidden="1">
      <c r="A30" s="1">
        <v>52</v>
      </c>
      <c r="B30" s="1" t="s">
        <v>47</v>
      </c>
      <c r="C30" s="1" t="s">
        <v>293</v>
      </c>
      <c r="D30" s="1" t="s">
        <v>317</v>
      </c>
      <c r="E30" s="13" t="s">
        <v>40</v>
      </c>
      <c r="F30" s="14">
        <v>9000000</v>
      </c>
      <c r="G30" s="1" t="s">
        <v>318</v>
      </c>
      <c r="H30" s="15">
        <v>1110536440</v>
      </c>
      <c r="I30" s="15" t="s">
        <v>115</v>
      </c>
      <c r="J30" s="16">
        <v>9</v>
      </c>
      <c r="K30" s="16">
        <v>61</v>
      </c>
      <c r="L30" s="17">
        <v>46759</v>
      </c>
      <c r="M30" s="18">
        <f>+F30</f>
        <v>9000000</v>
      </c>
      <c r="N30" s="17">
        <v>45672</v>
      </c>
      <c r="O30" s="13" t="s">
        <v>43</v>
      </c>
      <c r="P30" s="19">
        <v>45674</v>
      </c>
      <c r="Q30" s="13">
        <v>719</v>
      </c>
      <c r="R30" s="1">
        <v>220401</v>
      </c>
      <c r="S30" s="20">
        <f>+F30</f>
        <v>9000000</v>
      </c>
      <c r="T30" s="17">
        <v>45674</v>
      </c>
      <c r="U30" s="15">
        <v>100008334</v>
      </c>
      <c r="V30" s="17">
        <v>45674</v>
      </c>
      <c r="W30" s="25">
        <v>45719</v>
      </c>
      <c r="X30" s="17"/>
      <c r="Y30" s="1"/>
      <c r="Z30" s="21">
        <f t="shared" si="4"/>
        <v>4500000</v>
      </c>
      <c r="AA30" s="1"/>
      <c r="AB30" s="22"/>
      <c r="AC30" s="1"/>
      <c r="AD30" s="22"/>
      <c r="AE30" s="1"/>
      <c r="AF30" s="1" t="s">
        <v>319</v>
      </c>
      <c r="AG30" s="1">
        <v>3013043838</v>
      </c>
      <c r="AH30" s="26" t="s">
        <v>320</v>
      </c>
      <c r="AI30" s="1"/>
    </row>
    <row r="31" spans="1:35" hidden="1">
      <c r="A31" s="1">
        <v>53</v>
      </c>
      <c r="B31" s="1" t="s">
        <v>47</v>
      </c>
      <c r="C31" s="1" t="s">
        <v>100</v>
      </c>
      <c r="D31" s="1" t="s">
        <v>321</v>
      </c>
      <c r="E31" s="13" t="s">
        <v>40</v>
      </c>
      <c r="F31" s="14">
        <v>17000000</v>
      </c>
      <c r="G31" s="1" t="s">
        <v>322</v>
      </c>
      <c r="H31" s="15">
        <v>93394691</v>
      </c>
      <c r="I31" s="15" t="s">
        <v>115</v>
      </c>
      <c r="J31" s="16">
        <v>8</v>
      </c>
      <c r="K31" s="16">
        <v>68</v>
      </c>
      <c r="L31" s="17">
        <v>46759</v>
      </c>
      <c r="M31" s="18">
        <f t="shared" ref="M31" si="5">+F31</f>
        <v>17000000</v>
      </c>
      <c r="N31" s="17">
        <v>45672</v>
      </c>
      <c r="O31" s="13" t="s">
        <v>43</v>
      </c>
      <c r="P31" s="19">
        <v>45672</v>
      </c>
      <c r="Q31" s="13">
        <v>705</v>
      </c>
      <c r="R31" s="1">
        <v>220401</v>
      </c>
      <c r="S31" s="20">
        <f>+F31</f>
        <v>17000000</v>
      </c>
      <c r="T31" s="17">
        <v>45672</v>
      </c>
      <c r="U31" s="15" t="s">
        <v>323</v>
      </c>
      <c r="V31" s="17">
        <v>45672</v>
      </c>
      <c r="W31" s="25">
        <v>45761</v>
      </c>
      <c r="X31" s="17"/>
      <c r="Y31" s="1"/>
      <c r="Z31" s="21">
        <f t="shared" si="4"/>
        <v>8500000</v>
      </c>
      <c r="AA31" s="1"/>
      <c r="AB31" s="22"/>
      <c r="AC31" s="1"/>
      <c r="AD31" s="22"/>
      <c r="AE31" s="1"/>
      <c r="AF31" s="1" t="s">
        <v>324</v>
      </c>
      <c r="AG31" s="1">
        <v>3102519518</v>
      </c>
      <c r="AH31" s="26" t="s">
        <v>325</v>
      </c>
      <c r="AI31" s="1"/>
    </row>
    <row r="32" spans="1:35" hidden="1">
      <c r="A32" s="1">
        <v>54</v>
      </c>
      <c r="B32" s="1" t="s">
        <v>47</v>
      </c>
      <c r="C32" s="1" t="s">
        <v>311</v>
      </c>
      <c r="D32" s="24" t="s">
        <v>326</v>
      </c>
      <c r="E32" s="13" t="s">
        <v>40</v>
      </c>
      <c r="F32" s="14">
        <v>5670000</v>
      </c>
      <c r="G32" s="1" t="s">
        <v>327</v>
      </c>
      <c r="H32" s="15">
        <v>65755709</v>
      </c>
      <c r="I32" s="15" t="s">
        <v>115</v>
      </c>
      <c r="J32" s="16">
        <v>1</v>
      </c>
      <c r="K32" s="16">
        <v>59</v>
      </c>
      <c r="L32" s="17">
        <v>45664</v>
      </c>
      <c r="M32" s="18">
        <f t="shared" ref="M32:M39" si="6">F32</f>
        <v>5670000</v>
      </c>
      <c r="N32" s="17">
        <v>45678</v>
      </c>
      <c r="O32" s="13" t="s">
        <v>43</v>
      </c>
      <c r="P32" s="19">
        <v>45678</v>
      </c>
      <c r="Q32" s="13">
        <v>726</v>
      </c>
      <c r="R32" s="1">
        <v>220401</v>
      </c>
      <c r="S32" s="20">
        <f t="shared" ref="S32:S43" si="7">M32</f>
        <v>5670000</v>
      </c>
      <c r="T32" s="17">
        <v>45678</v>
      </c>
      <c r="U32" s="15">
        <v>100040449</v>
      </c>
      <c r="V32" s="17">
        <v>45678</v>
      </c>
      <c r="W32" s="25">
        <v>45723</v>
      </c>
      <c r="X32" s="17"/>
      <c r="Y32" s="1"/>
      <c r="Z32" s="21">
        <f>+S32/1.5</f>
        <v>3780000</v>
      </c>
      <c r="AA32" s="27"/>
      <c r="AB32" s="22"/>
      <c r="AC32" s="1"/>
      <c r="AD32" s="22"/>
      <c r="AE32" s="1"/>
      <c r="AF32" s="1" t="s">
        <v>328</v>
      </c>
      <c r="AG32" s="1">
        <v>3176367754</v>
      </c>
      <c r="AH32" s="26" t="s">
        <v>329</v>
      </c>
      <c r="AI32" s="1"/>
    </row>
    <row r="33" spans="1:35" hidden="1">
      <c r="A33" s="1">
        <v>55</v>
      </c>
      <c r="B33" s="1" t="s">
        <v>47</v>
      </c>
      <c r="C33" s="1" t="s">
        <v>330</v>
      </c>
      <c r="D33" s="24" t="s">
        <v>331</v>
      </c>
      <c r="E33" s="13" t="s">
        <v>40</v>
      </c>
      <c r="F33" s="14">
        <v>10000000</v>
      </c>
      <c r="G33" s="1" t="s">
        <v>332</v>
      </c>
      <c r="H33" s="15">
        <v>1110591276</v>
      </c>
      <c r="I33" s="15" t="s">
        <v>115</v>
      </c>
      <c r="J33" s="16">
        <v>0</v>
      </c>
      <c r="K33" s="16">
        <v>43</v>
      </c>
      <c r="L33" s="17">
        <v>45658</v>
      </c>
      <c r="M33" s="18">
        <f t="shared" si="6"/>
        <v>10000000</v>
      </c>
      <c r="N33" s="17">
        <v>45678</v>
      </c>
      <c r="O33" s="13" t="s">
        <v>109</v>
      </c>
      <c r="P33" s="19">
        <v>45678</v>
      </c>
      <c r="Q33" s="13">
        <v>727</v>
      </c>
      <c r="R33" s="1">
        <v>220401</v>
      </c>
      <c r="S33" s="20">
        <f t="shared" si="7"/>
        <v>10000000</v>
      </c>
      <c r="T33" s="17">
        <v>45678</v>
      </c>
      <c r="U33" s="15" t="s">
        <v>333</v>
      </c>
      <c r="V33" s="17">
        <v>45678</v>
      </c>
      <c r="W33" s="25">
        <v>45736</v>
      </c>
      <c r="X33" s="17"/>
      <c r="Y33" s="1"/>
      <c r="Z33" s="21">
        <f>+S33/1</f>
        <v>10000000</v>
      </c>
      <c r="AA33" s="1"/>
      <c r="AB33" s="22"/>
      <c r="AC33" s="1"/>
      <c r="AD33" s="22"/>
      <c r="AE33" s="1"/>
      <c r="AF33" s="1" t="s">
        <v>334</v>
      </c>
      <c r="AG33" s="1">
        <v>3103163489</v>
      </c>
      <c r="AH33" s="26" t="s">
        <v>335</v>
      </c>
      <c r="AI33" s="1"/>
    </row>
    <row r="34" spans="1:35" hidden="1">
      <c r="A34" s="1">
        <v>56</v>
      </c>
      <c r="B34" s="1" t="s">
        <v>47</v>
      </c>
      <c r="C34" s="1" t="s">
        <v>336</v>
      </c>
      <c r="D34" s="1" t="s">
        <v>337</v>
      </c>
      <c r="E34" s="13" t="s">
        <v>40</v>
      </c>
      <c r="F34" s="14">
        <v>2469000</v>
      </c>
      <c r="G34" s="1" t="s">
        <v>338</v>
      </c>
      <c r="H34" s="15">
        <v>1005754502</v>
      </c>
      <c r="I34" s="15" t="s">
        <v>51</v>
      </c>
      <c r="J34" s="16">
        <v>0</v>
      </c>
      <c r="K34" s="16">
        <v>36</v>
      </c>
      <c r="L34" s="17">
        <v>45658</v>
      </c>
      <c r="M34" s="18">
        <f t="shared" si="6"/>
        <v>2469000</v>
      </c>
      <c r="N34" s="17">
        <v>45678</v>
      </c>
      <c r="O34" s="13" t="s">
        <v>43</v>
      </c>
      <c r="P34" s="19">
        <v>45678</v>
      </c>
      <c r="Q34" s="13">
        <v>728</v>
      </c>
      <c r="R34" s="1">
        <v>220402</v>
      </c>
      <c r="S34" s="20">
        <f t="shared" si="7"/>
        <v>2469000</v>
      </c>
      <c r="T34" s="17">
        <v>45678</v>
      </c>
      <c r="U34" s="15">
        <v>100040445</v>
      </c>
      <c r="V34" s="17">
        <v>45679</v>
      </c>
      <c r="W34" s="25">
        <v>45709</v>
      </c>
      <c r="X34" s="17"/>
      <c r="Y34" s="1"/>
      <c r="Z34" s="21">
        <f>+S34/1</f>
        <v>2469000</v>
      </c>
      <c r="AA34" s="1"/>
      <c r="AB34" s="22"/>
      <c r="AC34" s="1"/>
      <c r="AD34" s="22"/>
      <c r="AE34" s="1"/>
      <c r="AF34" s="1" t="s">
        <v>339</v>
      </c>
      <c r="AG34" s="1">
        <v>3158390335</v>
      </c>
      <c r="AH34" s="26" t="s">
        <v>340</v>
      </c>
      <c r="AI34" s="1"/>
    </row>
    <row r="35" spans="1:35" hidden="1">
      <c r="A35" s="1">
        <v>57</v>
      </c>
      <c r="B35" s="1" t="s">
        <v>37</v>
      </c>
      <c r="C35" s="1" t="s">
        <v>140</v>
      </c>
      <c r="D35" s="185" t="s">
        <v>341</v>
      </c>
      <c r="E35" s="13" t="s">
        <v>40</v>
      </c>
      <c r="F35" s="14">
        <v>56815640</v>
      </c>
      <c r="G35" s="1" t="s">
        <v>342</v>
      </c>
      <c r="H35" s="15">
        <v>5972300</v>
      </c>
      <c r="I35" s="15" t="s">
        <v>343</v>
      </c>
      <c r="J35" s="16">
        <v>3</v>
      </c>
      <c r="K35" s="16">
        <v>725</v>
      </c>
      <c r="L35" s="17">
        <v>45667</v>
      </c>
      <c r="M35" s="18">
        <f t="shared" si="6"/>
        <v>56815640</v>
      </c>
      <c r="N35" s="17">
        <v>45679</v>
      </c>
      <c r="O35" s="13" t="s">
        <v>43</v>
      </c>
      <c r="P35" s="19">
        <v>45679</v>
      </c>
      <c r="Q35" s="13">
        <v>729</v>
      </c>
      <c r="R35" s="1">
        <v>2101010301</v>
      </c>
      <c r="S35" s="20">
        <f t="shared" si="7"/>
        <v>56815640</v>
      </c>
      <c r="T35" s="17">
        <v>45680</v>
      </c>
      <c r="U35" s="15" t="s">
        <v>344</v>
      </c>
      <c r="V35" s="17">
        <v>45680</v>
      </c>
      <c r="W35" s="25">
        <v>46022</v>
      </c>
      <c r="X35" s="17"/>
      <c r="Y35" s="1"/>
      <c r="Z35" s="21">
        <f>+F35/1</f>
        <v>56815640</v>
      </c>
      <c r="AA35" s="1"/>
      <c r="AB35" s="22"/>
      <c r="AC35" s="1"/>
      <c r="AD35" s="22"/>
      <c r="AE35" s="1"/>
      <c r="AF35" s="1" t="s">
        <v>345</v>
      </c>
      <c r="AG35" s="1">
        <v>3208414183</v>
      </c>
      <c r="AH35" s="1" t="s">
        <v>346</v>
      </c>
      <c r="AI35" s="1"/>
    </row>
    <row r="36" spans="1:35" hidden="1">
      <c r="A36" s="1">
        <v>58</v>
      </c>
      <c r="B36" s="1" t="s">
        <v>47</v>
      </c>
      <c r="C36" s="1" t="s">
        <v>347</v>
      </c>
      <c r="D36" s="1" t="s">
        <v>348</v>
      </c>
      <c r="E36" s="13" t="s">
        <v>40</v>
      </c>
      <c r="F36" s="14">
        <v>4515000</v>
      </c>
      <c r="G36" s="1" t="s">
        <v>349</v>
      </c>
      <c r="H36" s="15">
        <v>38140837</v>
      </c>
      <c r="I36" s="15" t="s">
        <v>42</v>
      </c>
      <c r="J36" s="16">
        <v>6</v>
      </c>
      <c r="K36" s="16">
        <v>44</v>
      </c>
      <c r="L36" s="17">
        <v>45658</v>
      </c>
      <c r="M36" s="18">
        <f t="shared" si="6"/>
        <v>4515000</v>
      </c>
      <c r="N36" s="17">
        <v>45679</v>
      </c>
      <c r="O36" s="13" t="s">
        <v>43</v>
      </c>
      <c r="P36" s="19">
        <v>45679</v>
      </c>
      <c r="Q36" s="13">
        <v>730</v>
      </c>
      <c r="R36" s="1">
        <v>220401</v>
      </c>
      <c r="S36" s="20">
        <f t="shared" si="7"/>
        <v>4515000</v>
      </c>
      <c r="T36" s="17">
        <v>45680</v>
      </c>
      <c r="U36" s="15" t="s">
        <v>350</v>
      </c>
      <c r="V36" s="17">
        <v>45680</v>
      </c>
      <c r="W36" s="25">
        <v>45710</v>
      </c>
      <c r="X36" s="17"/>
      <c r="Y36" s="1"/>
      <c r="Z36" s="21">
        <f>+F36/1</f>
        <v>4515000</v>
      </c>
      <c r="AA36" s="1"/>
      <c r="AB36" s="22"/>
      <c r="AC36" s="1"/>
      <c r="AD36" s="22"/>
      <c r="AE36" s="1"/>
      <c r="AF36" s="1" t="s">
        <v>351</v>
      </c>
      <c r="AG36" s="1">
        <v>3132753229</v>
      </c>
      <c r="AH36" s="23" t="s">
        <v>352</v>
      </c>
      <c r="AI36" s="1"/>
    </row>
    <row r="37" spans="1:35" hidden="1">
      <c r="A37" s="1">
        <v>59</v>
      </c>
      <c r="B37" s="1" t="s">
        <v>47</v>
      </c>
      <c r="C37" s="1" t="s">
        <v>353</v>
      </c>
      <c r="D37" s="1" t="s">
        <v>354</v>
      </c>
      <c r="E37" s="13" t="s">
        <v>40</v>
      </c>
      <c r="F37" s="14">
        <v>4938000</v>
      </c>
      <c r="G37" s="1" t="s">
        <v>355</v>
      </c>
      <c r="H37" s="15">
        <v>5823967</v>
      </c>
      <c r="I37" s="15" t="s">
        <v>115</v>
      </c>
      <c r="J37" s="16">
        <v>7</v>
      </c>
      <c r="K37" s="16">
        <v>50</v>
      </c>
      <c r="L37" s="17">
        <v>45658</v>
      </c>
      <c r="M37" s="18">
        <f t="shared" si="6"/>
        <v>4938000</v>
      </c>
      <c r="N37" s="17">
        <v>45679</v>
      </c>
      <c r="O37" s="13" t="s">
        <v>43</v>
      </c>
      <c r="P37" s="19">
        <v>45679</v>
      </c>
      <c r="Q37" s="13">
        <v>731</v>
      </c>
      <c r="R37" s="1">
        <v>220401</v>
      </c>
      <c r="S37" s="20">
        <f t="shared" si="7"/>
        <v>4938000</v>
      </c>
      <c r="T37" s="17">
        <v>45680</v>
      </c>
      <c r="U37" s="15">
        <v>100040535</v>
      </c>
      <c r="V37" s="17">
        <v>45681</v>
      </c>
      <c r="W37" s="25">
        <v>45739</v>
      </c>
      <c r="X37" s="17"/>
      <c r="Y37" s="1"/>
      <c r="Z37" s="21">
        <f>+F37/2</f>
        <v>2469000</v>
      </c>
      <c r="AA37" s="1"/>
      <c r="AB37" s="22"/>
      <c r="AC37" s="1"/>
      <c r="AD37" s="22"/>
      <c r="AE37" s="1"/>
      <c r="AF37" s="1" t="s">
        <v>356</v>
      </c>
      <c r="AG37" s="1">
        <v>3132826784</v>
      </c>
      <c r="AH37" s="26" t="s">
        <v>357</v>
      </c>
      <c r="AI37" s="1"/>
    </row>
    <row r="38" spans="1:35" hidden="1">
      <c r="A38" s="1">
        <v>60</v>
      </c>
      <c r="B38" s="1" t="s">
        <v>47</v>
      </c>
      <c r="C38" s="1" t="s">
        <v>353</v>
      </c>
      <c r="D38" s="1" t="s">
        <v>354</v>
      </c>
      <c r="E38" s="13" t="s">
        <v>40</v>
      </c>
      <c r="F38" s="14">
        <v>4738000</v>
      </c>
      <c r="G38" s="1" t="s">
        <v>358</v>
      </c>
      <c r="H38" s="15">
        <v>1110472317</v>
      </c>
      <c r="I38" s="15" t="s">
        <v>115</v>
      </c>
      <c r="J38" s="16">
        <v>4</v>
      </c>
      <c r="K38" s="16">
        <v>51</v>
      </c>
      <c r="L38" s="17">
        <v>45658</v>
      </c>
      <c r="M38" s="18">
        <f t="shared" si="6"/>
        <v>4738000</v>
      </c>
      <c r="N38" s="17">
        <v>45679</v>
      </c>
      <c r="O38" s="13" t="s">
        <v>43</v>
      </c>
      <c r="P38" s="19">
        <v>45679</v>
      </c>
      <c r="Q38" s="13">
        <v>732</v>
      </c>
      <c r="R38" s="1">
        <v>220401</v>
      </c>
      <c r="S38" s="20">
        <f t="shared" si="7"/>
        <v>4738000</v>
      </c>
      <c r="T38" s="17">
        <v>45679</v>
      </c>
      <c r="U38" s="15">
        <v>100040522</v>
      </c>
      <c r="V38" s="17">
        <v>45680</v>
      </c>
      <c r="W38" s="25" t="s">
        <v>3146</v>
      </c>
      <c r="X38" s="17"/>
      <c r="Y38" s="1"/>
      <c r="Z38" s="21">
        <f>+F38/2</f>
        <v>2369000</v>
      </c>
      <c r="AA38" s="1"/>
      <c r="AB38" s="22"/>
      <c r="AC38" s="1"/>
      <c r="AD38" s="22"/>
      <c r="AE38" s="1"/>
      <c r="AF38" s="1" t="s">
        <v>359</v>
      </c>
      <c r="AG38" s="1">
        <v>3125522320</v>
      </c>
      <c r="AH38" s="26" t="s">
        <v>360</v>
      </c>
      <c r="AI38" s="1"/>
    </row>
    <row r="39" spans="1:35" hidden="1">
      <c r="A39" s="1">
        <v>61</v>
      </c>
      <c r="B39" s="1" t="s">
        <v>37</v>
      </c>
      <c r="C39" s="1" t="s">
        <v>146</v>
      </c>
      <c r="D39" s="1" t="s">
        <v>361</v>
      </c>
      <c r="E39" s="13" t="s">
        <v>40</v>
      </c>
      <c r="F39" s="14">
        <v>36834680</v>
      </c>
      <c r="G39" s="1" t="s">
        <v>362</v>
      </c>
      <c r="H39" s="15">
        <v>901370428</v>
      </c>
      <c r="I39" s="15" t="s">
        <v>115</v>
      </c>
      <c r="J39" s="16">
        <v>3</v>
      </c>
      <c r="K39" s="16">
        <v>743</v>
      </c>
      <c r="L39" s="17">
        <v>45680</v>
      </c>
      <c r="M39" s="18">
        <f t="shared" si="6"/>
        <v>36834680</v>
      </c>
      <c r="N39" s="17">
        <v>45681</v>
      </c>
      <c r="O39" s="13" t="s">
        <v>43</v>
      </c>
      <c r="P39" s="19">
        <v>45684</v>
      </c>
      <c r="Q39" s="13">
        <v>742</v>
      </c>
      <c r="R39" s="1">
        <v>220106</v>
      </c>
      <c r="S39" s="20">
        <f t="shared" si="7"/>
        <v>36834680</v>
      </c>
      <c r="T39" s="17">
        <v>45684</v>
      </c>
      <c r="U39" s="15">
        <v>100040636</v>
      </c>
      <c r="V39" s="17">
        <v>45685</v>
      </c>
      <c r="W39" s="13" t="s">
        <v>668</v>
      </c>
      <c r="X39" s="17"/>
      <c r="Y39" s="1"/>
      <c r="Z39" s="21">
        <f>+F39/11</f>
        <v>3348607.2727272729</v>
      </c>
      <c r="AA39" s="27"/>
      <c r="AB39" s="22"/>
      <c r="AC39" s="1"/>
      <c r="AD39" s="22"/>
      <c r="AE39" s="1"/>
      <c r="AF39" s="1" t="s">
        <v>363</v>
      </c>
      <c r="AG39" s="1">
        <v>6085152404</v>
      </c>
      <c r="AH39" s="23" t="s">
        <v>364</v>
      </c>
      <c r="AI39" s="1"/>
    </row>
    <row r="40" spans="1:35" hidden="1">
      <c r="A40" s="1">
        <v>62</v>
      </c>
      <c r="B40" s="1" t="s">
        <v>37</v>
      </c>
      <c r="C40" s="1" t="s">
        <v>248</v>
      </c>
      <c r="D40" s="24" t="s">
        <v>365</v>
      </c>
      <c r="E40" s="13" t="s">
        <v>40</v>
      </c>
      <c r="F40" s="14">
        <v>65000000</v>
      </c>
      <c r="G40" s="1" t="s">
        <v>366</v>
      </c>
      <c r="H40" s="15">
        <v>900568774</v>
      </c>
      <c r="I40" s="15" t="s">
        <v>367</v>
      </c>
      <c r="J40" s="16">
        <v>5</v>
      </c>
      <c r="K40" s="16">
        <v>742</v>
      </c>
      <c r="L40" s="17">
        <v>45680</v>
      </c>
      <c r="M40" s="18">
        <v>65000000</v>
      </c>
      <c r="N40" s="17">
        <v>45681</v>
      </c>
      <c r="O40" s="13" t="s">
        <v>43</v>
      </c>
      <c r="P40" s="19">
        <v>45681</v>
      </c>
      <c r="Q40" s="13">
        <v>737</v>
      </c>
      <c r="R40" s="1">
        <v>2102020102</v>
      </c>
      <c r="S40" s="20">
        <f t="shared" si="7"/>
        <v>65000000</v>
      </c>
      <c r="T40" s="17">
        <v>45684</v>
      </c>
      <c r="U40" s="15" t="s">
        <v>368</v>
      </c>
      <c r="V40" s="17">
        <v>45686</v>
      </c>
      <c r="W40" s="25">
        <v>46022</v>
      </c>
      <c r="X40" s="17"/>
      <c r="Y40" s="1"/>
      <c r="Z40" s="21">
        <f>+F40/11</f>
        <v>5909090.9090909092</v>
      </c>
      <c r="AA40" s="1"/>
      <c r="AB40" s="22"/>
      <c r="AC40" s="1"/>
      <c r="AD40" s="22"/>
      <c r="AE40" s="1"/>
      <c r="AF40" s="1" t="s">
        <v>369</v>
      </c>
      <c r="AG40" s="1">
        <v>3228507960</v>
      </c>
      <c r="AH40" s="23" t="s">
        <v>370</v>
      </c>
      <c r="AI40" s="1"/>
    </row>
    <row r="41" spans="1:35" hidden="1">
      <c r="A41" s="1">
        <v>63</v>
      </c>
      <c r="B41" s="1" t="s">
        <v>37</v>
      </c>
      <c r="C41" s="1" t="s">
        <v>283</v>
      </c>
      <c r="D41" s="1" t="s">
        <v>371</v>
      </c>
      <c r="E41" s="13" t="s">
        <v>40</v>
      </c>
      <c r="F41" s="14">
        <v>77993274</v>
      </c>
      <c r="G41" s="1" t="s">
        <v>372</v>
      </c>
      <c r="H41" s="15">
        <v>890702326</v>
      </c>
      <c r="I41" s="15" t="s">
        <v>373</v>
      </c>
      <c r="J41" s="16">
        <v>8</v>
      </c>
      <c r="K41" s="16">
        <v>749</v>
      </c>
      <c r="L41" s="17">
        <v>45681</v>
      </c>
      <c r="M41" s="18">
        <f t="shared" ref="M41:M43" si="8">F41</f>
        <v>77993274</v>
      </c>
      <c r="N41" s="17">
        <v>45685</v>
      </c>
      <c r="O41" s="13" t="s">
        <v>43</v>
      </c>
      <c r="P41" s="19">
        <v>45685</v>
      </c>
      <c r="Q41" s="13">
        <v>746</v>
      </c>
      <c r="R41" s="1">
        <v>220203</v>
      </c>
      <c r="S41" s="20">
        <f t="shared" si="7"/>
        <v>77993274</v>
      </c>
      <c r="T41" s="17">
        <v>45685</v>
      </c>
      <c r="U41" s="15">
        <v>100040662</v>
      </c>
      <c r="V41" s="17">
        <v>45685</v>
      </c>
      <c r="W41" s="25">
        <v>46022</v>
      </c>
      <c r="X41" s="17"/>
      <c r="Y41" s="1"/>
      <c r="Z41" s="21">
        <f>+F41/11</f>
        <v>7090297.6363636367</v>
      </c>
      <c r="AA41" s="27"/>
      <c r="AB41" s="22"/>
      <c r="AC41" s="1"/>
      <c r="AD41" s="22"/>
      <c r="AE41" s="1"/>
      <c r="AF41" s="1" t="s">
        <v>374</v>
      </c>
      <c r="AG41" s="1">
        <v>6082554051</v>
      </c>
      <c r="AH41" s="26" t="s">
        <v>375</v>
      </c>
      <c r="AI41" s="1"/>
    </row>
    <row r="42" spans="1:35" hidden="1">
      <c r="A42" s="1">
        <v>64</v>
      </c>
      <c r="B42" s="1" t="s">
        <v>37</v>
      </c>
      <c r="C42" s="1" t="s">
        <v>146</v>
      </c>
      <c r="D42" s="1" t="s">
        <v>376</v>
      </c>
      <c r="E42" s="13" t="s">
        <v>40</v>
      </c>
      <c r="F42" s="14">
        <v>17724375</v>
      </c>
      <c r="G42" s="1" t="s">
        <v>377</v>
      </c>
      <c r="H42" s="15">
        <v>52332938</v>
      </c>
      <c r="I42" s="15" t="s">
        <v>261</v>
      </c>
      <c r="J42" s="16">
        <v>7</v>
      </c>
      <c r="K42" s="16">
        <v>748</v>
      </c>
      <c r="L42" s="17">
        <v>45681</v>
      </c>
      <c r="M42" s="18">
        <f t="shared" si="8"/>
        <v>17724375</v>
      </c>
      <c r="N42" s="17">
        <v>45685</v>
      </c>
      <c r="O42" s="13" t="s">
        <v>43</v>
      </c>
      <c r="P42" s="19">
        <v>45685</v>
      </c>
      <c r="Q42" s="13">
        <v>747</v>
      </c>
      <c r="R42" s="1">
        <v>2102020211</v>
      </c>
      <c r="S42" s="20">
        <f t="shared" si="7"/>
        <v>17724375</v>
      </c>
      <c r="T42" s="17">
        <v>45685</v>
      </c>
      <c r="U42" s="15">
        <v>100040667</v>
      </c>
      <c r="V42" s="17">
        <v>45688</v>
      </c>
      <c r="W42" s="25">
        <v>45747</v>
      </c>
      <c r="X42" s="17"/>
      <c r="Y42" s="1"/>
      <c r="Z42" s="21">
        <f>+F42/3</f>
        <v>5908125</v>
      </c>
      <c r="AA42" s="1"/>
      <c r="AB42" s="22"/>
      <c r="AC42" s="1"/>
      <c r="AD42" s="22"/>
      <c r="AE42" s="1"/>
      <c r="AF42" s="1" t="s">
        <v>378</v>
      </c>
      <c r="AG42" s="1">
        <v>3152589227</v>
      </c>
      <c r="AH42" s="26" t="s">
        <v>379</v>
      </c>
      <c r="AI42" s="1"/>
    </row>
    <row r="43" spans="1:35" hidden="1">
      <c r="A43" s="1">
        <v>65</v>
      </c>
      <c r="B43" s="1" t="s">
        <v>37</v>
      </c>
      <c r="C43" s="1" t="s">
        <v>330</v>
      </c>
      <c r="D43" s="1" t="s">
        <v>380</v>
      </c>
      <c r="E43" s="13" t="s">
        <v>40</v>
      </c>
      <c r="F43" s="14">
        <v>10300000</v>
      </c>
      <c r="G43" s="1" t="s">
        <v>381</v>
      </c>
      <c r="H43" s="15">
        <v>1110505317</v>
      </c>
      <c r="I43" s="15" t="s">
        <v>115</v>
      </c>
      <c r="J43" s="16">
        <v>8</v>
      </c>
      <c r="K43" s="16">
        <v>741</v>
      </c>
      <c r="L43" s="17">
        <v>45679</v>
      </c>
      <c r="M43" s="18">
        <f t="shared" si="8"/>
        <v>10300000</v>
      </c>
      <c r="N43" s="17">
        <v>45685</v>
      </c>
      <c r="O43" s="13" t="s">
        <v>43</v>
      </c>
      <c r="P43" s="19">
        <v>45685</v>
      </c>
      <c r="Q43" s="13">
        <v>748</v>
      </c>
      <c r="R43" s="1">
        <v>2101010301</v>
      </c>
      <c r="S43" s="20">
        <f t="shared" si="7"/>
        <v>10300000</v>
      </c>
      <c r="T43" s="17">
        <v>45685</v>
      </c>
      <c r="U43" s="15">
        <v>2544101198000</v>
      </c>
      <c r="V43" s="17">
        <v>45686</v>
      </c>
      <c r="W43" s="25">
        <v>45744</v>
      </c>
      <c r="X43" s="17"/>
      <c r="Y43" s="1"/>
      <c r="Z43" s="21">
        <v>5150000</v>
      </c>
      <c r="AA43" s="1"/>
      <c r="AB43" s="22"/>
      <c r="AC43" s="1"/>
      <c r="AD43" s="22"/>
      <c r="AE43" s="1"/>
      <c r="AF43" s="1" t="s">
        <v>382</v>
      </c>
      <c r="AG43" s="1">
        <v>3004088878</v>
      </c>
      <c r="AH43" s="26" t="s">
        <v>383</v>
      </c>
      <c r="AI43" s="1"/>
    </row>
    <row r="44" spans="1:35" hidden="1">
      <c r="A44" s="1">
        <v>66</v>
      </c>
      <c r="B44" s="1" t="s">
        <v>37</v>
      </c>
      <c r="C44" s="1" t="s">
        <v>384</v>
      </c>
      <c r="D44" s="24" t="s">
        <v>385</v>
      </c>
      <c r="E44" s="13" t="s">
        <v>40</v>
      </c>
      <c r="F44" s="14">
        <v>114240000</v>
      </c>
      <c r="G44" s="1" t="s">
        <v>386</v>
      </c>
      <c r="H44" s="15">
        <v>65744802</v>
      </c>
      <c r="I44" s="15" t="s">
        <v>115</v>
      </c>
      <c r="J44" s="16">
        <v>9</v>
      </c>
      <c r="K44" s="16">
        <v>740</v>
      </c>
      <c r="L44" s="17">
        <v>45679</v>
      </c>
      <c r="M44" s="18">
        <v>114240000</v>
      </c>
      <c r="N44" s="17">
        <v>45686</v>
      </c>
      <c r="O44" s="13" t="s">
        <v>43</v>
      </c>
      <c r="P44" s="19">
        <v>45687</v>
      </c>
      <c r="Q44" s="13">
        <v>749</v>
      </c>
      <c r="R44" s="1">
        <v>2101010301</v>
      </c>
      <c r="S44" s="20">
        <v>114240000</v>
      </c>
      <c r="T44" s="17">
        <v>45687</v>
      </c>
      <c r="U44" s="15" t="s">
        <v>387</v>
      </c>
      <c r="V44" s="17">
        <v>45688</v>
      </c>
      <c r="W44" s="13" t="s">
        <v>4145</v>
      </c>
      <c r="X44" s="17"/>
      <c r="Y44" s="1"/>
      <c r="Z44" s="21">
        <f>+S44/4</f>
        <v>28560000</v>
      </c>
      <c r="AA44" s="1"/>
      <c r="AB44" s="22"/>
      <c r="AC44" s="1"/>
      <c r="AD44" s="22"/>
      <c r="AE44" s="1"/>
      <c r="AF44" s="1" t="s">
        <v>388</v>
      </c>
      <c r="AG44" s="1">
        <v>3182529456</v>
      </c>
      <c r="AH44" s="26" t="s">
        <v>389</v>
      </c>
      <c r="AI44" s="1"/>
    </row>
    <row r="45" spans="1:35" hidden="1">
      <c r="A45" s="1">
        <v>67</v>
      </c>
      <c r="B45" s="1" t="s">
        <v>47</v>
      </c>
      <c r="C45" s="1" t="s">
        <v>390</v>
      </c>
      <c r="D45" s="1" t="s">
        <v>391</v>
      </c>
      <c r="E45" s="13" t="s">
        <v>40</v>
      </c>
      <c r="F45" s="14">
        <v>3554000</v>
      </c>
      <c r="G45" s="1" t="s">
        <v>392</v>
      </c>
      <c r="H45" s="15">
        <v>33994070</v>
      </c>
      <c r="I45" s="15" t="s">
        <v>393</v>
      </c>
      <c r="J45" s="16">
        <v>0</v>
      </c>
      <c r="K45" s="16">
        <v>760</v>
      </c>
      <c r="L45" s="17">
        <v>45685</v>
      </c>
      <c r="M45" s="18">
        <f>+F45</f>
        <v>3554000</v>
      </c>
      <c r="N45" s="17">
        <v>45691</v>
      </c>
      <c r="O45" s="13" t="s">
        <v>43</v>
      </c>
      <c r="P45" s="19">
        <v>45691</v>
      </c>
      <c r="Q45" s="13">
        <v>754</v>
      </c>
      <c r="R45" s="1">
        <v>220402</v>
      </c>
      <c r="S45" s="20">
        <f>+M45</f>
        <v>3554000</v>
      </c>
      <c r="T45" s="17">
        <v>45691</v>
      </c>
      <c r="U45" s="15" t="s">
        <v>394</v>
      </c>
      <c r="V45" s="17">
        <v>45691</v>
      </c>
      <c r="W45" s="25" t="s">
        <v>416</v>
      </c>
      <c r="X45" s="17"/>
      <c r="Y45" s="1"/>
      <c r="Z45" s="21">
        <f>+F45/1.5</f>
        <v>2369333.3333333335</v>
      </c>
      <c r="AA45" s="1"/>
      <c r="AB45" s="22"/>
      <c r="AC45" s="1"/>
      <c r="AD45" s="22"/>
      <c r="AE45" s="1"/>
      <c r="AF45" s="1" t="s">
        <v>395</v>
      </c>
      <c r="AG45" s="1">
        <v>3102666173</v>
      </c>
      <c r="AH45" s="26" t="s">
        <v>396</v>
      </c>
      <c r="AI45" s="1"/>
    </row>
    <row r="46" spans="1:35" hidden="1">
      <c r="A46" s="1">
        <v>68</v>
      </c>
      <c r="B46" s="1" t="s">
        <v>47</v>
      </c>
      <c r="C46" s="1" t="s">
        <v>390</v>
      </c>
      <c r="D46" s="1" t="s">
        <v>391</v>
      </c>
      <c r="E46" s="13" t="s">
        <v>40</v>
      </c>
      <c r="F46" s="14">
        <v>3554000</v>
      </c>
      <c r="G46" s="1" t="s">
        <v>397</v>
      </c>
      <c r="H46" s="15">
        <v>1234643097</v>
      </c>
      <c r="I46" s="15" t="s">
        <v>115</v>
      </c>
      <c r="J46" s="16">
        <v>3</v>
      </c>
      <c r="K46" s="16">
        <v>764</v>
      </c>
      <c r="L46" s="17">
        <v>45685</v>
      </c>
      <c r="M46" s="18">
        <f t="shared" ref="M46:M50" si="9">+F46</f>
        <v>3554000</v>
      </c>
      <c r="N46" s="17">
        <v>45691</v>
      </c>
      <c r="O46" s="13" t="s">
        <v>43</v>
      </c>
      <c r="P46" s="19">
        <v>45692</v>
      </c>
      <c r="Q46" s="13">
        <v>755</v>
      </c>
      <c r="R46" s="1">
        <v>220402</v>
      </c>
      <c r="S46" s="20">
        <f>+M46</f>
        <v>3554000</v>
      </c>
      <c r="T46" s="17">
        <v>45691</v>
      </c>
      <c r="U46" s="15" t="s">
        <v>398</v>
      </c>
      <c r="V46" s="17">
        <v>45692</v>
      </c>
      <c r="W46" s="25" t="s">
        <v>416</v>
      </c>
      <c r="X46" s="17"/>
      <c r="Y46" s="1"/>
      <c r="Z46" s="21">
        <f>+F46/1.5</f>
        <v>2369333.3333333335</v>
      </c>
      <c r="AA46" s="1"/>
      <c r="AB46" s="22"/>
      <c r="AC46" s="1"/>
      <c r="AD46" s="22"/>
      <c r="AE46" s="1"/>
      <c r="AF46" s="1" t="s">
        <v>399</v>
      </c>
      <c r="AG46" s="1">
        <v>3227733251</v>
      </c>
      <c r="AH46" s="26" t="s">
        <v>400</v>
      </c>
      <c r="AI46" s="1"/>
    </row>
    <row r="47" spans="1:35" hidden="1">
      <c r="A47" s="1">
        <v>69</v>
      </c>
      <c r="B47" s="1" t="s">
        <v>47</v>
      </c>
      <c r="C47" s="1" t="s">
        <v>390</v>
      </c>
      <c r="D47" s="1" t="s">
        <v>391</v>
      </c>
      <c r="E47" s="13" t="s">
        <v>40</v>
      </c>
      <c r="F47" s="14">
        <v>3554000</v>
      </c>
      <c r="G47" s="1" t="s">
        <v>401</v>
      </c>
      <c r="H47" s="15">
        <v>1110453084</v>
      </c>
      <c r="I47" s="15" t="s">
        <v>115</v>
      </c>
      <c r="J47" s="16">
        <v>2</v>
      </c>
      <c r="K47" s="16">
        <v>762</v>
      </c>
      <c r="L47" s="17">
        <v>45685</v>
      </c>
      <c r="M47" s="18">
        <f t="shared" si="9"/>
        <v>3554000</v>
      </c>
      <c r="N47" s="17">
        <v>45691</v>
      </c>
      <c r="O47" s="13" t="s">
        <v>43</v>
      </c>
      <c r="P47" s="19">
        <v>45692</v>
      </c>
      <c r="Q47" s="13">
        <v>756</v>
      </c>
      <c r="R47" s="1">
        <v>220402</v>
      </c>
      <c r="S47" s="20">
        <f>+M47</f>
        <v>3554000</v>
      </c>
      <c r="T47" s="17">
        <v>45691</v>
      </c>
      <c r="U47" s="15">
        <v>100040939</v>
      </c>
      <c r="V47" s="17">
        <v>45692</v>
      </c>
      <c r="W47" s="25" t="s">
        <v>416</v>
      </c>
      <c r="X47" s="17"/>
      <c r="Y47" s="1"/>
      <c r="Z47" s="21">
        <f>+F47/1.5</f>
        <v>2369333.3333333335</v>
      </c>
      <c r="AA47" s="1"/>
      <c r="AB47" s="22"/>
      <c r="AC47" s="1"/>
      <c r="AD47" s="22"/>
      <c r="AE47" s="1"/>
      <c r="AF47" s="1" t="s">
        <v>402</v>
      </c>
      <c r="AG47" s="1">
        <v>3244436255</v>
      </c>
      <c r="AH47" s="26" t="s">
        <v>403</v>
      </c>
      <c r="AI47" s="1"/>
    </row>
    <row r="48" spans="1:35" hidden="1">
      <c r="A48" s="1">
        <v>70</v>
      </c>
      <c r="B48" s="1" t="s">
        <v>47</v>
      </c>
      <c r="C48" s="1" t="s">
        <v>390</v>
      </c>
      <c r="D48" s="1" t="s">
        <v>391</v>
      </c>
      <c r="E48" s="13" t="s">
        <v>40</v>
      </c>
      <c r="F48" s="14">
        <v>3554000</v>
      </c>
      <c r="G48" s="1" t="s">
        <v>404</v>
      </c>
      <c r="H48" s="15">
        <v>1088308527</v>
      </c>
      <c r="I48" s="15" t="s">
        <v>405</v>
      </c>
      <c r="J48" s="16">
        <v>4</v>
      </c>
      <c r="K48" s="16">
        <v>761</v>
      </c>
      <c r="L48" s="17">
        <v>45685</v>
      </c>
      <c r="M48" s="18">
        <f t="shared" si="9"/>
        <v>3554000</v>
      </c>
      <c r="N48" s="17">
        <v>45691</v>
      </c>
      <c r="O48" s="13" t="s">
        <v>43</v>
      </c>
      <c r="P48" s="19">
        <v>45692</v>
      </c>
      <c r="Q48" s="13">
        <v>757</v>
      </c>
      <c r="R48" s="1">
        <v>220402</v>
      </c>
      <c r="S48" s="20">
        <f t="shared" ref="S48:S50" si="10">+M48</f>
        <v>3554000</v>
      </c>
      <c r="T48" s="17">
        <v>45691</v>
      </c>
      <c r="U48" s="15">
        <v>100040931</v>
      </c>
      <c r="V48" s="17">
        <v>45691</v>
      </c>
      <c r="W48" s="25" t="s">
        <v>416</v>
      </c>
      <c r="X48" s="17"/>
      <c r="Y48" s="1"/>
      <c r="Z48" s="21">
        <f>+F48/1.5</f>
        <v>2369333.3333333335</v>
      </c>
      <c r="AA48" s="1"/>
      <c r="AB48" s="22"/>
      <c r="AC48" s="1"/>
      <c r="AD48" s="22"/>
      <c r="AE48" s="1"/>
      <c r="AF48" s="1" t="s">
        <v>406</v>
      </c>
      <c r="AG48" s="1">
        <v>3112554563</v>
      </c>
      <c r="AH48" s="26" t="s">
        <v>407</v>
      </c>
      <c r="AI48" s="1"/>
    </row>
    <row r="49" spans="1:35" hidden="1">
      <c r="A49" s="1">
        <v>71</v>
      </c>
      <c r="B49" s="1" t="s">
        <v>47</v>
      </c>
      <c r="C49" s="1" t="s">
        <v>390</v>
      </c>
      <c r="D49" s="1" t="s">
        <v>408</v>
      </c>
      <c r="E49" s="13" t="s">
        <v>40</v>
      </c>
      <c r="F49" s="14">
        <v>3554000</v>
      </c>
      <c r="G49" s="1" t="s">
        <v>409</v>
      </c>
      <c r="H49" s="15">
        <v>1005827296</v>
      </c>
      <c r="I49" s="15" t="s">
        <v>108</v>
      </c>
      <c r="J49" s="16">
        <v>2</v>
      </c>
      <c r="K49" s="16">
        <v>759</v>
      </c>
      <c r="L49" s="17">
        <v>45685</v>
      </c>
      <c r="M49" s="18">
        <f t="shared" si="9"/>
        <v>3554000</v>
      </c>
      <c r="N49" s="17">
        <v>45691</v>
      </c>
      <c r="O49" s="13" t="s">
        <v>43</v>
      </c>
      <c r="P49" s="19">
        <v>45692</v>
      </c>
      <c r="Q49" s="13">
        <v>758</v>
      </c>
      <c r="R49" s="1">
        <v>220402</v>
      </c>
      <c r="S49" s="20">
        <f t="shared" si="10"/>
        <v>3554000</v>
      </c>
      <c r="T49" s="17">
        <v>45691</v>
      </c>
      <c r="U49" s="15" t="s">
        <v>410</v>
      </c>
      <c r="V49" s="17">
        <v>45693</v>
      </c>
      <c r="W49" s="25" t="s">
        <v>416</v>
      </c>
      <c r="X49" s="17"/>
      <c r="Y49" s="1"/>
      <c r="Z49" s="21">
        <f>+F49/1.5</f>
        <v>2369333.3333333335</v>
      </c>
      <c r="AA49" s="1"/>
      <c r="AB49" s="22"/>
      <c r="AC49" s="1"/>
      <c r="AD49" s="22"/>
      <c r="AE49" s="1"/>
      <c r="AF49" s="1" t="s">
        <v>411</v>
      </c>
      <c r="AG49" s="1">
        <v>3173154033</v>
      </c>
      <c r="AH49" s="26" t="s">
        <v>412</v>
      </c>
      <c r="AI49" s="1"/>
    </row>
    <row r="50" spans="1:35" hidden="1">
      <c r="A50" s="1">
        <v>72</v>
      </c>
      <c r="B50" s="1" t="s">
        <v>47</v>
      </c>
      <c r="C50" s="1" t="s">
        <v>390</v>
      </c>
      <c r="D50" s="24" t="s">
        <v>413</v>
      </c>
      <c r="E50" s="13" t="s">
        <v>40</v>
      </c>
      <c r="F50" s="14">
        <v>3554000</v>
      </c>
      <c r="G50" s="1" t="s">
        <v>414</v>
      </c>
      <c r="H50" s="15">
        <v>1007884109</v>
      </c>
      <c r="I50" s="15" t="s">
        <v>42</v>
      </c>
      <c r="J50" s="16">
        <v>3</v>
      </c>
      <c r="K50" s="16">
        <v>765</v>
      </c>
      <c r="L50" s="17">
        <v>45685</v>
      </c>
      <c r="M50" s="18">
        <f t="shared" si="9"/>
        <v>3554000</v>
      </c>
      <c r="N50" s="17">
        <v>45691</v>
      </c>
      <c r="O50" s="13" t="s">
        <v>43</v>
      </c>
      <c r="P50" s="180"/>
      <c r="Q50" s="181"/>
      <c r="R50" s="1">
        <v>220402</v>
      </c>
      <c r="S50" s="20">
        <f t="shared" si="10"/>
        <v>3554000</v>
      </c>
      <c r="T50" s="17"/>
      <c r="U50" s="123" t="s">
        <v>415</v>
      </c>
      <c r="V50" s="17"/>
      <c r="W50" s="25" t="s">
        <v>416</v>
      </c>
      <c r="X50" s="17"/>
      <c r="Y50" s="1"/>
      <c r="Z50" s="21">
        <v>2369000</v>
      </c>
      <c r="AA50" s="1"/>
      <c r="AB50" s="22"/>
      <c r="AC50" s="1"/>
      <c r="AD50" s="22"/>
      <c r="AE50" s="1"/>
      <c r="AF50" s="1" t="s">
        <v>417</v>
      </c>
      <c r="AG50" s="1">
        <v>3165541868</v>
      </c>
      <c r="AH50" s="23" t="s">
        <v>418</v>
      </c>
      <c r="AI50" s="1"/>
    </row>
    <row r="51" spans="1:35" hidden="1">
      <c r="A51" s="1">
        <v>73</v>
      </c>
      <c r="B51" s="1" t="s">
        <v>47</v>
      </c>
      <c r="C51" s="1" t="s">
        <v>390</v>
      </c>
      <c r="D51" s="1" t="s">
        <v>391</v>
      </c>
      <c r="E51" s="13" t="s">
        <v>40</v>
      </c>
      <c r="F51" s="14">
        <v>3554000</v>
      </c>
      <c r="G51" s="1" t="s">
        <v>419</v>
      </c>
      <c r="H51" s="15">
        <v>52049254</v>
      </c>
      <c r="I51" s="15" t="s">
        <v>261</v>
      </c>
      <c r="J51" s="16">
        <v>5</v>
      </c>
      <c r="K51" s="16">
        <v>757</v>
      </c>
      <c r="L51" s="17">
        <v>45685</v>
      </c>
      <c r="M51" s="18">
        <v>3554000</v>
      </c>
      <c r="N51" s="17">
        <v>45691</v>
      </c>
      <c r="O51" s="13" t="s">
        <v>43</v>
      </c>
      <c r="P51" s="19">
        <v>45692</v>
      </c>
      <c r="Q51" s="13">
        <v>759</v>
      </c>
      <c r="R51" s="1">
        <v>220402</v>
      </c>
      <c r="S51" s="20">
        <v>3554000</v>
      </c>
      <c r="T51" s="17">
        <v>45692</v>
      </c>
      <c r="U51" s="15" t="s">
        <v>420</v>
      </c>
      <c r="V51" s="17">
        <v>45692</v>
      </c>
      <c r="W51" s="25" t="s">
        <v>416</v>
      </c>
      <c r="X51" s="17"/>
      <c r="Y51" s="1"/>
      <c r="Z51" s="21">
        <v>2369000</v>
      </c>
      <c r="AA51" s="1"/>
      <c r="AB51" s="22"/>
      <c r="AC51" s="1"/>
      <c r="AD51" s="22"/>
      <c r="AE51" s="1"/>
      <c r="AF51" s="1" t="s">
        <v>421</v>
      </c>
      <c r="AG51" s="1">
        <v>6156465133</v>
      </c>
      <c r="AH51" s="26" t="s">
        <v>422</v>
      </c>
      <c r="AI51" s="1"/>
    </row>
    <row r="52" spans="1:35" hidden="1">
      <c r="A52" s="1">
        <v>74</v>
      </c>
      <c r="B52" s="1" t="s">
        <v>47</v>
      </c>
      <c r="C52" s="1" t="s">
        <v>390</v>
      </c>
      <c r="D52" s="1" t="s">
        <v>423</v>
      </c>
      <c r="E52" s="13" t="s">
        <v>40</v>
      </c>
      <c r="F52" s="14">
        <v>5400000</v>
      </c>
      <c r="G52" s="1" t="s">
        <v>424</v>
      </c>
      <c r="H52" s="15">
        <v>16070364</v>
      </c>
      <c r="I52" s="15" t="s">
        <v>69</v>
      </c>
      <c r="J52" s="16">
        <v>3</v>
      </c>
      <c r="K52" s="16">
        <v>767</v>
      </c>
      <c r="L52" s="19">
        <v>45685</v>
      </c>
      <c r="M52" s="18">
        <f t="shared" ref="M52" si="11">F52</f>
        <v>5400000</v>
      </c>
      <c r="N52" s="17">
        <v>45691</v>
      </c>
      <c r="O52" s="13" t="s">
        <v>43</v>
      </c>
      <c r="P52" s="19">
        <v>45692</v>
      </c>
      <c r="Q52" s="13">
        <v>760</v>
      </c>
      <c r="R52" s="1">
        <v>220401</v>
      </c>
      <c r="S52" s="20">
        <f t="shared" ref="S52" si="12">M52</f>
        <v>5400000</v>
      </c>
      <c r="T52" s="17">
        <v>45692</v>
      </c>
      <c r="U52" s="15">
        <v>100040966</v>
      </c>
      <c r="V52" s="17">
        <v>45692</v>
      </c>
      <c r="W52" s="25" t="s">
        <v>416</v>
      </c>
      <c r="X52" s="17"/>
      <c r="Y52" s="1"/>
      <c r="Z52" s="21">
        <f>+S52/1.5</f>
        <v>3600000</v>
      </c>
      <c r="AA52" s="1"/>
      <c r="AB52" s="22"/>
      <c r="AC52" s="1"/>
      <c r="AD52" s="22"/>
      <c r="AE52" s="1"/>
      <c r="AF52" s="1" t="s">
        <v>425</v>
      </c>
      <c r="AG52" s="1">
        <v>3166175825</v>
      </c>
      <c r="AH52" s="26" t="s">
        <v>426</v>
      </c>
      <c r="AI52" s="1"/>
    </row>
    <row r="53" spans="1:35" hidden="1">
      <c r="A53" s="1">
        <v>75</v>
      </c>
      <c r="B53" s="1" t="s">
        <v>47</v>
      </c>
      <c r="C53" s="1" t="s">
        <v>390</v>
      </c>
      <c r="D53" s="1" t="s">
        <v>391</v>
      </c>
      <c r="E53" s="13" t="s">
        <v>40</v>
      </c>
      <c r="F53" s="14">
        <v>3554000</v>
      </c>
      <c r="G53" s="1" t="s">
        <v>427</v>
      </c>
      <c r="H53" s="15">
        <v>1110060962</v>
      </c>
      <c r="I53" s="15" t="s">
        <v>428</v>
      </c>
      <c r="J53" s="16">
        <v>7</v>
      </c>
      <c r="K53" s="16">
        <v>763</v>
      </c>
      <c r="L53" s="17">
        <v>45685</v>
      </c>
      <c r="M53" s="18">
        <v>3554000</v>
      </c>
      <c r="N53" s="17">
        <v>45691</v>
      </c>
      <c r="O53" s="13" t="s">
        <v>43</v>
      </c>
      <c r="P53" s="19">
        <v>45692</v>
      </c>
      <c r="Q53" s="13">
        <v>761</v>
      </c>
      <c r="R53" s="1">
        <v>220402</v>
      </c>
      <c r="S53" s="20">
        <v>3554000</v>
      </c>
      <c r="T53" s="17">
        <v>45692</v>
      </c>
      <c r="U53" s="15" t="s">
        <v>429</v>
      </c>
      <c r="V53" s="17">
        <v>45692</v>
      </c>
      <c r="W53" s="25" t="s">
        <v>416</v>
      </c>
      <c r="X53" s="17"/>
      <c r="Y53" s="1"/>
      <c r="Z53" s="21">
        <v>2369000</v>
      </c>
      <c r="AA53" s="1"/>
      <c r="AB53" s="22"/>
      <c r="AC53" s="1"/>
      <c r="AD53" s="22"/>
      <c r="AE53" s="1"/>
      <c r="AF53" s="1" t="s">
        <v>430</v>
      </c>
      <c r="AG53" s="1">
        <v>3208528104</v>
      </c>
      <c r="AH53" s="26" t="s">
        <v>431</v>
      </c>
      <c r="AI53" s="1"/>
    </row>
    <row r="54" spans="1:35" hidden="1">
      <c r="A54" s="1">
        <v>76</v>
      </c>
      <c r="B54" s="1" t="s">
        <v>47</v>
      </c>
      <c r="C54" s="1" t="s">
        <v>390</v>
      </c>
      <c r="D54" s="1" t="s">
        <v>391</v>
      </c>
      <c r="E54" s="13" t="s">
        <v>40</v>
      </c>
      <c r="F54" s="14">
        <v>3554000</v>
      </c>
      <c r="G54" s="1" t="s">
        <v>432</v>
      </c>
      <c r="H54" s="15">
        <v>1110552026</v>
      </c>
      <c r="I54" s="15" t="s">
        <v>115</v>
      </c>
      <c r="J54" s="16">
        <v>1</v>
      </c>
      <c r="K54" s="16">
        <v>758</v>
      </c>
      <c r="L54" s="17">
        <v>45685</v>
      </c>
      <c r="M54" s="18">
        <v>3554000</v>
      </c>
      <c r="N54" s="17">
        <v>45691</v>
      </c>
      <c r="O54" s="13" t="s">
        <v>43</v>
      </c>
      <c r="P54" s="19">
        <v>45692</v>
      </c>
      <c r="Q54" s="13">
        <v>762</v>
      </c>
      <c r="R54" s="1">
        <v>220402</v>
      </c>
      <c r="S54" s="20">
        <v>3554000</v>
      </c>
      <c r="T54" s="17">
        <v>45692</v>
      </c>
      <c r="U54" s="15" t="s">
        <v>433</v>
      </c>
      <c r="V54" s="17">
        <v>45693</v>
      </c>
      <c r="W54" s="25" t="s">
        <v>416</v>
      </c>
      <c r="X54" s="17"/>
      <c r="Y54" s="1"/>
      <c r="Z54" s="21">
        <v>2369000</v>
      </c>
      <c r="AA54" s="1"/>
      <c r="AB54" s="22"/>
      <c r="AC54" s="1"/>
      <c r="AD54" s="22"/>
      <c r="AE54" s="1"/>
      <c r="AF54" s="1" t="s">
        <v>434</v>
      </c>
      <c r="AG54" s="1">
        <v>3115359347</v>
      </c>
      <c r="AH54" s="26" t="s">
        <v>435</v>
      </c>
      <c r="AI54" s="1"/>
    </row>
    <row r="55" spans="1:35" hidden="1">
      <c r="A55" s="1">
        <v>77</v>
      </c>
      <c r="B55" s="1" t="s">
        <v>37</v>
      </c>
      <c r="C55" s="1" t="s">
        <v>146</v>
      </c>
      <c r="D55" s="1" t="s">
        <v>436</v>
      </c>
      <c r="E55" s="13" t="s">
        <v>40</v>
      </c>
      <c r="F55" s="14">
        <v>85087300</v>
      </c>
      <c r="G55" s="1" t="s">
        <v>437</v>
      </c>
      <c r="H55" s="15">
        <v>900448985</v>
      </c>
      <c r="I55" s="15" t="s">
        <v>438</v>
      </c>
      <c r="J55" s="16">
        <v>8</v>
      </c>
      <c r="K55" s="16">
        <v>766</v>
      </c>
      <c r="L55" s="17">
        <v>45716</v>
      </c>
      <c r="M55" s="18">
        <f t="shared" ref="M55" si="13">F55</f>
        <v>85087300</v>
      </c>
      <c r="N55" s="17">
        <v>45691</v>
      </c>
      <c r="O55" s="13" t="s">
        <v>43</v>
      </c>
      <c r="P55" s="19">
        <v>45694</v>
      </c>
      <c r="Q55" s="13">
        <v>770</v>
      </c>
      <c r="R55" s="1">
        <v>2102020212</v>
      </c>
      <c r="S55" s="20">
        <f t="shared" ref="S55" si="14">M55</f>
        <v>85087300</v>
      </c>
      <c r="T55" s="17">
        <v>45694</v>
      </c>
      <c r="U55" s="15" t="s">
        <v>439</v>
      </c>
      <c r="V55" s="17">
        <v>45698</v>
      </c>
      <c r="W55" s="25">
        <v>46022</v>
      </c>
      <c r="X55" s="17"/>
      <c r="Y55" s="1"/>
      <c r="Z55" s="21">
        <f>+F55/11</f>
        <v>7735209.0909090908</v>
      </c>
      <c r="AA55" s="1"/>
      <c r="AB55" s="22"/>
      <c r="AC55" s="1"/>
      <c r="AD55" s="22"/>
      <c r="AE55" s="1"/>
      <c r="AF55" s="1" t="s">
        <v>440</v>
      </c>
      <c r="AG55" s="1">
        <v>3158630690</v>
      </c>
      <c r="AH55" s="23" t="s">
        <v>441</v>
      </c>
      <c r="AI55" s="1"/>
    </row>
    <row r="56" spans="1:35" hidden="1">
      <c r="A56" s="1">
        <v>78</v>
      </c>
      <c r="B56" s="1" t="s">
        <v>47</v>
      </c>
      <c r="C56" s="1" t="s">
        <v>390</v>
      </c>
      <c r="D56" s="1" t="s">
        <v>442</v>
      </c>
      <c r="E56" s="13" t="s">
        <v>40</v>
      </c>
      <c r="F56" s="14">
        <v>3554000</v>
      </c>
      <c r="G56" s="1" t="s">
        <v>443</v>
      </c>
      <c r="H56" s="15">
        <v>65777854</v>
      </c>
      <c r="I56" s="15" t="s">
        <v>115</v>
      </c>
      <c r="J56" s="16">
        <v>4</v>
      </c>
      <c r="K56" s="16">
        <v>774</v>
      </c>
      <c r="L56" s="17">
        <v>45686</v>
      </c>
      <c r="M56" s="18">
        <f t="shared" ref="M56:M60" si="15">+F56</f>
        <v>3554000</v>
      </c>
      <c r="N56" s="17">
        <v>45692</v>
      </c>
      <c r="O56" s="13" t="s">
        <v>43</v>
      </c>
      <c r="P56" s="19">
        <v>45692</v>
      </c>
      <c r="Q56" s="13">
        <v>763</v>
      </c>
      <c r="R56" s="1">
        <v>220402</v>
      </c>
      <c r="S56" s="20">
        <f>+M56</f>
        <v>3554000</v>
      </c>
      <c r="T56" s="17">
        <v>45692</v>
      </c>
      <c r="U56" s="15" t="s">
        <v>444</v>
      </c>
      <c r="V56" s="17">
        <v>45692</v>
      </c>
      <c r="W56" s="13" t="s">
        <v>4146</v>
      </c>
      <c r="X56" s="17"/>
      <c r="Y56" s="1"/>
      <c r="Z56" s="21">
        <f>+S56/1.5</f>
        <v>2369333.3333333335</v>
      </c>
      <c r="AA56" s="1"/>
      <c r="AB56" s="22"/>
      <c r="AC56" s="1"/>
      <c r="AD56" s="22"/>
      <c r="AE56" s="1"/>
      <c r="AF56" s="1" t="s">
        <v>445</v>
      </c>
      <c r="AG56" s="1">
        <v>3113546367</v>
      </c>
      <c r="AH56" s="26" t="s">
        <v>446</v>
      </c>
      <c r="AI56" s="1"/>
    </row>
    <row r="57" spans="1:35" hidden="1">
      <c r="A57" s="1">
        <v>79</v>
      </c>
      <c r="B57" s="1" t="s">
        <v>47</v>
      </c>
      <c r="C57" s="1" t="s">
        <v>390</v>
      </c>
      <c r="D57" s="1" t="s">
        <v>442</v>
      </c>
      <c r="E57" s="13" t="s">
        <v>40</v>
      </c>
      <c r="F57" s="14">
        <v>3554000</v>
      </c>
      <c r="G57" s="1" t="s">
        <v>447</v>
      </c>
      <c r="H57" s="15">
        <v>1234640999</v>
      </c>
      <c r="I57" s="15" t="s">
        <v>115</v>
      </c>
      <c r="J57" s="16">
        <v>8</v>
      </c>
      <c r="K57" s="16">
        <v>785</v>
      </c>
      <c r="L57" s="17">
        <v>45686</v>
      </c>
      <c r="M57" s="18">
        <f t="shared" si="15"/>
        <v>3554000</v>
      </c>
      <c r="N57" s="17">
        <v>45692</v>
      </c>
      <c r="O57" s="13" t="s">
        <v>43</v>
      </c>
      <c r="P57" s="19">
        <v>45692</v>
      </c>
      <c r="Q57" s="13">
        <v>764</v>
      </c>
      <c r="R57" s="1">
        <v>220402</v>
      </c>
      <c r="S57" s="20">
        <f>+M57</f>
        <v>3554000</v>
      </c>
      <c r="T57" s="17">
        <v>45692</v>
      </c>
      <c r="U57" s="15" t="s">
        <v>448</v>
      </c>
      <c r="V57" s="17">
        <v>45692</v>
      </c>
      <c r="W57" s="13" t="s">
        <v>4146</v>
      </c>
      <c r="X57" s="17"/>
      <c r="Y57" s="1"/>
      <c r="Z57" s="21">
        <f>+S57/1.5</f>
        <v>2369333.3333333335</v>
      </c>
      <c r="AA57" s="1"/>
      <c r="AB57" s="22"/>
      <c r="AC57" s="1"/>
      <c r="AD57" s="22"/>
      <c r="AE57" s="1"/>
      <c r="AF57" s="1" t="s">
        <v>449</v>
      </c>
      <c r="AG57" s="1">
        <v>3045297138</v>
      </c>
      <c r="AH57" s="26" t="s">
        <v>450</v>
      </c>
      <c r="AI57" s="1"/>
    </row>
    <row r="58" spans="1:35" hidden="1">
      <c r="A58" s="1">
        <v>80</v>
      </c>
      <c r="B58" s="1" t="s">
        <v>47</v>
      </c>
      <c r="C58" s="1" t="s">
        <v>390</v>
      </c>
      <c r="D58" s="1" t="s">
        <v>442</v>
      </c>
      <c r="E58" s="13" t="s">
        <v>40</v>
      </c>
      <c r="F58" s="14">
        <v>3554000</v>
      </c>
      <c r="G58" s="1" t="s">
        <v>451</v>
      </c>
      <c r="H58" s="15">
        <v>28914677</v>
      </c>
      <c r="I58" s="15" t="s">
        <v>452</v>
      </c>
      <c r="J58" s="16">
        <v>0</v>
      </c>
      <c r="K58" s="16">
        <v>773</v>
      </c>
      <c r="L58" s="17">
        <v>45686</v>
      </c>
      <c r="M58" s="18">
        <f t="shared" si="15"/>
        <v>3554000</v>
      </c>
      <c r="N58" s="17">
        <v>45692</v>
      </c>
      <c r="O58" s="13" t="s">
        <v>43</v>
      </c>
      <c r="P58" s="19">
        <v>45692</v>
      </c>
      <c r="Q58" s="13">
        <v>765</v>
      </c>
      <c r="R58" s="1">
        <v>220402</v>
      </c>
      <c r="S58" s="20">
        <f>+M58</f>
        <v>3554000</v>
      </c>
      <c r="T58" s="17">
        <v>45692</v>
      </c>
      <c r="U58" s="15">
        <v>100040981</v>
      </c>
      <c r="V58" s="17">
        <v>45692</v>
      </c>
      <c r="W58" s="13" t="s">
        <v>4146</v>
      </c>
      <c r="X58" s="17"/>
      <c r="Y58" s="1"/>
      <c r="Z58" s="21">
        <f>+S58/1.5</f>
        <v>2369333.3333333335</v>
      </c>
      <c r="AA58" s="1"/>
      <c r="AB58" s="22"/>
      <c r="AC58" s="1"/>
      <c r="AD58" s="22"/>
      <c r="AE58" s="1"/>
      <c r="AF58" s="1" t="s">
        <v>453</v>
      </c>
      <c r="AG58" s="1">
        <v>3118384325</v>
      </c>
      <c r="AH58" s="26" t="s">
        <v>454</v>
      </c>
      <c r="AI58" s="1"/>
    </row>
    <row r="59" spans="1:35" hidden="1">
      <c r="A59" s="1">
        <v>81</v>
      </c>
      <c r="B59" s="1" t="s">
        <v>47</v>
      </c>
      <c r="C59" s="1" t="s">
        <v>390</v>
      </c>
      <c r="D59" s="1" t="s">
        <v>442</v>
      </c>
      <c r="E59" s="13" t="s">
        <v>40</v>
      </c>
      <c r="F59" s="14">
        <v>3554000</v>
      </c>
      <c r="G59" s="1" t="s">
        <v>455</v>
      </c>
      <c r="H59" s="15">
        <v>28551456</v>
      </c>
      <c r="I59" s="15" t="s">
        <v>456</v>
      </c>
      <c r="J59" s="16">
        <v>0</v>
      </c>
      <c r="K59" s="16">
        <v>771</v>
      </c>
      <c r="L59" s="17">
        <v>45686</v>
      </c>
      <c r="M59" s="18">
        <f t="shared" si="15"/>
        <v>3554000</v>
      </c>
      <c r="N59" s="17">
        <v>45692</v>
      </c>
      <c r="O59" s="13" t="s">
        <v>43</v>
      </c>
      <c r="P59" s="19">
        <v>45693</v>
      </c>
      <c r="Q59" s="13">
        <v>769</v>
      </c>
      <c r="R59" s="1">
        <v>220402</v>
      </c>
      <c r="S59" s="20">
        <f>+M59</f>
        <v>3554000</v>
      </c>
      <c r="T59" s="17">
        <v>45694</v>
      </c>
      <c r="U59" s="15" t="s">
        <v>457</v>
      </c>
      <c r="V59" s="17">
        <v>45694</v>
      </c>
      <c r="W59" s="25">
        <v>45736</v>
      </c>
      <c r="X59" s="17"/>
      <c r="Y59" s="1"/>
      <c r="Z59" s="21">
        <f>+S59/1.5</f>
        <v>2369333.3333333335</v>
      </c>
      <c r="AA59" s="1"/>
      <c r="AB59" s="22"/>
      <c r="AC59" s="1"/>
      <c r="AD59" s="22"/>
      <c r="AE59" s="1"/>
      <c r="AF59" s="1" t="s">
        <v>458</v>
      </c>
      <c r="AG59" s="1">
        <v>3212818800</v>
      </c>
      <c r="AH59" s="26" t="s">
        <v>459</v>
      </c>
      <c r="AI59" s="1"/>
    </row>
    <row r="60" spans="1:35" hidden="1">
      <c r="A60" s="1">
        <v>82</v>
      </c>
      <c r="B60" s="1" t="s">
        <v>47</v>
      </c>
      <c r="C60" s="1" t="s">
        <v>390</v>
      </c>
      <c r="D60" s="1" t="s">
        <v>442</v>
      </c>
      <c r="E60" s="13" t="s">
        <v>40</v>
      </c>
      <c r="F60" s="14">
        <v>3554000</v>
      </c>
      <c r="G60" s="1" t="s">
        <v>460</v>
      </c>
      <c r="H60" s="15">
        <v>1110536322</v>
      </c>
      <c r="I60" s="15" t="s">
        <v>456</v>
      </c>
      <c r="J60" s="16">
        <v>8</v>
      </c>
      <c r="K60" s="16">
        <v>775</v>
      </c>
      <c r="L60" s="17">
        <v>45686</v>
      </c>
      <c r="M60" s="18">
        <f t="shared" si="15"/>
        <v>3554000</v>
      </c>
      <c r="N60" s="17">
        <v>45692</v>
      </c>
      <c r="O60" s="13" t="s">
        <v>43</v>
      </c>
      <c r="P60" s="19">
        <v>45692</v>
      </c>
      <c r="Q60" s="13">
        <v>766</v>
      </c>
      <c r="R60" s="1">
        <v>220402</v>
      </c>
      <c r="S60" s="20">
        <f>+M60</f>
        <v>3554000</v>
      </c>
      <c r="T60" s="17">
        <v>45692</v>
      </c>
      <c r="U60" s="15" t="s">
        <v>461</v>
      </c>
      <c r="V60" s="17">
        <v>45693</v>
      </c>
      <c r="W60" s="25">
        <v>45735</v>
      </c>
      <c r="X60" s="17"/>
      <c r="Y60" s="1"/>
      <c r="Z60" s="21">
        <f>+S60/1.5</f>
        <v>2369333.3333333335</v>
      </c>
      <c r="AA60" s="1"/>
      <c r="AB60" s="22"/>
      <c r="AC60" s="1"/>
      <c r="AD60" s="22"/>
      <c r="AE60" s="1"/>
      <c r="AF60" s="1" t="s">
        <v>462</v>
      </c>
      <c r="AG60" s="1">
        <v>3133554207</v>
      </c>
      <c r="AH60" s="26" t="s">
        <v>463</v>
      </c>
      <c r="AI60" s="1"/>
    </row>
    <row r="61" spans="1:35" hidden="1">
      <c r="A61" s="1">
        <v>83</v>
      </c>
      <c r="B61" s="1" t="s">
        <v>37</v>
      </c>
      <c r="C61" s="1" t="s">
        <v>146</v>
      </c>
      <c r="D61" s="1" t="s">
        <v>464</v>
      </c>
      <c r="E61" s="13" t="s">
        <v>40</v>
      </c>
      <c r="F61" s="14">
        <v>26666666</v>
      </c>
      <c r="G61" s="1" t="s">
        <v>465</v>
      </c>
      <c r="H61" s="15">
        <v>17339066</v>
      </c>
      <c r="I61" s="15" t="s">
        <v>367</v>
      </c>
      <c r="J61" s="16">
        <v>4</v>
      </c>
      <c r="K61" s="16">
        <v>784</v>
      </c>
      <c r="L61" s="17">
        <v>45688</v>
      </c>
      <c r="M61" s="18">
        <f t="shared" ref="M61:M64" si="16">F61</f>
        <v>26666666</v>
      </c>
      <c r="N61" s="17">
        <v>45693</v>
      </c>
      <c r="O61" s="13" t="s">
        <v>43</v>
      </c>
      <c r="P61" s="19">
        <v>45694</v>
      </c>
      <c r="Q61" s="13">
        <v>771</v>
      </c>
      <c r="R61" s="1">
        <v>21030202</v>
      </c>
      <c r="S61" s="20">
        <f t="shared" ref="S61:S64" si="17">M61</f>
        <v>26666666</v>
      </c>
      <c r="T61" s="17">
        <v>45694</v>
      </c>
      <c r="U61" s="15">
        <v>100041082</v>
      </c>
      <c r="V61" s="17">
        <v>45694</v>
      </c>
      <c r="W61" s="25">
        <v>45752</v>
      </c>
      <c r="X61" s="17"/>
      <c r="Y61" s="1"/>
      <c r="Z61" s="21">
        <f>+F61/2</f>
        <v>13333333</v>
      </c>
      <c r="AA61" s="1"/>
      <c r="AB61" s="22"/>
      <c r="AC61" s="1"/>
      <c r="AD61" s="22"/>
      <c r="AE61" s="1"/>
      <c r="AF61" s="1" t="s">
        <v>466</v>
      </c>
      <c r="AG61" s="1">
        <v>3132171088</v>
      </c>
      <c r="AH61" s="23" t="s">
        <v>467</v>
      </c>
      <c r="AI61" s="1"/>
    </row>
    <row r="62" spans="1:35" hidden="1">
      <c r="A62" s="1">
        <v>84</v>
      </c>
      <c r="B62" s="1" t="s">
        <v>37</v>
      </c>
      <c r="C62" s="1" t="s">
        <v>468</v>
      </c>
      <c r="D62" s="1" t="s">
        <v>469</v>
      </c>
      <c r="E62" s="13" t="s">
        <v>40</v>
      </c>
      <c r="F62" s="14">
        <v>43413601</v>
      </c>
      <c r="G62" s="1" t="s">
        <v>470</v>
      </c>
      <c r="H62" s="15">
        <v>65764100</v>
      </c>
      <c r="I62" s="15" t="s">
        <v>42</v>
      </c>
      <c r="J62" s="16">
        <v>3</v>
      </c>
      <c r="K62" s="16">
        <v>783</v>
      </c>
      <c r="L62" s="17">
        <v>45688</v>
      </c>
      <c r="M62" s="18">
        <f t="shared" si="16"/>
        <v>43413601</v>
      </c>
      <c r="N62" s="17">
        <v>45693</v>
      </c>
      <c r="O62" s="13" t="s">
        <v>43</v>
      </c>
      <c r="P62" s="19">
        <v>45694</v>
      </c>
      <c r="Q62" s="13">
        <v>772</v>
      </c>
      <c r="R62" s="1">
        <v>2101020301</v>
      </c>
      <c r="S62" s="20">
        <f t="shared" si="17"/>
        <v>43413601</v>
      </c>
      <c r="T62" s="17">
        <v>45693</v>
      </c>
      <c r="U62" s="15" t="s">
        <v>471</v>
      </c>
      <c r="V62" s="17">
        <v>45694</v>
      </c>
      <c r="W62" s="25">
        <v>46022</v>
      </c>
      <c r="X62" s="17"/>
      <c r="Y62" s="1"/>
      <c r="Z62" s="21">
        <f>+F62/11</f>
        <v>3946691</v>
      </c>
      <c r="AA62" s="1"/>
      <c r="AB62" s="22"/>
      <c r="AC62" s="1"/>
      <c r="AD62" s="22"/>
      <c r="AE62" s="1"/>
      <c r="AF62" s="1" t="s">
        <v>472</v>
      </c>
      <c r="AG62" s="1">
        <v>3143308961</v>
      </c>
      <c r="AH62" s="23" t="s">
        <v>473</v>
      </c>
      <c r="AI62" s="1"/>
    </row>
    <row r="63" spans="1:35" hidden="1">
      <c r="A63" s="1">
        <v>85</v>
      </c>
      <c r="B63" s="1" t="s">
        <v>37</v>
      </c>
      <c r="C63" s="1" t="s">
        <v>146</v>
      </c>
      <c r="D63" s="1" t="s">
        <v>474</v>
      </c>
      <c r="E63" s="13" t="s">
        <v>40</v>
      </c>
      <c r="F63" s="14">
        <v>19429344</v>
      </c>
      <c r="G63" s="1" t="s">
        <v>475</v>
      </c>
      <c r="H63" s="15">
        <v>809006780</v>
      </c>
      <c r="I63" s="15" t="s">
        <v>42</v>
      </c>
      <c r="J63" s="16">
        <v>9</v>
      </c>
      <c r="K63" s="16">
        <v>781</v>
      </c>
      <c r="L63" s="17">
        <v>45687</v>
      </c>
      <c r="M63" s="18">
        <f t="shared" si="16"/>
        <v>19429344</v>
      </c>
      <c r="N63" s="17">
        <v>45693</v>
      </c>
      <c r="O63" s="13" t="s">
        <v>43</v>
      </c>
      <c r="P63" s="19">
        <v>45695</v>
      </c>
      <c r="Q63" s="13">
        <v>780</v>
      </c>
      <c r="R63" s="1">
        <v>21030202</v>
      </c>
      <c r="S63" s="20">
        <f t="shared" si="17"/>
        <v>19429344</v>
      </c>
      <c r="T63" s="17">
        <v>45694</v>
      </c>
      <c r="U63" s="15" t="s">
        <v>476</v>
      </c>
      <c r="V63" s="17">
        <v>45698</v>
      </c>
      <c r="W63" s="25">
        <v>45786</v>
      </c>
      <c r="X63" s="17"/>
      <c r="Y63" s="1"/>
      <c r="Z63" s="21">
        <f>+F63/3</f>
        <v>6476448</v>
      </c>
      <c r="AA63" s="1"/>
      <c r="AB63" s="22"/>
      <c r="AC63" s="1"/>
      <c r="AD63" s="22"/>
      <c r="AE63" s="1"/>
      <c r="AF63" s="1" t="s">
        <v>477</v>
      </c>
      <c r="AG63" s="1">
        <v>3158362042</v>
      </c>
      <c r="AH63" s="23" t="s">
        <v>478</v>
      </c>
      <c r="AI63" s="1"/>
    </row>
    <row r="64" spans="1:35" hidden="1">
      <c r="A64" s="1">
        <v>86</v>
      </c>
      <c r="B64" s="1" t="s">
        <v>47</v>
      </c>
      <c r="C64" s="1" t="s">
        <v>390</v>
      </c>
      <c r="D64" s="24" t="s">
        <v>479</v>
      </c>
      <c r="E64" s="13" t="s">
        <v>40</v>
      </c>
      <c r="F64" s="14">
        <v>3554000</v>
      </c>
      <c r="G64" s="1" t="s">
        <v>480</v>
      </c>
      <c r="H64" s="15">
        <v>1110597882</v>
      </c>
      <c r="I64" s="15" t="s">
        <v>42</v>
      </c>
      <c r="J64" s="16">
        <v>1</v>
      </c>
      <c r="K64" s="16">
        <v>772</v>
      </c>
      <c r="L64" s="17">
        <v>45686</v>
      </c>
      <c r="M64" s="18">
        <f t="shared" si="16"/>
        <v>3554000</v>
      </c>
      <c r="N64" s="17">
        <v>45693</v>
      </c>
      <c r="O64" s="13" t="s">
        <v>43</v>
      </c>
      <c r="P64" s="19">
        <v>45694</v>
      </c>
      <c r="Q64" s="13">
        <v>773</v>
      </c>
      <c r="R64" s="1">
        <v>220402</v>
      </c>
      <c r="S64" s="20">
        <f t="shared" si="17"/>
        <v>3554000</v>
      </c>
      <c r="T64" s="17">
        <v>45694</v>
      </c>
      <c r="U64" s="15">
        <v>100041066</v>
      </c>
      <c r="V64" s="17">
        <v>45694</v>
      </c>
      <c r="W64" s="25">
        <v>45736</v>
      </c>
      <c r="X64" s="17"/>
      <c r="Y64" s="1"/>
      <c r="Z64" s="21">
        <f>+F64/1.5</f>
        <v>2369333.3333333335</v>
      </c>
      <c r="AA64" s="1"/>
      <c r="AB64" s="22"/>
      <c r="AC64" s="1"/>
      <c r="AD64" s="22"/>
      <c r="AE64" s="1"/>
      <c r="AF64" s="1" t="s">
        <v>481</v>
      </c>
      <c r="AG64" s="1">
        <v>3125718179</v>
      </c>
      <c r="AH64" s="23" t="s">
        <v>482</v>
      </c>
      <c r="AI64" s="1"/>
    </row>
    <row r="65" spans="1:35" hidden="1">
      <c r="A65" s="1">
        <v>87</v>
      </c>
      <c r="B65" s="1" t="s">
        <v>47</v>
      </c>
      <c r="C65" s="1" t="s">
        <v>283</v>
      </c>
      <c r="D65" s="1" t="s">
        <v>483</v>
      </c>
      <c r="E65" s="13" t="s">
        <v>40</v>
      </c>
      <c r="F65" s="14">
        <v>4050000</v>
      </c>
      <c r="G65" s="1" t="s">
        <v>484</v>
      </c>
      <c r="H65" s="15">
        <v>1110489791</v>
      </c>
      <c r="I65" s="15" t="s">
        <v>115</v>
      </c>
      <c r="J65" s="16">
        <v>7</v>
      </c>
      <c r="K65" s="16">
        <v>769</v>
      </c>
      <c r="L65" s="17">
        <v>45686</v>
      </c>
      <c r="M65" s="18">
        <v>4050000</v>
      </c>
      <c r="N65" s="17">
        <v>45693</v>
      </c>
      <c r="O65" s="13" t="s">
        <v>43</v>
      </c>
      <c r="P65" s="19">
        <v>45694</v>
      </c>
      <c r="Q65" s="13">
        <v>774</v>
      </c>
      <c r="R65" s="1">
        <v>220402</v>
      </c>
      <c r="S65" s="20">
        <v>4050000</v>
      </c>
      <c r="T65" s="17">
        <v>45694</v>
      </c>
      <c r="U65" s="15" t="s">
        <v>485</v>
      </c>
      <c r="V65" s="17">
        <v>45694</v>
      </c>
      <c r="W65" s="25" t="s">
        <v>4147</v>
      </c>
      <c r="X65" s="17"/>
      <c r="Y65" s="1"/>
      <c r="Z65" s="21">
        <f t="shared" ref="Z65:Z66" si="18">+F65/1.5</f>
        <v>2700000</v>
      </c>
      <c r="AA65" s="1"/>
      <c r="AB65" s="22"/>
      <c r="AC65" s="1"/>
      <c r="AD65" s="22"/>
      <c r="AE65" s="1"/>
      <c r="AF65" s="1" t="s">
        <v>486</v>
      </c>
      <c r="AG65" s="1">
        <v>3163699200</v>
      </c>
      <c r="AH65" s="26" t="s">
        <v>487</v>
      </c>
      <c r="AI65" s="1"/>
    </row>
    <row r="66" spans="1:35" hidden="1">
      <c r="A66" s="1">
        <v>88</v>
      </c>
      <c r="B66" s="1" t="s">
        <v>47</v>
      </c>
      <c r="C66" s="1" t="s">
        <v>283</v>
      </c>
      <c r="D66" s="1" t="s">
        <v>483</v>
      </c>
      <c r="E66" s="13" t="s">
        <v>40</v>
      </c>
      <c r="F66" s="14">
        <v>4050000</v>
      </c>
      <c r="G66" s="1" t="s">
        <v>488</v>
      </c>
      <c r="H66" s="15">
        <v>1003820148</v>
      </c>
      <c r="I66" s="15" t="s">
        <v>115</v>
      </c>
      <c r="J66" s="16">
        <v>1</v>
      </c>
      <c r="K66" s="16">
        <v>770</v>
      </c>
      <c r="L66" s="17">
        <v>45686</v>
      </c>
      <c r="M66" s="18">
        <v>4050000</v>
      </c>
      <c r="N66" s="17">
        <v>45693</v>
      </c>
      <c r="O66" s="13" t="s">
        <v>43</v>
      </c>
      <c r="P66" s="19">
        <v>45694</v>
      </c>
      <c r="Q66" s="13">
        <v>775</v>
      </c>
      <c r="R66" s="1">
        <v>220402</v>
      </c>
      <c r="S66" s="20">
        <v>4050000</v>
      </c>
      <c r="T66" s="17" t="s">
        <v>489</v>
      </c>
      <c r="U66" s="15" t="s">
        <v>490</v>
      </c>
      <c r="V66" s="17">
        <v>45694</v>
      </c>
      <c r="W66" s="25">
        <v>45736</v>
      </c>
      <c r="X66" s="17"/>
      <c r="Y66" s="1"/>
      <c r="Z66" s="21">
        <f t="shared" si="18"/>
        <v>2700000</v>
      </c>
      <c r="AA66" s="1"/>
      <c r="AB66" s="22"/>
      <c r="AC66" s="1"/>
      <c r="AD66" s="22"/>
      <c r="AE66" s="1"/>
      <c r="AF66" s="1" t="s">
        <v>491</v>
      </c>
      <c r="AG66" s="1">
        <v>3113394413</v>
      </c>
      <c r="AH66" s="26" t="s">
        <v>492</v>
      </c>
      <c r="AI66" s="1"/>
    </row>
    <row r="67" spans="1:35" hidden="1">
      <c r="A67" s="1">
        <v>89</v>
      </c>
      <c r="B67" s="1" t="s">
        <v>37</v>
      </c>
      <c r="C67" s="1" t="s">
        <v>146</v>
      </c>
      <c r="D67" s="1" t="s">
        <v>493</v>
      </c>
      <c r="E67" s="13" t="s">
        <v>40</v>
      </c>
      <c r="F67" s="14">
        <v>11193525</v>
      </c>
      <c r="G67" s="1" t="s">
        <v>494</v>
      </c>
      <c r="H67" s="15">
        <v>5824170</v>
      </c>
      <c r="I67" s="15" t="s">
        <v>115</v>
      </c>
      <c r="J67" s="16">
        <v>9</v>
      </c>
      <c r="K67" s="16">
        <v>779</v>
      </c>
      <c r="L67" s="17">
        <v>45686</v>
      </c>
      <c r="M67" s="18">
        <f t="shared" ref="M67:M72" si="19">F67</f>
        <v>11193525</v>
      </c>
      <c r="N67" s="17">
        <v>45448</v>
      </c>
      <c r="O67" s="13" t="s">
        <v>43</v>
      </c>
      <c r="P67" s="19">
        <v>45695</v>
      </c>
      <c r="Q67" s="13">
        <v>781</v>
      </c>
      <c r="R67" s="1">
        <v>21030202</v>
      </c>
      <c r="S67" s="20">
        <f t="shared" ref="S67:S72" si="20">M67</f>
        <v>11193525</v>
      </c>
      <c r="T67" s="17">
        <v>45694</v>
      </c>
      <c r="U67" s="15">
        <v>100041088</v>
      </c>
      <c r="V67" s="17">
        <v>45695</v>
      </c>
      <c r="W67" s="25">
        <v>45783</v>
      </c>
      <c r="X67" s="17"/>
      <c r="Y67" s="1"/>
      <c r="Z67" s="21">
        <f>+F67/3</f>
        <v>3731175</v>
      </c>
      <c r="AA67" s="1"/>
      <c r="AB67" s="22"/>
      <c r="AC67" s="1"/>
      <c r="AD67" s="22"/>
      <c r="AE67" s="1"/>
      <c r="AF67" s="1" t="s">
        <v>495</v>
      </c>
      <c r="AG67" s="1">
        <v>3187392682</v>
      </c>
      <c r="AH67" s="26" t="s">
        <v>496</v>
      </c>
      <c r="AI67" s="1"/>
    </row>
    <row r="68" spans="1:35" hidden="1">
      <c r="A68" s="1">
        <v>90</v>
      </c>
      <c r="B68" s="1" t="s">
        <v>37</v>
      </c>
      <c r="C68" s="1" t="s">
        <v>146</v>
      </c>
      <c r="D68" s="1" t="s">
        <v>493</v>
      </c>
      <c r="E68" s="13" t="s">
        <v>40</v>
      </c>
      <c r="F68" s="14">
        <v>11193525</v>
      </c>
      <c r="G68" s="1" t="s">
        <v>497</v>
      </c>
      <c r="H68" s="15">
        <v>1110563718</v>
      </c>
      <c r="I68" s="15" t="s">
        <v>115</v>
      </c>
      <c r="J68" s="16">
        <v>5</v>
      </c>
      <c r="K68" s="16">
        <v>776</v>
      </c>
      <c r="L68" s="17">
        <v>45686</v>
      </c>
      <c r="M68" s="18">
        <f t="shared" si="19"/>
        <v>11193525</v>
      </c>
      <c r="N68" s="17">
        <v>45448</v>
      </c>
      <c r="O68" s="13" t="s">
        <v>43</v>
      </c>
      <c r="P68" s="19">
        <v>45694</v>
      </c>
      <c r="Q68" s="13">
        <v>776</v>
      </c>
      <c r="R68" s="1">
        <v>21030202</v>
      </c>
      <c r="S68" s="20">
        <f t="shared" si="20"/>
        <v>11193525</v>
      </c>
      <c r="T68" s="17">
        <v>45694</v>
      </c>
      <c r="U68" s="15">
        <v>100041072</v>
      </c>
      <c r="V68" s="17">
        <v>45695</v>
      </c>
      <c r="W68" s="25">
        <v>45783</v>
      </c>
      <c r="X68" s="17"/>
      <c r="Y68" s="1"/>
      <c r="Z68" s="21">
        <f>+F68/3</f>
        <v>3731175</v>
      </c>
      <c r="AA68" s="1"/>
      <c r="AB68" s="22"/>
      <c r="AC68" s="1"/>
      <c r="AD68" s="22"/>
      <c r="AE68" s="1"/>
      <c r="AF68" s="1" t="s">
        <v>498</v>
      </c>
      <c r="AG68" s="1">
        <v>3163047782</v>
      </c>
      <c r="AH68" s="26" t="s">
        <v>499</v>
      </c>
      <c r="AI68" s="1"/>
    </row>
    <row r="69" spans="1:35" hidden="1">
      <c r="A69" s="1">
        <v>91</v>
      </c>
      <c r="B69" s="1" t="s">
        <v>37</v>
      </c>
      <c r="C69" s="1" t="s">
        <v>146</v>
      </c>
      <c r="D69" s="1" t="s">
        <v>493</v>
      </c>
      <c r="E69" s="13" t="s">
        <v>40</v>
      </c>
      <c r="F69" s="14">
        <v>11193525</v>
      </c>
      <c r="G69" s="1" t="s">
        <v>500</v>
      </c>
      <c r="H69" s="15">
        <v>1110579160</v>
      </c>
      <c r="I69" s="15" t="s">
        <v>115</v>
      </c>
      <c r="J69" s="16">
        <v>6</v>
      </c>
      <c r="K69" s="16">
        <v>777</v>
      </c>
      <c r="L69" s="17">
        <v>45686</v>
      </c>
      <c r="M69" s="18">
        <f t="shared" si="19"/>
        <v>11193525</v>
      </c>
      <c r="N69" s="17">
        <v>45448</v>
      </c>
      <c r="O69" s="13" t="s">
        <v>43</v>
      </c>
      <c r="P69" s="19">
        <v>45694</v>
      </c>
      <c r="Q69" s="13">
        <v>777</v>
      </c>
      <c r="R69" s="1">
        <v>21030202</v>
      </c>
      <c r="S69" s="20">
        <f t="shared" si="20"/>
        <v>11193525</v>
      </c>
      <c r="T69" s="17">
        <v>45694</v>
      </c>
      <c r="U69" s="15">
        <v>100041059</v>
      </c>
      <c r="V69" s="17">
        <v>45695</v>
      </c>
      <c r="W69" s="25">
        <v>45783</v>
      </c>
      <c r="X69" s="17"/>
      <c r="Y69" s="1"/>
      <c r="Z69" s="21">
        <f>+F69/3</f>
        <v>3731175</v>
      </c>
      <c r="AA69" s="1"/>
      <c r="AB69" s="22"/>
      <c r="AC69" s="1"/>
      <c r="AD69" s="22"/>
      <c r="AE69" s="1"/>
      <c r="AF69" s="1" t="s">
        <v>501</v>
      </c>
      <c r="AG69" s="1">
        <v>320874957</v>
      </c>
      <c r="AH69" s="26" t="s">
        <v>502</v>
      </c>
      <c r="AI69" s="1"/>
    </row>
    <row r="70" spans="1:35" hidden="1">
      <c r="A70" s="1">
        <v>92</v>
      </c>
      <c r="B70" s="1" t="s">
        <v>37</v>
      </c>
      <c r="C70" s="1" t="s">
        <v>146</v>
      </c>
      <c r="D70" s="1" t="s">
        <v>493</v>
      </c>
      <c r="E70" s="13" t="s">
        <v>40</v>
      </c>
      <c r="F70" s="14">
        <v>11193525</v>
      </c>
      <c r="G70" s="1" t="s">
        <v>503</v>
      </c>
      <c r="H70" s="15">
        <v>1017208625</v>
      </c>
      <c r="I70" s="15" t="s">
        <v>504</v>
      </c>
      <c r="J70" s="16">
        <v>0</v>
      </c>
      <c r="K70" s="16">
        <v>778</v>
      </c>
      <c r="L70" s="17">
        <v>45686</v>
      </c>
      <c r="M70" s="18">
        <f t="shared" si="19"/>
        <v>11193525</v>
      </c>
      <c r="N70" s="17">
        <v>45448</v>
      </c>
      <c r="O70" s="13" t="s">
        <v>43</v>
      </c>
      <c r="P70" s="19">
        <v>45694</v>
      </c>
      <c r="Q70" s="13">
        <v>778</v>
      </c>
      <c r="R70" s="1">
        <v>21030202</v>
      </c>
      <c r="S70" s="20">
        <f t="shared" si="20"/>
        <v>11193525</v>
      </c>
      <c r="T70" s="17">
        <v>45694</v>
      </c>
      <c r="U70" s="15" t="s">
        <v>505</v>
      </c>
      <c r="V70" s="17">
        <v>45695</v>
      </c>
      <c r="W70" s="25">
        <v>45783</v>
      </c>
      <c r="X70" s="17"/>
      <c r="Y70" s="1"/>
      <c r="Z70" s="21">
        <f>+F70/3</f>
        <v>3731175</v>
      </c>
      <c r="AA70" s="1"/>
      <c r="AB70" s="22"/>
      <c r="AC70" s="1"/>
      <c r="AD70" s="22"/>
      <c r="AE70" s="1"/>
      <c r="AF70" s="1" t="s">
        <v>506</v>
      </c>
      <c r="AG70" s="1">
        <v>3187941898</v>
      </c>
      <c r="AH70" s="26" t="s">
        <v>507</v>
      </c>
      <c r="AI70" s="1"/>
    </row>
    <row r="71" spans="1:35" hidden="1">
      <c r="A71" s="1">
        <v>93</v>
      </c>
      <c r="B71" s="1" t="s">
        <v>47</v>
      </c>
      <c r="C71" s="1" t="s">
        <v>390</v>
      </c>
      <c r="D71" s="24" t="s">
        <v>479</v>
      </c>
      <c r="E71" s="13" t="s">
        <v>40</v>
      </c>
      <c r="F71" s="14">
        <v>3554000</v>
      </c>
      <c r="G71" s="1" t="s">
        <v>508</v>
      </c>
      <c r="H71" s="15">
        <v>1234645968</v>
      </c>
      <c r="I71" s="15" t="s">
        <v>42</v>
      </c>
      <c r="J71" s="16">
        <v>2</v>
      </c>
      <c r="K71" s="16">
        <v>780</v>
      </c>
      <c r="L71" s="17">
        <v>45687</v>
      </c>
      <c r="M71" s="18">
        <f t="shared" si="19"/>
        <v>3554000</v>
      </c>
      <c r="N71" s="17">
        <v>45694</v>
      </c>
      <c r="O71" s="13" t="s">
        <v>43</v>
      </c>
      <c r="P71" s="19">
        <v>45694</v>
      </c>
      <c r="Q71" s="13">
        <v>779</v>
      </c>
      <c r="R71" s="1">
        <v>220402</v>
      </c>
      <c r="S71" s="20">
        <f t="shared" si="20"/>
        <v>3554000</v>
      </c>
      <c r="T71" s="17">
        <v>45694</v>
      </c>
      <c r="U71" s="15" t="s">
        <v>509</v>
      </c>
      <c r="V71" s="17">
        <v>45695</v>
      </c>
      <c r="W71" s="25">
        <v>45737</v>
      </c>
      <c r="X71" s="17"/>
      <c r="Y71" s="1"/>
      <c r="Z71" s="21">
        <f>+F71/1.5</f>
        <v>2369333.3333333335</v>
      </c>
      <c r="AA71" s="1"/>
      <c r="AB71" s="22"/>
      <c r="AC71" s="1"/>
      <c r="AD71" s="22"/>
      <c r="AE71" s="1"/>
      <c r="AF71" s="1" t="s">
        <v>510</v>
      </c>
      <c r="AG71" s="1">
        <v>3153561957</v>
      </c>
      <c r="AH71" s="23" t="s">
        <v>511</v>
      </c>
      <c r="AI71" s="1"/>
    </row>
    <row r="72" spans="1:35" hidden="1">
      <c r="A72" s="1">
        <v>94</v>
      </c>
      <c r="B72" s="1" t="s">
        <v>47</v>
      </c>
      <c r="C72" s="1" t="s">
        <v>195</v>
      </c>
      <c r="D72" s="24" t="s">
        <v>512</v>
      </c>
      <c r="E72" s="13" t="s">
        <v>40</v>
      </c>
      <c r="F72" s="14">
        <v>15068490</v>
      </c>
      <c r="G72" s="1" t="s">
        <v>197</v>
      </c>
      <c r="H72" s="15">
        <v>36559111</v>
      </c>
      <c r="I72" s="15" t="s">
        <v>198</v>
      </c>
      <c r="J72" s="16">
        <v>0</v>
      </c>
      <c r="K72" s="16">
        <v>787</v>
      </c>
      <c r="L72" s="17">
        <v>45688</v>
      </c>
      <c r="M72" s="18">
        <f t="shared" si="19"/>
        <v>15068490</v>
      </c>
      <c r="N72" s="17">
        <v>45695</v>
      </c>
      <c r="O72" s="13" t="s">
        <v>43</v>
      </c>
      <c r="P72" s="19">
        <v>45695</v>
      </c>
      <c r="Q72" s="13">
        <v>782</v>
      </c>
      <c r="R72" s="1">
        <v>220401</v>
      </c>
      <c r="S72" s="20">
        <f t="shared" si="20"/>
        <v>15068490</v>
      </c>
      <c r="T72" s="17">
        <v>45695</v>
      </c>
      <c r="U72" s="15">
        <v>100041121</v>
      </c>
      <c r="V72" s="17">
        <v>45695</v>
      </c>
      <c r="W72" s="25">
        <v>45783</v>
      </c>
      <c r="X72" s="17"/>
      <c r="Y72" s="1"/>
      <c r="Z72" s="21">
        <v>4738000</v>
      </c>
      <c r="AA72" s="1"/>
      <c r="AB72" s="22"/>
      <c r="AC72" s="1"/>
      <c r="AD72" s="22"/>
      <c r="AE72" s="1"/>
      <c r="AF72" s="1" t="s">
        <v>199</v>
      </c>
      <c r="AG72" s="1">
        <v>3108045053</v>
      </c>
      <c r="AH72" s="23" t="s">
        <v>200</v>
      </c>
      <c r="AI72" s="1"/>
    </row>
    <row r="73" spans="1:35" hidden="1">
      <c r="A73" s="1">
        <v>95</v>
      </c>
      <c r="B73" s="1" t="s">
        <v>47</v>
      </c>
      <c r="C73" s="1" t="s">
        <v>384</v>
      </c>
      <c r="D73" s="1" t="s">
        <v>513</v>
      </c>
      <c r="E73" s="13" t="s">
        <v>40</v>
      </c>
      <c r="F73" s="14">
        <v>10500000</v>
      </c>
      <c r="G73" s="1" t="s">
        <v>514</v>
      </c>
      <c r="H73" s="15">
        <v>1083911</v>
      </c>
      <c r="I73" s="15" t="s">
        <v>515</v>
      </c>
      <c r="J73" s="16">
        <v>6</v>
      </c>
      <c r="K73" s="16">
        <v>25</v>
      </c>
      <c r="L73" s="17">
        <v>45658</v>
      </c>
      <c r="M73" s="18">
        <v>10500000</v>
      </c>
      <c r="N73" s="17">
        <v>45695</v>
      </c>
      <c r="O73" s="13" t="s">
        <v>43</v>
      </c>
      <c r="P73" s="19">
        <v>45698</v>
      </c>
      <c r="Q73" s="13">
        <v>789</v>
      </c>
      <c r="R73" s="1">
        <v>220401</v>
      </c>
      <c r="S73" s="20">
        <v>10500000</v>
      </c>
      <c r="T73" s="17">
        <v>45698</v>
      </c>
      <c r="U73" s="15" t="s">
        <v>516</v>
      </c>
      <c r="V73" s="17">
        <v>45699</v>
      </c>
      <c r="W73" s="25">
        <v>45757</v>
      </c>
      <c r="X73" s="17"/>
      <c r="Y73" s="1"/>
      <c r="Z73" s="21">
        <f>+S73/2</f>
        <v>5250000</v>
      </c>
      <c r="AA73" s="1"/>
      <c r="AB73" s="22"/>
      <c r="AC73" s="1"/>
      <c r="AD73" s="22"/>
      <c r="AE73" s="1"/>
      <c r="AF73" s="1" t="s">
        <v>517</v>
      </c>
      <c r="AG73" s="1">
        <v>3176356864</v>
      </c>
      <c r="AH73" s="26" t="s">
        <v>518</v>
      </c>
      <c r="AI73" s="1"/>
    </row>
    <row r="74" spans="1:35" hidden="1">
      <c r="A74" s="1">
        <v>96</v>
      </c>
      <c r="B74" s="1" t="s">
        <v>37</v>
      </c>
      <c r="C74" s="1" t="s">
        <v>73</v>
      </c>
      <c r="D74" s="1" t="s">
        <v>519</v>
      </c>
      <c r="E74" s="13" t="s">
        <v>40</v>
      </c>
      <c r="F74" s="14">
        <v>210000000</v>
      </c>
      <c r="G74" s="1" t="s">
        <v>520</v>
      </c>
      <c r="H74" s="15">
        <v>800250023</v>
      </c>
      <c r="I74" s="15" t="s">
        <v>42</v>
      </c>
      <c r="J74" s="16">
        <v>3</v>
      </c>
      <c r="K74" s="16">
        <v>783</v>
      </c>
      <c r="L74" s="17">
        <v>45694</v>
      </c>
      <c r="M74" s="18">
        <v>210000000</v>
      </c>
      <c r="N74" s="17">
        <v>45695</v>
      </c>
      <c r="O74" s="13" t="s">
        <v>43</v>
      </c>
      <c r="P74" s="19">
        <v>45695</v>
      </c>
      <c r="Q74" s="13">
        <v>783</v>
      </c>
      <c r="R74" s="1">
        <v>220105</v>
      </c>
      <c r="S74" s="20">
        <v>210000000</v>
      </c>
      <c r="T74" s="17">
        <v>45840</v>
      </c>
      <c r="U74" s="15">
        <v>100041140</v>
      </c>
      <c r="V74" s="17">
        <v>45695</v>
      </c>
      <c r="W74" s="25">
        <v>45722</v>
      </c>
      <c r="X74" s="17"/>
      <c r="Y74" s="1"/>
      <c r="Z74" s="21">
        <f>+S74</f>
        <v>210000000</v>
      </c>
      <c r="AA74" s="1"/>
      <c r="AB74" s="22"/>
      <c r="AC74" s="1"/>
      <c r="AD74" s="22"/>
      <c r="AE74" s="1"/>
      <c r="AF74" s="1" t="s">
        <v>521</v>
      </c>
      <c r="AG74" s="1" t="s">
        <v>522</v>
      </c>
      <c r="AH74" s="23" t="s">
        <v>523</v>
      </c>
      <c r="AI74" s="1"/>
    </row>
    <row r="75" spans="1:35" hidden="1">
      <c r="A75" s="1">
        <v>97</v>
      </c>
      <c r="B75" s="1" t="s">
        <v>37</v>
      </c>
      <c r="C75" s="1" t="s">
        <v>146</v>
      </c>
      <c r="D75" s="1" t="s">
        <v>524</v>
      </c>
      <c r="E75" s="13" t="s">
        <v>40</v>
      </c>
      <c r="F75" s="14">
        <v>90000000</v>
      </c>
      <c r="G75" s="1" t="s">
        <v>525</v>
      </c>
      <c r="H75" s="15">
        <v>1108828717</v>
      </c>
      <c r="I75" s="15" t="s">
        <v>526</v>
      </c>
      <c r="J75" s="16">
        <v>1</v>
      </c>
      <c r="K75" s="16">
        <v>793</v>
      </c>
      <c r="L75" s="17">
        <v>45694</v>
      </c>
      <c r="M75" s="18">
        <v>90000000</v>
      </c>
      <c r="N75" s="17">
        <v>45698</v>
      </c>
      <c r="O75" s="13" t="s">
        <v>43</v>
      </c>
      <c r="P75" s="19">
        <v>45699</v>
      </c>
      <c r="Q75" s="13">
        <v>792</v>
      </c>
      <c r="R75" s="1">
        <v>21030202</v>
      </c>
      <c r="S75" s="20">
        <v>90000000</v>
      </c>
      <c r="T75" s="17">
        <v>45699</v>
      </c>
      <c r="U75" s="15">
        <v>100041205</v>
      </c>
      <c r="V75" s="17">
        <v>45700</v>
      </c>
      <c r="W75" s="13" t="s">
        <v>4148</v>
      </c>
      <c r="X75" s="17"/>
      <c r="Y75" s="1"/>
      <c r="Z75" s="21">
        <f>+S75/6</f>
        <v>15000000</v>
      </c>
      <c r="AA75" s="1"/>
      <c r="AB75" s="22"/>
      <c r="AC75" s="1"/>
      <c r="AD75" s="22"/>
      <c r="AE75" s="1"/>
      <c r="AF75" s="1" t="s">
        <v>527</v>
      </c>
      <c r="AG75" s="1">
        <v>3138511406</v>
      </c>
      <c r="AH75" s="26" t="s">
        <v>528</v>
      </c>
      <c r="AI75" s="1"/>
    </row>
    <row r="76" spans="1:35" hidden="1">
      <c r="A76" s="1">
        <v>98</v>
      </c>
      <c r="B76" s="1" t="s">
        <v>47</v>
      </c>
      <c r="C76" s="1" t="s">
        <v>140</v>
      </c>
      <c r="D76" s="122" t="s">
        <v>529</v>
      </c>
      <c r="E76" s="13" t="s">
        <v>40</v>
      </c>
      <c r="F76" s="14">
        <v>20600000</v>
      </c>
      <c r="G76" s="1" t="s">
        <v>530</v>
      </c>
      <c r="H76" s="15">
        <v>14236617</v>
      </c>
      <c r="I76" s="15" t="s">
        <v>42</v>
      </c>
      <c r="J76" s="16">
        <v>9</v>
      </c>
      <c r="K76" s="16">
        <v>799</v>
      </c>
      <c r="L76" s="17">
        <v>45695</v>
      </c>
      <c r="M76" s="18">
        <v>20600000</v>
      </c>
      <c r="N76" s="17">
        <v>45699</v>
      </c>
      <c r="O76" s="13" t="s">
        <v>43</v>
      </c>
      <c r="P76" s="19">
        <v>45700</v>
      </c>
      <c r="Q76" s="13">
        <v>800</v>
      </c>
      <c r="R76" s="1">
        <v>220401</v>
      </c>
      <c r="S76" s="20">
        <v>20600000</v>
      </c>
      <c r="T76" s="17">
        <v>45700</v>
      </c>
      <c r="U76" s="15">
        <v>100041252</v>
      </c>
      <c r="V76" s="17">
        <v>45700</v>
      </c>
      <c r="W76" s="13" t="s">
        <v>4145</v>
      </c>
      <c r="X76" s="17"/>
      <c r="Y76" s="1"/>
      <c r="Z76" s="21">
        <f>+S76/4</f>
        <v>5150000</v>
      </c>
      <c r="AA76" s="1"/>
      <c r="AB76" s="22"/>
      <c r="AC76" s="1"/>
      <c r="AD76" s="22"/>
      <c r="AE76" s="1"/>
      <c r="AF76" s="1" t="s">
        <v>531</v>
      </c>
      <c r="AG76" s="1">
        <v>3115918005</v>
      </c>
      <c r="AH76" s="26" t="s">
        <v>532</v>
      </c>
      <c r="AI76" s="1"/>
    </row>
    <row r="77" spans="1:35" hidden="1">
      <c r="A77" s="1">
        <v>99</v>
      </c>
      <c r="B77" s="1" t="s">
        <v>47</v>
      </c>
      <c r="C77" s="1" t="s">
        <v>248</v>
      </c>
      <c r="D77" s="24" t="s">
        <v>249</v>
      </c>
      <c r="E77" s="13" t="s">
        <v>40</v>
      </c>
      <c r="F77" s="14">
        <v>8100000</v>
      </c>
      <c r="G77" s="1" t="s">
        <v>533</v>
      </c>
      <c r="H77" s="15">
        <v>1007441654</v>
      </c>
      <c r="I77" s="15" t="s">
        <v>42</v>
      </c>
      <c r="J77" s="16">
        <v>5</v>
      </c>
      <c r="K77" s="16">
        <v>802</v>
      </c>
      <c r="L77" s="17">
        <v>45695</v>
      </c>
      <c r="M77" s="18">
        <f t="shared" ref="M77:M80" si="21">F77</f>
        <v>8100000</v>
      </c>
      <c r="N77" s="17">
        <v>45700</v>
      </c>
      <c r="O77" s="13" t="s">
        <v>43</v>
      </c>
      <c r="P77" s="19">
        <v>45700</v>
      </c>
      <c r="Q77" s="13">
        <v>801</v>
      </c>
      <c r="R77" s="1">
        <v>220402</v>
      </c>
      <c r="S77" s="20">
        <f t="shared" ref="S77:S80" si="22">M77</f>
        <v>8100000</v>
      </c>
      <c r="T77" s="17">
        <v>45700</v>
      </c>
      <c r="U77" s="15">
        <v>100041263</v>
      </c>
      <c r="V77" s="17">
        <v>45700</v>
      </c>
      <c r="W77" s="25" t="s">
        <v>668</v>
      </c>
      <c r="X77" s="17"/>
      <c r="Y77" s="1"/>
      <c r="Z77" s="21">
        <f>+F77/3</f>
        <v>2700000</v>
      </c>
      <c r="AA77" s="1"/>
      <c r="AB77" s="22"/>
      <c r="AC77" s="1"/>
      <c r="AD77" s="22"/>
      <c r="AE77" s="1"/>
      <c r="AF77" s="1" t="s">
        <v>534</v>
      </c>
      <c r="AG77" s="1">
        <v>3144568792</v>
      </c>
      <c r="AH77" s="26" t="s">
        <v>535</v>
      </c>
      <c r="AI77" s="1"/>
    </row>
    <row r="78" spans="1:35" hidden="1">
      <c r="A78" s="1">
        <v>100</v>
      </c>
      <c r="B78" s="1" t="s">
        <v>47</v>
      </c>
      <c r="C78" s="1" t="s">
        <v>248</v>
      </c>
      <c r="D78" s="24" t="s">
        <v>254</v>
      </c>
      <c r="E78" s="13" t="s">
        <v>40</v>
      </c>
      <c r="F78" s="14">
        <v>8100000</v>
      </c>
      <c r="G78" s="1" t="s">
        <v>255</v>
      </c>
      <c r="H78" s="15">
        <v>1110484511</v>
      </c>
      <c r="I78" s="15" t="s">
        <v>42</v>
      </c>
      <c r="J78" s="16">
        <v>9</v>
      </c>
      <c r="K78" s="16">
        <v>803</v>
      </c>
      <c r="L78" s="17">
        <v>45695</v>
      </c>
      <c r="M78" s="18">
        <f t="shared" si="21"/>
        <v>8100000</v>
      </c>
      <c r="N78" s="17">
        <v>45700</v>
      </c>
      <c r="O78" s="13" t="s">
        <v>43</v>
      </c>
      <c r="P78" s="19">
        <v>45700</v>
      </c>
      <c r="Q78" s="13">
        <v>802</v>
      </c>
      <c r="R78" s="1">
        <v>220402</v>
      </c>
      <c r="S78" s="20">
        <f t="shared" si="22"/>
        <v>8100000</v>
      </c>
      <c r="T78" s="17">
        <v>45700</v>
      </c>
      <c r="U78" s="15">
        <v>100041246</v>
      </c>
      <c r="V78" s="17">
        <v>45700</v>
      </c>
      <c r="W78" s="25" t="s">
        <v>668</v>
      </c>
      <c r="X78" s="17"/>
      <c r="Y78" s="1"/>
      <c r="Z78" s="21">
        <f>+F78/3</f>
        <v>2700000</v>
      </c>
      <c r="AA78" s="1"/>
      <c r="AB78" s="22"/>
      <c r="AC78" s="1"/>
      <c r="AD78" s="22"/>
      <c r="AE78" s="1"/>
      <c r="AF78" s="1" t="s">
        <v>536</v>
      </c>
      <c r="AG78" s="1">
        <v>3166690103</v>
      </c>
      <c r="AH78" s="26" t="s">
        <v>537</v>
      </c>
      <c r="AI78" s="1"/>
    </row>
    <row r="79" spans="1:35" hidden="1">
      <c r="A79" s="1">
        <v>101</v>
      </c>
      <c r="B79" s="1" t="s">
        <v>47</v>
      </c>
      <c r="C79" s="1" t="s">
        <v>248</v>
      </c>
      <c r="D79" s="24" t="s">
        <v>249</v>
      </c>
      <c r="E79" s="13" t="s">
        <v>40</v>
      </c>
      <c r="F79" s="14">
        <v>8100000</v>
      </c>
      <c r="G79" s="1" t="s">
        <v>250</v>
      </c>
      <c r="H79" s="15">
        <v>1110480076</v>
      </c>
      <c r="I79" s="15" t="s">
        <v>115</v>
      </c>
      <c r="J79" s="16">
        <v>8</v>
      </c>
      <c r="K79" s="16">
        <v>800</v>
      </c>
      <c r="L79" s="17">
        <v>45695</v>
      </c>
      <c r="M79" s="18">
        <f t="shared" si="21"/>
        <v>8100000</v>
      </c>
      <c r="N79" s="17">
        <v>45700</v>
      </c>
      <c r="O79" s="13" t="s">
        <v>43</v>
      </c>
      <c r="P79" s="19">
        <v>45700</v>
      </c>
      <c r="Q79" s="13">
        <v>803</v>
      </c>
      <c r="R79" s="1">
        <v>220402</v>
      </c>
      <c r="S79" s="20">
        <f t="shared" si="22"/>
        <v>8100000</v>
      </c>
      <c r="T79" s="17">
        <v>45700</v>
      </c>
      <c r="U79" s="15">
        <v>100041256</v>
      </c>
      <c r="V79" s="17">
        <v>45700</v>
      </c>
      <c r="W79" s="25" t="s">
        <v>4149</v>
      </c>
      <c r="X79" s="17"/>
      <c r="Y79" s="1"/>
      <c r="Z79" s="21">
        <f>+F79/3</f>
        <v>2700000</v>
      </c>
      <c r="AA79" s="1"/>
      <c r="AB79" s="22"/>
      <c r="AC79" s="1"/>
      <c r="AD79" s="22"/>
      <c r="AE79" s="1"/>
      <c r="AF79" s="1" t="s">
        <v>252</v>
      </c>
      <c r="AG79" s="1">
        <v>3202336859</v>
      </c>
      <c r="AH79" s="26" t="s">
        <v>253</v>
      </c>
      <c r="AI79" s="1"/>
    </row>
    <row r="80" spans="1:35" hidden="1">
      <c r="A80" s="1">
        <v>102</v>
      </c>
      <c r="B80" s="1" t="s">
        <v>47</v>
      </c>
      <c r="C80" s="1" t="s">
        <v>248</v>
      </c>
      <c r="D80" s="24" t="s">
        <v>249</v>
      </c>
      <c r="E80" s="13" t="s">
        <v>40</v>
      </c>
      <c r="F80" s="14">
        <v>8100000</v>
      </c>
      <c r="G80" s="1" t="s">
        <v>538</v>
      </c>
      <c r="H80" s="15">
        <v>28879473</v>
      </c>
      <c r="I80" s="15" t="s">
        <v>539</v>
      </c>
      <c r="J80" s="16">
        <v>5</v>
      </c>
      <c r="K80" s="16">
        <v>801</v>
      </c>
      <c r="L80" s="17">
        <v>45695</v>
      </c>
      <c r="M80" s="18">
        <f t="shared" si="21"/>
        <v>8100000</v>
      </c>
      <c r="N80" s="17">
        <v>45700</v>
      </c>
      <c r="O80" s="13" t="s">
        <v>43</v>
      </c>
      <c r="P80" s="19">
        <v>45700</v>
      </c>
      <c r="Q80" s="13">
        <v>804</v>
      </c>
      <c r="R80" s="1">
        <v>220402</v>
      </c>
      <c r="S80" s="20">
        <f t="shared" si="22"/>
        <v>8100000</v>
      </c>
      <c r="T80" s="17">
        <v>45700</v>
      </c>
      <c r="U80" s="15" t="s">
        <v>540</v>
      </c>
      <c r="V80" s="17">
        <v>45700</v>
      </c>
      <c r="W80" s="25" t="s">
        <v>668</v>
      </c>
      <c r="X80" s="17"/>
      <c r="Y80" s="1"/>
      <c r="Z80" s="21">
        <v>2700000</v>
      </c>
      <c r="AA80" s="1"/>
      <c r="AB80" s="22"/>
      <c r="AC80" s="1"/>
      <c r="AD80" s="22"/>
      <c r="AE80" s="1"/>
      <c r="AF80" s="1" t="s">
        <v>541</v>
      </c>
      <c r="AG80" s="1">
        <v>3112851101</v>
      </c>
      <c r="AH80" s="26" t="s">
        <v>542</v>
      </c>
      <c r="AI80" s="1"/>
    </row>
    <row r="81" spans="1:35" hidden="1">
      <c r="A81" s="1">
        <v>103</v>
      </c>
      <c r="B81" s="1" t="s">
        <v>47</v>
      </c>
      <c r="C81" s="1" t="s">
        <v>390</v>
      </c>
      <c r="D81" s="24" t="s">
        <v>479</v>
      </c>
      <c r="E81" s="13" t="s">
        <v>40</v>
      </c>
      <c r="F81" s="14">
        <v>3554000</v>
      </c>
      <c r="G81" s="1" t="s">
        <v>543</v>
      </c>
      <c r="H81" s="15">
        <v>1007812013</v>
      </c>
      <c r="I81" s="15" t="s">
        <v>42</v>
      </c>
      <c r="J81" s="16">
        <v>7</v>
      </c>
      <c r="K81" s="16">
        <v>794</v>
      </c>
      <c r="L81" s="17">
        <v>45695</v>
      </c>
      <c r="M81" s="18">
        <v>3554000</v>
      </c>
      <c r="N81" s="17">
        <v>45700</v>
      </c>
      <c r="O81" s="13" t="s">
        <v>43</v>
      </c>
      <c r="P81" s="19">
        <v>45700</v>
      </c>
      <c r="Q81" s="13">
        <v>805</v>
      </c>
      <c r="R81" s="1">
        <v>220402</v>
      </c>
      <c r="S81" s="20">
        <v>3554000</v>
      </c>
      <c r="T81" s="17">
        <v>45700</v>
      </c>
      <c r="U81" s="15">
        <v>100041253</v>
      </c>
      <c r="V81" s="17">
        <v>45701</v>
      </c>
      <c r="W81" s="25" t="s">
        <v>416</v>
      </c>
      <c r="X81" s="177" t="s">
        <v>544</v>
      </c>
      <c r="Y81" s="1"/>
      <c r="Z81" s="21">
        <v>2369000</v>
      </c>
      <c r="AA81" s="1"/>
      <c r="AB81" s="22"/>
      <c r="AC81" s="1"/>
      <c r="AD81" s="22"/>
      <c r="AE81" s="1"/>
      <c r="AF81" s="1" t="s">
        <v>545</v>
      </c>
      <c r="AG81" s="1">
        <v>3212812026</v>
      </c>
      <c r="AH81" s="23" t="s">
        <v>546</v>
      </c>
      <c r="AI81" s="1"/>
    </row>
    <row r="82" spans="1:35" hidden="1">
      <c r="A82" s="1">
        <v>104</v>
      </c>
      <c r="B82" s="1" t="s">
        <v>37</v>
      </c>
      <c r="C82" s="1" t="s">
        <v>146</v>
      </c>
      <c r="D82" s="24" t="s">
        <v>147</v>
      </c>
      <c r="E82" s="13" t="s">
        <v>40</v>
      </c>
      <c r="F82" s="14">
        <v>173642000</v>
      </c>
      <c r="G82" s="24" t="s">
        <v>148</v>
      </c>
      <c r="H82" s="28">
        <v>900789555</v>
      </c>
      <c r="I82" s="15" t="s">
        <v>51</v>
      </c>
      <c r="J82" s="16">
        <v>7</v>
      </c>
      <c r="K82" s="16">
        <v>818</v>
      </c>
      <c r="L82" s="17">
        <v>45700</v>
      </c>
      <c r="M82" s="18">
        <f t="shared" ref="M82:M86" si="23">F82</f>
        <v>173642000</v>
      </c>
      <c r="N82" s="17">
        <v>45702</v>
      </c>
      <c r="O82" s="13" t="s">
        <v>43</v>
      </c>
      <c r="P82" s="19">
        <v>45702</v>
      </c>
      <c r="Q82" s="13">
        <v>808</v>
      </c>
      <c r="R82" s="1">
        <v>2102020211</v>
      </c>
      <c r="S82" s="20">
        <f t="shared" ref="S82:S86" si="24">M82</f>
        <v>173642000</v>
      </c>
      <c r="T82" s="17">
        <v>45702</v>
      </c>
      <c r="U82" s="15" t="s">
        <v>547</v>
      </c>
      <c r="V82" s="17">
        <v>45702</v>
      </c>
      <c r="W82" s="25" t="s">
        <v>3012</v>
      </c>
      <c r="X82" s="17"/>
      <c r="Y82" s="1"/>
      <c r="Z82" s="21">
        <f>+S82</f>
        <v>173642000</v>
      </c>
      <c r="AA82" s="1"/>
      <c r="AB82" s="22"/>
      <c r="AC82" s="1"/>
      <c r="AD82" s="22"/>
      <c r="AE82" s="1"/>
      <c r="AF82" s="1" t="s">
        <v>150</v>
      </c>
      <c r="AG82" s="1">
        <v>3176489488</v>
      </c>
      <c r="AH82" s="23" t="s">
        <v>151</v>
      </c>
      <c r="AI82" s="1"/>
    </row>
    <row r="83" spans="1:35" hidden="1">
      <c r="A83" s="1">
        <v>105</v>
      </c>
      <c r="B83" s="1" t="s">
        <v>37</v>
      </c>
      <c r="C83" s="1" t="s">
        <v>140</v>
      </c>
      <c r="D83" s="24" t="s">
        <v>141</v>
      </c>
      <c r="E83" s="13" t="s">
        <v>40</v>
      </c>
      <c r="F83" s="14">
        <v>136646879</v>
      </c>
      <c r="G83" s="1" t="s">
        <v>142</v>
      </c>
      <c r="H83" s="15">
        <v>800185215</v>
      </c>
      <c r="I83" s="15" t="s">
        <v>42</v>
      </c>
      <c r="J83" s="16">
        <v>2</v>
      </c>
      <c r="K83" s="16">
        <v>805</v>
      </c>
      <c r="L83" s="17">
        <v>45698</v>
      </c>
      <c r="M83" s="18">
        <f t="shared" si="23"/>
        <v>136646879</v>
      </c>
      <c r="N83" s="17">
        <v>45702</v>
      </c>
      <c r="O83" s="13" t="s">
        <v>43</v>
      </c>
      <c r="P83" s="19">
        <v>45702</v>
      </c>
      <c r="Q83" s="13">
        <v>809</v>
      </c>
      <c r="R83" s="1">
        <v>2102020210</v>
      </c>
      <c r="S83" s="20">
        <f t="shared" si="24"/>
        <v>136646879</v>
      </c>
      <c r="T83" s="17">
        <v>45702</v>
      </c>
      <c r="U83" s="15" t="s">
        <v>548</v>
      </c>
      <c r="V83" s="17">
        <v>45702</v>
      </c>
      <c r="W83" s="25">
        <v>45703</v>
      </c>
      <c r="X83" s="17"/>
      <c r="Y83" s="1"/>
      <c r="Z83" s="21">
        <f>+F83/1</f>
        <v>136646879</v>
      </c>
      <c r="AA83" s="1"/>
      <c r="AB83" s="22"/>
      <c r="AC83" s="1"/>
      <c r="AD83" s="22"/>
      <c r="AE83" s="1"/>
      <c r="AF83" s="1" t="s">
        <v>144</v>
      </c>
      <c r="AG83" s="1">
        <v>3173744109</v>
      </c>
      <c r="AH83" s="23" t="s">
        <v>145</v>
      </c>
      <c r="AI83" s="1"/>
    </row>
    <row r="84" spans="1:35" hidden="1">
      <c r="A84" s="1">
        <v>106</v>
      </c>
      <c r="B84" s="1" t="s">
        <v>47</v>
      </c>
      <c r="C84" s="1" t="s">
        <v>169</v>
      </c>
      <c r="D84" s="1" t="s">
        <v>549</v>
      </c>
      <c r="E84" s="13" t="s">
        <v>40</v>
      </c>
      <c r="F84" s="14">
        <v>16800000</v>
      </c>
      <c r="G84" s="1" t="s">
        <v>550</v>
      </c>
      <c r="H84" s="15">
        <v>28816294</v>
      </c>
      <c r="I84" s="15" t="s">
        <v>63</v>
      </c>
      <c r="J84" s="16">
        <v>3</v>
      </c>
      <c r="K84" s="16">
        <v>798</v>
      </c>
      <c r="L84" s="17">
        <v>45695</v>
      </c>
      <c r="M84" s="18">
        <f t="shared" si="23"/>
        <v>16800000</v>
      </c>
      <c r="N84" s="17">
        <v>45702</v>
      </c>
      <c r="O84" s="13" t="s">
        <v>43</v>
      </c>
      <c r="P84" s="19">
        <v>45706</v>
      </c>
      <c r="Q84" s="13">
        <v>822</v>
      </c>
      <c r="R84" s="1">
        <v>220401</v>
      </c>
      <c r="S84" s="20">
        <f t="shared" si="24"/>
        <v>16800000</v>
      </c>
      <c r="T84" s="17">
        <v>45706</v>
      </c>
      <c r="U84" s="15" t="s">
        <v>551</v>
      </c>
      <c r="V84" s="17">
        <v>45706</v>
      </c>
      <c r="W84" s="25" t="s">
        <v>4145</v>
      </c>
      <c r="X84" s="17"/>
      <c r="Y84" s="1"/>
      <c r="Z84" s="21">
        <v>4200000</v>
      </c>
      <c r="AA84" s="1"/>
      <c r="AB84" s="22"/>
      <c r="AC84" s="1"/>
      <c r="AD84" s="22"/>
      <c r="AE84" s="1"/>
      <c r="AF84" s="1" t="s">
        <v>552</v>
      </c>
      <c r="AG84" s="1">
        <v>3174010524</v>
      </c>
      <c r="AH84" s="26" t="s">
        <v>553</v>
      </c>
      <c r="AI84" s="1"/>
    </row>
    <row r="85" spans="1:35" hidden="1">
      <c r="A85" s="1">
        <v>107</v>
      </c>
      <c r="B85" s="1" t="s">
        <v>47</v>
      </c>
      <c r="C85" s="1" t="s">
        <v>178</v>
      </c>
      <c r="D85" s="24" t="s">
        <v>554</v>
      </c>
      <c r="E85" s="13" t="s">
        <v>40</v>
      </c>
      <c r="F85" s="14">
        <v>4738000</v>
      </c>
      <c r="G85" s="1" t="s">
        <v>555</v>
      </c>
      <c r="H85" s="15">
        <v>1110597523</v>
      </c>
      <c r="I85" s="15" t="s">
        <v>42</v>
      </c>
      <c r="J85" s="16">
        <v>2</v>
      </c>
      <c r="K85" s="16">
        <v>797</v>
      </c>
      <c r="L85" s="17">
        <v>45695</v>
      </c>
      <c r="M85" s="18">
        <f t="shared" si="23"/>
        <v>4738000</v>
      </c>
      <c r="N85" s="17">
        <v>45702</v>
      </c>
      <c r="O85" s="13" t="s">
        <v>43</v>
      </c>
      <c r="P85" s="19">
        <v>45702</v>
      </c>
      <c r="Q85" s="13">
        <v>810</v>
      </c>
      <c r="R85" s="1">
        <v>220402</v>
      </c>
      <c r="S85" s="20">
        <f t="shared" si="24"/>
        <v>4738000</v>
      </c>
      <c r="T85" s="17">
        <v>45705</v>
      </c>
      <c r="U85" s="15">
        <v>100041329</v>
      </c>
      <c r="V85" s="17">
        <v>45705</v>
      </c>
      <c r="W85" s="25" t="s">
        <v>3146</v>
      </c>
      <c r="X85" s="17"/>
      <c r="Y85" s="1"/>
      <c r="Z85" s="21">
        <f>+F85/2</f>
        <v>2369000</v>
      </c>
      <c r="AA85" s="1"/>
      <c r="AB85" s="22"/>
      <c r="AC85" s="1"/>
      <c r="AD85" s="22"/>
      <c r="AE85" s="1"/>
      <c r="AF85" s="1" t="s">
        <v>556</v>
      </c>
      <c r="AG85" s="1">
        <v>3132435786</v>
      </c>
      <c r="AH85" s="26" t="s">
        <v>557</v>
      </c>
      <c r="AI85" s="1"/>
    </row>
    <row r="86" spans="1:35" hidden="1">
      <c r="A86" s="1">
        <v>108</v>
      </c>
      <c r="B86" s="1" t="s">
        <v>37</v>
      </c>
      <c r="C86" s="1" t="s">
        <v>100</v>
      </c>
      <c r="D86" s="1" t="s">
        <v>113</v>
      </c>
      <c r="E86" s="13" t="s">
        <v>80</v>
      </c>
      <c r="F86" s="14">
        <v>176900000</v>
      </c>
      <c r="G86" s="1" t="s">
        <v>114</v>
      </c>
      <c r="H86" s="15">
        <v>900504144</v>
      </c>
      <c r="I86" s="15" t="s">
        <v>115</v>
      </c>
      <c r="J86" s="16">
        <v>0</v>
      </c>
      <c r="K86" s="16">
        <v>825</v>
      </c>
      <c r="L86" s="17">
        <v>45701</v>
      </c>
      <c r="M86" s="18">
        <f t="shared" si="23"/>
        <v>176900000</v>
      </c>
      <c r="N86" s="17">
        <v>45705</v>
      </c>
      <c r="O86" s="13" t="s">
        <v>43</v>
      </c>
      <c r="P86" s="19">
        <v>45705</v>
      </c>
      <c r="Q86" s="13">
        <v>811</v>
      </c>
      <c r="R86" s="1">
        <v>220101</v>
      </c>
      <c r="S86" s="20">
        <f t="shared" si="24"/>
        <v>176900000</v>
      </c>
      <c r="T86" s="17">
        <v>45705</v>
      </c>
      <c r="U86" s="15" t="s">
        <v>558</v>
      </c>
      <c r="V86" s="17">
        <v>45705</v>
      </c>
      <c r="W86" s="25" t="s">
        <v>3012</v>
      </c>
      <c r="X86" s="17"/>
      <c r="Y86" s="1"/>
      <c r="Z86" s="21">
        <f>+S86</f>
        <v>176900000</v>
      </c>
      <c r="AA86" s="1"/>
      <c r="AB86" s="22"/>
      <c r="AC86" s="1"/>
      <c r="AD86" s="22"/>
      <c r="AE86" s="1"/>
      <c r="AF86" s="1" t="s">
        <v>117</v>
      </c>
      <c r="AG86" s="1">
        <v>3163162117</v>
      </c>
      <c r="AH86" s="23" t="s">
        <v>118</v>
      </c>
      <c r="AI86" s="1"/>
    </row>
    <row r="87" spans="1:35" hidden="1">
      <c r="A87" s="1">
        <v>109</v>
      </c>
      <c r="B87" s="1" t="s">
        <v>47</v>
      </c>
      <c r="C87" s="1" t="s">
        <v>390</v>
      </c>
      <c r="D87" s="24" t="s">
        <v>479</v>
      </c>
      <c r="E87" s="13" t="s">
        <v>40</v>
      </c>
      <c r="F87" s="14">
        <v>3554000</v>
      </c>
      <c r="G87" s="1" t="s">
        <v>559</v>
      </c>
      <c r="H87" s="15">
        <v>55165364</v>
      </c>
      <c r="I87" s="15" t="s">
        <v>560</v>
      </c>
      <c r="J87" s="16">
        <v>4</v>
      </c>
      <c r="K87" s="16">
        <v>823</v>
      </c>
      <c r="L87" s="17">
        <v>45701</v>
      </c>
      <c r="M87" s="18">
        <v>3554000</v>
      </c>
      <c r="N87" s="17">
        <v>45706</v>
      </c>
      <c r="O87" s="13" t="s">
        <v>43</v>
      </c>
      <c r="P87" s="180"/>
      <c r="Q87" s="181"/>
      <c r="R87" s="1">
        <v>220402</v>
      </c>
      <c r="S87" s="20">
        <v>3554000</v>
      </c>
      <c r="T87" s="17"/>
      <c r="U87" s="190" t="s">
        <v>415</v>
      </c>
      <c r="V87" s="17"/>
      <c r="W87" s="25" t="s">
        <v>416</v>
      </c>
      <c r="X87" s="17"/>
      <c r="Y87" s="1"/>
      <c r="Z87" s="21">
        <v>2369000</v>
      </c>
      <c r="AA87" s="1"/>
      <c r="AB87" s="22"/>
      <c r="AC87" s="1"/>
      <c r="AD87" s="22"/>
      <c r="AE87" s="1"/>
      <c r="AF87" s="1" t="s">
        <v>561</v>
      </c>
      <c r="AG87" s="1">
        <v>3208543255</v>
      </c>
      <c r="AH87" s="23" t="s">
        <v>562</v>
      </c>
      <c r="AI87" s="1"/>
    </row>
    <row r="88" spans="1:35" hidden="1">
      <c r="A88" s="1">
        <v>110</v>
      </c>
      <c r="B88" s="1" t="s">
        <v>47</v>
      </c>
      <c r="C88" s="1" t="s">
        <v>390</v>
      </c>
      <c r="D88" s="24" t="s">
        <v>479</v>
      </c>
      <c r="E88" s="13" t="s">
        <v>40</v>
      </c>
      <c r="F88" s="14">
        <v>3554000</v>
      </c>
      <c r="G88" s="1" t="s">
        <v>563</v>
      </c>
      <c r="H88" s="15">
        <v>1109380383</v>
      </c>
      <c r="I88" s="15" t="s">
        <v>165</v>
      </c>
      <c r="J88" s="16">
        <v>1</v>
      </c>
      <c r="K88" s="16">
        <v>822</v>
      </c>
      <c r="L88" s="17">
        <v>45701</v>
      </c>
      <c r="M88" s="18">
        <v>3554000</v>
      </c>
      <c r="N88" s="17">
        <v>45706</v>
      </c>
      <c r="O88" s="13" t="s">
        <v>43</v>
      </c>
      <c r="P88" s="19">
        <v>45706</v>
      </c>
      <c r="Q88" s="13">
        <v>823</v>
      </c>
      <c r="R88" s="1">
        <v>220402</v>
      </c>
      <c r="S88" s="20">
        <v>3554000</v>
      </c>
      <c r="T88" s="17">
        <v>45706</v>
      </c>
      <c r="U88" s="15">
        <v>100041457</v>
      </c>
      <c r="V88" s="17">
        <v>45707</v>
      </c>
      <c r="W88" s="25" t="s">
        <v>416</v>
      </c>
      <c r="X88" s="17"/>
      <c r="Y88" s="1"/>
      <c r="Z88" s="21">
        <v>2369000</v>
      </c>
      <c r="AA88" s="1"/>
      <c r="AB88" s="22"/>
      <c r="AC88" s="1"/>
      <c r="AD88" s="22"/>
      <c r="AE88" s="1"/>
      <c r="AF88" s="1" t="s">
        <v>564</v>
      </c>
      <c r="AG88" s="1">
        <v>3232510569</v>
      </c>
      <c r="AH88" s="23" t="s">
        <v>565</v>
      </c>
      <c r="AI88" s="1"/>
    </row>
    <row r="89" spans="1:35" hidden="1">
      <c r="A89" s="1">
        <v>111</v>
      </c>
      <c r="B89" s="1" t="s">
        <v>37</v>
      </c>
      <c r="C89" s="1" t="s">
        <v>124</v>
      </c>
      <c r="D89" s="24" t="s">
        <v>125</v>
      </c>
      <c r="E89" s="13" t="s">
        <v>40</v>
      </c>
      <c r="F89" s="14">
        <v>4600000</v>
      </c>
      <c r="G89" s="24" t="s">
        <v>566</v>
      </c>
      <c r="H89" s="15">
        <v>1193563069</v>
      </c>
      <c r="I89" s="15" t="s">
        <v>115</v>
      </c>
      <c r="J89" s="16">
        <v>5</v>
      </c>
      <c r="K89" s="16">
        <v>795</v>
      </c>
      <c r="L89" s="17">
        <v>45695</v>
      </c>
      <c r="M89" s="18">
        <f t="shared" ref="M89:M92" si="25">F89</f>
        <v>4600000</v>
      </c>
      <c r="N89" s="17">
        <v>45706</v>
      </c>
      <c r="O89" s="13" t="s">
        <v>43</v>
      </c>
      <c r="P89" s="19">
        <v>45706</v>
      </c>
      <c r="Q89" s="13">
        <v>824</v>
      </c>
      <c r="R89" s="1">
        <v>21030202</v>
      </c>
      <c r="S89" s="20">
        <f t="shared" ref="S89:S92" si="26">M89</f>
        <v>4600000</v>
      </c>
      <c r="T89" s="17">
        <v>45706</v>
      </c>
      <c r="U89" s="15">
        <v>100041455</v>
      </c>
      <c r="V89" s="17">
        <v>45707</v>
      </c>
      <c r="W89" s="25" t="s">
        <v>3146</v>
      </c>
      <c r="X89" s="17"/>
      <c r="Y89" s="1"/>
      <c r="Z89" s="21">
        <f>+S89/2</f>
        <v>2300000</v>
      </c>
      <c r="AA89" s="1"/>
      <c r="AB89" s="22"/>
      <c r="AC89" s="1"/>
      <c r="AD89" s="22"/>
      <c r="AE89" s="1"/>
      <c r="AF89" s="1" t="s">
        <v>567</v>
      </c>
      <c r="AG89" s="1">
        <v>3006229309</v>
      </c>
      <c r="AH89" s="26" t="s">
        <v>568</v>
      </c>
      <c r="AI89" s="1"/>
    </row>
    <row r="90" spans="1:35" hidden="1">
      <c r="A90" s="1">
        <v>112</v>
      </c>
      <c r="B90" s="1" t="s">
        <v>37</v>
      </c>
      <c r="C90" s="1" t="s">
        <v>124</v>
      </c>
      <c r="D90" s="24" t="s">
        <v>125</v>
      </c>
      <c r="E90" s="13" t="s">
        <v>40</v>
      </c>
      <c r="F90" s="14">
        <v>4600000</v>
      </c>
      <c r="G90" s="24" t="s">
        <v>569</v>
      </c>
      <c r="H90" s="15">
        <v>1110486573</v>
      </c>
      <c r="I90" s="15" t="s">
        <v>115</v>
      </c>
      <c r="J90" s="16">
        <v>4</v>
      </c>
      <c r="K90" s="16">
        <v>796</v>
      </c>
      <c r="L90" s="17">
        <v>45695</v>
      </c>
      <c r="M90" s="18">
        <f t="shared" si="25"/>
        <v>4600000</v>
      </c>
      <c r="N90" s="17">
        <v>45706</v>
      </c>
      <c r="O90" s="13" t="s">
        <v>43</v>
      </c>
      <c r="P90" s="19">
        <v>45706</v>
      </c>
      <c r="Q90" s="13">
        <v>825</v>
      </c>
      <c r="R90" s="1">
        <v>21030202</v>
      </c>
      <c r="S90" s="20">
        <f t="shared" si="26"/>
        <v>4600000</v>
      </c>
      <c r="T90" s="17">
        <v>45706</v>
      </c>
      <c r="U90" s="15">
        <v>100041462</v>
      </c>
      <c r="V90" s="17">
        <v>45708</v>
      </c>
      <c r="W90" s="25" t="s">
        <v>3146</v>
      </c>
      <c r="X90" s="17"/>
      <c r="Y90" s="1"/>
      <c r="Z90" s="21">
        <f>+S90/2</f>
        <v>2300000</v>
      </c>
      <c r="AA90" s="1"/>
      <c r="AB90" s="22"/>
      <c r="AC90" s="1"/>
      <c r="AD90" s="22"/>
      <c r="AE90" s="1"/>
      <c r="AF90" s="1" t="s">
        <v>570</v>
      </c>
      <c r="AG90" s="1">
        <v>3227005294</v>
      </c>
      <c r="AH90" s="26" t="s">
        <v>571</v>
      </c>
      <c r="AI90" s="1"/>
    </row>
    <row r="91" spans="1:35" hidden="1">
      <c r="A91" s="1">
        <v>113</v>
      </c>
      <c r="B91" s="1" t="s">
        <v>47</v>
      </c>
      <c r="C91" s="1" t="s">
        <v>48</v>
      </c>
      <c r="D91" s="24" t="s">
        <v>572</v>
      </c>
      <c r="E91" s="13" t="s">
        <v>40</v>
      </c>
      <c r="F91" s="14">
        <v>8000000</v>
      </c>
      <c r="G91" s="1" t="s">
        <v>573</v>
      </c>
      <c r="H91" s="15">
        <v>7690159</v>
      </c>
      <c r="I91" s="15" t="s">
        <v>560</v>
      </c>
      <c r="J91" s="16">
        <v>7</v>
      </c>
      <c r="K91" s="16">
        <v>821</v>
      </c>
      <c r="L91" s="17">
        <v>45701</v>
      </c>
      <c r="M91" s="18">
        <f t="shared" si="25"/>
        <v>8000000</v>
      </c>
      <c r="N91" s="17">
        <v>45706</v>
      </c>
      <c r="O91" s="13" t="s">
        <v>43</v>
      </c>
      <c r="P91" s="19">
        <v>45706</v>
      </c>
      <c r="Q91" s="13">
        <v>826</v>
      </c>
      <c r="R91" s="1">
        <v>220401</v>
      </c>
      <c r="S91" s="20">
        <f t="shared" si="26"/>
        <v>8000000</v>
      </c>
      <c r="T91" s="17">
        <v>45707</v>
      </c>
      <c r="U91" s="15" t="s">
        <v>574</v>
      </c>
      <c r="V91" s="17">
        <v>45707</v>
      </c>
      <c r="W91" s="25" t="s">
        <v>3146</v>
      </c>
      <c r="X91" s="17"/>
      <c r="Y91" s="1"/>
      <c r="Z91" s="21">
        <f>+S91/2</f>
        <v>4000000</v>
      </c>
      <c r="AA91" s="1"/>
      <c r="AB91" s="22"/>
      <c r="AC91" s="1"/>
      <c r="AD91" s="22"/>
      <c r="AE91" s="1"/>
      <c r="AF91" s="1" t="s">
        <v>575</v>
      </c>
      <c r="AG91" s="1">
        <v>3183964324</v>
      </c>
      <c r="AH91" s="26" t="s">
        <v>576</v>
      </c>
      <c r="AI91" s="1"/>
    </row>
    <row r="92" spans="1:35" hidden="1">
      <c r="A92" s="1">
        <v>114</v>
      </c>
      <c r="B92" s="1" t="s">
        <v>47</v>
      </c>
      <c r="C92" s="1" t="s">
        <v>146</v>
      </c>
      <c r="D92" s="1" t="s">
        <v>577</v>
      </c>
      <c r="E92" s="13" t="s">
        <v>40</v>
      </c>
      <c r="F92" s="14">
        <v>11193525</v>
      </c>
      <c r="G92" s="1" t="s">
        <v>578</v>
      </c>
      <c r="H92" s="15">
        <v>93060622</v>
      </c>
      <c r="I92" s="15" t="s">
        <v>245</v>
      </c>
      <c r="J92" s="16">
        <v>6</v>
      </c>
      <c r="K92" s="16">
        <v>827</v>
      </c>
      <c r="L92" s="17">
        <v>45702</v>
      </c>
      <c r="M92" s="18">
        <f t="shared" si="25"/>
        <v>11193525</v>
      </c>
      <c r="N92" s="17">
        <v>45707</v>
      </c>
      <c r="O92" s="13" t="s">
        <v>43</v>
      </c>
      <c r="P92" s="19">
        <v>45707</v>
      </c>
      <c r="Q92" s="13">
        <v>827</v>
      </c>
      <c r="R92" s="1">
        <v>220401</v>
      </c>
      <c r="S92" s="20">
        <f t="shared" si="26"/>
        <v>11193525</v>
      </c>
      <c r="T92" s="17">
        <v>45708</v>
      </c>
      <c r="U92" s="15" t="s">
        <v>579</v>
      </c>
      <c r="V92" s="17">
        <v>45708</v>
      </c>
      <c r="W92" s="25">
        <v>45657</v>
      </c>
      <c r="X92" s="17"/>
      <c r="Y92" s="1"/>
      <c r="Z92" s="21">
        <f>+F71/6</f>
        <v>592333.33333333337</v>
      </c>
      <c r="AA92" s="1"/>
      <c r="AB92" s="22"/>
      <c r="AC92" s="1"/>
      <c r="AD92" s="22"/>
      <c r="AE92" s="1"/>
      <c r="AF92" s="1" t="s">
        <v>580</v>
      </c>
      <c r="AG92" s="1">
        <v>3102574816</v>
      </c>
      <c r="AH92" s="26" t="s">
        <v>581</v>
      </c>
      <c r="AI92" s="1"/>
    </row>
    <row r="93" spans="1:35" hidden="1">
      <c r="A93" s="1">
        <v>115</v>
      </c>
      <c r="B93" s="1" t="s">
        <v>47</v>
      </c>
      <c r="C93" s="1" t="s">
        <v>582</v>
      </c>
      <c r="D93" s="1" t="s">
        <v>583</v>
      </c>
      <c r="E93" s="13" t="s">
        <v>40</v>
      </c>
      <c r="F93" s="14">
        <v>3450000</v>
      </c>
      <c r="G93" s="1" t="s">
        <v>584</v>
      </c>
      <c r="H93" s="15">
        <v>1110471181</v>
      </c>
      <c r="I93" s="15" t="s">
        <v>42</v>
      </c>
      <c r="J93" s="16">
        <v>5</v>
      </c>
      <c r="K93" s="16">
        <v>830</v>
      </c>
      <c r="L93" s="17">
        <v>45705</v>
      </c>
      <c r="M93" s="18">
        <f>+F93</f>
        <v>3450000</v>
      </c>
      <c r="N93" s="17">
        <v>45708</v>
      </c>
      <c r="O93" s="13" t="s">
        <v>43</v>
      </c>
      <c r="P93" s="19">
        <v>45708</v>
      </c>
      <c r="Q93" s="13">
        <v>833</v>
      </c>
      <c r="R93" s="1">
        <v>220402</v>
      </c>
      <c r="S93" s="20">
        <v>3450000</v>
      </c>
      <c r="T93" s="17">
        <v>45708</v>
      </c>
      <c r="U93" s="15">
        <v>100041526</v>
      </c>
      <c r="V93" s="17">
        <v>45708</v>
      </c>
      <c r="W93" s="25" t="s">
        <v>3435</v>
      </c>
      <c r="X93" s="17"/>
      <c r="Y93" s="1"/>
      <c r="Z93" s="21">
        <f>+M93/1.5</f>
        <v>2300000</v>
      </c>
      <c r="AA93" s="1"/>
      <c r="AB93" s="22"/>
      <c r="AC93" s="1"/>
      <c r="AD93" s="22"/>
      <c r="AE93" s="1"/>
      <c r="AF93" s="1" t="s">
        <v>585</v>
      </c>
      <c r="AG93" s="1">
        <v>3124815885</v>
      </c>
      <c r="AH93" s="26" t="s">
        <v>586</v>
      </c>
      <c r="AI93" s="1"/>
    </row>
    <row r="94" spans="1:35" hidden="1">
      <c r="A94" s="1">
        <v>116</v>
      </c>
      <c r="B94" s="1" t="s">
        <v>47</v>
      </c>
      <c r="C94" s="1" t="s">
        <v>582</v>
      </c>
      <c r="D94" s="1" t="s">
        <v>587</v>
      </c>
      <c r="E94" s="13" t="s">
        <v>40</v>
      </c>
      <c r="F94" s="14">
        <v>3450000</v>
      </c>
      <c r="G94" s="1" t="s">
        <v>588</v>
      </c>
      <c r="H94" s="15">
        <v>1005720298</v>
      </c>
      <c r="I94" s="15" t="s">
        <v>42</v>
      </c>
      <c r="J94" s="16">
        <v>6</v>
      </c>
      <c r="K94" s="16">
        <v>829</v>
      </c>
      <c r="L94" s="17">
        <v>45705</v>
      </c>
      <c r="M94" s="18">
        <f>+F94</f>
        <v>3450000</v>
      </c>
      <c r="N94" s="17">
        <v>45708</v>
      </c>
      <c r="O94" s="13" t="s">
        <v>43</v>
      </c>
      <c r="P94" s="19">
        <v>45708</v>
      </c>
      <c r="Q94" s="13">
        <v>834</v>
      </c>
      <c r="R94" s="1">
        <v>220402</v>
      </c>
      <c r="S94" s="20">
        <v>3450000</v>
      </c>
      <c r="T94" s="17">
        <v>45708</v>
      </c>
      <c r="U94" s="15">
        <v>100041527</v>
      </c>
      <c r="V94" s="17">
        <v>45708</v>
      </c>
      <c r="W94" s="25" t="s">
        <v>3435</v>
      </c>
      <c r="X94" s="17"/>
      <c r="Y94" s="1"/>
      <c r="Z94" s="21">
        <f>+M94/1.5</f>
        <v>2300000</v>
      </c>
      <c r="AA94" s="1"/>
      <c r="AB94" s="22"/>
      <c r="AC94" s="1"/>
      <c r="AD94" s="22"/>
      <c r="AE94" s="1"/>
      <c r="AF94" s="1" t="s">
        <v>589</v>
      </c>
      <c r="AG94" s="1">
        <v>3012040860</v>
      </c>
      <c r="AH94" s="26" t="s">
        <v>590</v>
      </c>
      <c r="AI94" s="1"/>
    </row>
    <row r="95" spans="1:35" hidden="1">
      <c r="A95" s="145">
        <v>117</v>
      </c>
      <c r="B95" s="145" t="s">
        <v>47</v>
      </c>
      <c r="C95" s="145" t="s">
        <v>582</v>
      </c>
      <c r="D95" s="145" t="s">
        <v>583</v>
      </c>
      <c r="E95" s="148" t="s">
        <v>40</v>
      </c>
      <c r="F95" s="149">
        <v>3450000</v>
      </c>
      <c r="G95" s="145" t="s">
        <v>591</v>
      </c>
      <c r="H95" s="145">
        <v>37724534</v>
      </c>
      <c r="I95" s="145" t="s">
        <v>592</v>
      </c>
      <c r="J95" s="148">
        <v>3</v>
      </c>
      <c r="K95" s="148">
        <v>831</v>
      </c>
      <c r="L95" s="146">
        <v>45705</v>
      </c>
      <c r="M95" s="147">
        <v>3450000</v>
      </c>
      <c r="N95" s="146">
        <v>45708</v>
      </c>
      <c r="O95" s="13" t="s">
        <v>43</v>
      </c>
      <c r="P95" s="146">
        <v>45708</v>
      </c>
      <c r="Q95" s="148">
        <v>834</v>
      </c>
      <c r="R95" s="145">
        <v>220402</v>
      </c>
      <c r="S95" s="20">
        <v>3450000</v>
      </c>
      <c r="T95" s="146">
        <v>45708</v>
      </c>
      <c r="U95" s="145" t="s">
        <v>593</v>
      </c>
      <c r="V95" s="146">
        <v>45708</v>
      </c>
      <c r="W95" s="148" t="s">
        <v>3435</v>
      </c>
      <c r="X95" s="145"/>
      <c r="Y95" s="145"/>
      <c r="Z95" s="150">
        <v>2300000</v>
      </c>
      <c r="AA95" s="145"/>
      <c r="AB95" s="145"/>
      <c r="AC95" s="145"/>
      <c r="AD95" s="145"/>
      <c r="AE95" s="145"/>
      <c r="AF95" s="145" t="s">
        <v>594</v>
      </c>
      <c r="AG95" s="145">
        <v>3166230249</v>
      </c>
      <c r="AH95" s="151" t="s">
        <v>595</v>
      </c>
      <c r="AI95" s="145"/>
    </row>
    <row r="96" spans="1:35">
      <c r="A96" s="1">
        <v>118</v>
      </c>
      <c r="B96" s="1" t="s">
        <v>596</v>
      </c>
      <c r="C96" s="1" t="s">
        <v>330</v>
      </c>
      <c r="D96" s="24" t="s">
        <v>597</v>
      </c>
      <c r="E96" s="13" t="s">
        <v>40</v>
      </c>
      <c r="F96" s="140">
        <v>10000000</v>
      </c>
      <c r="G96" s="1" t="s">
        <v>598</v>
      </c>
      <c r="H96" s="15">
        <v>1110567880</v>
      </c>
      <c r="I96" s="15" t="s">
        <v>42</v>
      </c>
      <c r="J96" s="16">
        <v>9</v>
      </c>
      <c r="K96" s="16">
        <v>828</v>
      </c>
      <c r="L96" s="17">
        <v>45705</v>
      </c>
      <c r="M96" s="18">
        <f t="shared" ref="M96" si="27">+F96</f>
        <v>10000000</v>
      </c>
      <c r="N96" s="17">
        <v>45708</v>
      </c>
      <c r="O96" s="13" t="s">
        <v>43</v>
      </c>
      <c r="P96" s="19">
        <v>45709</v>
      </c>
      <c r="Q96" s="13">
        <v>836</v>
      </c>
      <c r="R96" s="1">
        <v>220605</v>
      </c>
      <c r="S96" s="20">
        <f t="shared" ref="S96" si="28">+M96</f>
        <v>10000000</v>
      </c>
      <c r="T96" s="17">
        <v>45709</v>
      </c>
      <c r="U96" s="15" t="s">
        <v>599</v>
      </c>
      <c r="V96" s="17">
        <v>45709</v>
      </c>
      <c r="W96" s="13" t="s">
        <v>3146</v>
      </c>
      <c r="X96" s="17"/>
      <c r="Y96" s="1"/>
      <c r="Z96" s="21">
        <f>+S96/2</f>
        <v>5000000</v>
      </c>
      <c r="AA96" s="27"/>
      <c r="AB96" s="22"/>
      <c r="AC96" s="1"/>
      <c r="AD96" s="22"/>
      <c r="AE96" s="1"/>
      <c r="AF96" s="1" t="s">
        <v>600</v>
      </c>
      <c r="AG96" s="1">
        <v>3023825176</v>
      </c>
      <c r="AH96" s="23" t="s">
        <v>601</v>
      </c>
      <c r="AI96" s="1"/>
    </row>
    <row r="97" spans="1:35" hidden="1">
      <c r="A97" s="1">
        <v>119</v>
      </c>
      <c r="B97" s="1" t="s">
        <v>47</v>
      </c>
      <c r="C97" s="1" t="s">
        <v>48</v>
      </c>
      <c r="D97" s="1" t="s">
        <v>602</v>
      </c>
      <c r="E97" s="13" t="s">
        <v>40</v>
      </c>
      <c r="F97" s="14">
        <v>8858000</v>
      </c>
      <c r="G97" s="1" t="s">
        <v>603</v>
      </c>
      <c r="H97" s="15">
        <v>1110511940</v>
      </c>
      <c r="I97" s="15" t="s">
        <v>42</v>
      </c>
      <c r="J97" s="16">
        <v>1</v>
      </c>
      <c r="K97" s="16">
        <v>832</v>
      </c>
      <c r="L97" s="17">
        <v>45705</v>
      </c>
      <c r="M97" s="18">
        <f>+F97</f>
        <v>8858000</v>
      </c>
      <c r="N97" s="17">
        <v>45712</v>
      </c>
      <c r="O97" s="13" t="s">
        <v>43</v>
      </c>
      <c r="P97" s="19">
        <v>45712</v>
      </c>
      <c r="Q97" s="13">
        <v>837</v>
      </c>
      <c r="R97" s="1">
        <v>220401</v>
      </c>
      <c r="S97" s="20">
        <f>+F97</f>
        <v>8858000</v>
      </c>
      <c r="T97" s="17">
        <v>45712</v>
      </c>
      <c r="U97" s="15" t="s">
        <v>604</v>
      </c>
      <c r="V97" s="17">
        <v>45713</v>
      </c>
      <c r="W97" s="13" t="s">
        <v>3146</v>
      </c>
      <c r="X97" s="17"/>
      <c r="Y97" s="1"/>
      <c r="Z97" s="21">
        <f>+F97/2</f>
        <v>4429000</v>
      </c>
      <c r="AA97" s="1"/>
      <c r="AB97" s="22"/>
      <c r="AC97" s="1"/>
      <c r="AD97" s="22"/>
      <c r="AE97" s="1"/>
      <c r="AF97" s="1" t="s">
        <v>605</v>
      </c>
      <c r="AG97" s="1">
        <v>3155123389</v>
      </c>
      <c r="AH97" s="26" t="s">
        <v>606</v>
      </c>
      <c r="AI97" s="1"/>
    </row>
    <row r="98" spans="1:35" hidden="1">
      <c r="A98" s="1">
        <v>120</v>
      </c>
      <c r="B98" s="1" t="s">
        <v>47</v>
      </c>
      <c r="C98" s="1" t="s">
        <v>347</v>
      </c>
      <c r="D98" s="1" t="s">
        <v>348</v>
      </c>
      <c r="E98" s="13" t="s">
        <v>40</v>
      </c>
      <c r="F98" s="14">
        <v>4515000</v>
      </c>
      <c r="G98" s="1" t="s">
        <v>349</v>
      </c>
      <c r="H98" s="15">
        <v>38140837</v>
      </c>
      <c r="I98" s="15" t="s">
        <v>42</v>
      </c>
      <c r="J98" s="16">
        <v>6</v>
      </c>
      <c r="K98" s="16">
        <v>826</v>
      </c>
      <c r="L98" s="17">
        <v>45702</v>
      </c>
      <c r="M98" s="18">
        <f t="shared" ref="M98" si="29">F98</f>
        <v>4515000</v>
      </c>
      <c r="N98" s="17">
        <v>45679</v>
      </c>
      <c r="O98" s="13" t="s">
        <v>43</v>
      </c>
      <c r="P98" s="19">
        <v>45712</v>
      </c>
      <c r="Q98" s="13">
        <v>838</v>
      </c>
      <c r="R98" s="1">
        <v>220401</v>
      </c>
      <c r="S98" s="20">
        <f t="shared" ref="S98" si="30">M98</f>
        <v>4515000</v>
      </c>
      <c r="T98" s="17">
        <v>45346</v>
      </c>
      <c r="U98" s="15" t="s">
        <v>607</v>
      </c>
      <c r="V98" s="17">
        <v>45713</v>
      </c>
      <c r="W98" s="25" t="s">
        <v>3012</v>
      </c>
      <c r="X98" s="17"/>
      <c r="Y98" s="1"/>
      <c r="Z98" s="21">
        <f>+F98/1</f>
        <v>4515000</v>
      </c>
      <c r="AA98" s="1"/>
      <c r="AB98" s="22"/>
      <c r="AC98" s="1"/>
      <c r="AD98" s="22"/>
      <c r="AE98" s="1"/>
      <c r="AF98" s="1" t="s">
        <v>351</v>
      </c>
      <c r="AG98" s="1">
        <v>3132753229</v>
      </c>
      <c r="AH98" s="23" t="s">
        <v>352</v>
      </c>
      <c r="AI98" s="1"/>
    </row>
    <row r="99" spans="1:35" hidden="1">
      <c r="A99" s="1">
        <v>121</v>
      </c>
      <c r="B99" s="1" t="s">
        <v>37</v>
      </c>
      <c r="C99" s="1" t="s">
        <v>73</v>
      </c>
      <c r="D99" s="24" t="s">
        <v>608</v>
      </c>
      <c r="E99" s="13" t="s">
        <v>40</v>
      </c>
      <c r="F99" s="14">
        <v>80000000</v>
      </c>
      <c r="G99" s="1" t="s">
        <v>520</v>
      </c>
      <c r="H99" s="15">
        <v>800250023</v>
      </c>
      <c r="I99" s="15" t="s">
        <v>42</v>
      </c>
      <c r="J99" s="16">
        <v>3</v>
      </c>
      <c r="K99" s="16">
        <v>857</v>
      </c>
      <c r="L99" s="17">
        <v>45708</v>
      </c>
      <c r="M99" s="18">
        <f>+F99</f>
        <v>80000000</v>
      </c>
      <c r="N99" s="17">
        <v>45713</v>
      </c>
      <c r="O99" s="13" t="s">
        <v>43</v>
      </c>
      <c r="P99" s="19">
        <v>45713</v>
      </c>
      <c r="Q99" s="13">
        <v>839</v>
      </c>
      <c r="R99" s="1">
        <v>220105</v>
      </c>
      <c r="S99" s="20">
        <f>+M99</f>
        <v>80000000</v>
      </c>
      <c r="T99" s="17">
        <v>45713</v>
      </c>
      <c r="U99" s="15">
        <v>100041661</v>
      </c>
      <c r="V99" s="17">
        <v>45713</v>
      </c>
      <c r="W99" s="25" t="s">
        <v>3012</v>
      </c>
      <c r="X99" s="17"/>
      <c r="Y99" s="1"/>
      <c r="Z99" s="21">
        <f>+S99</f>
        <v>80000000</v>
      </c>
      <c r="AA99" s="1"/>
      <c r="AB99" s="22"/>
      <c r="AC99" s="1"/>
      <c r="AD99" s="22"/>
      <c r="AE99" s="1"/>
      <c r="AF99" s="1" t="s">
        <v>521</v>
      </c>
      <c r="AG99" s="1" t="s">
        <v>522</v>
      </c>
      <c r="AH99" s="23" t="s">
        <v>523</v>
      </c>
      <c r="AI99" s="1"/>
    </row>
    <row r="100" spans="1:35" hidden="1">
      <c r="A100" s="145">
        <v>122</v>
      </c>
      <c r="B100" s="145" t="s">
        <v>47</v>
      </c>
      <c r="C100" s="145" t="s">
        <v>582</v>
      </c>
      <c r="D100" s="145" t="s">
        <v>583</v>
      </c>
      <c r="E100" s="148" t="s">
        <v>40</v>
      </c>
      <c r="F100" s="149">
        <v>3450000</v>
      </c>
      <c r="G100" s="145" t="s">
        <v>609</v>
      </c>
      <c r="H100" s="145">
        <v>1110487620</v>
      </c>
      <c r="I100" s="145" t="s">
        <v>42</v>
      </c>
      <c r="J100" s="148">
        <v>7</v>
      </c>
      <c r="K100" s="148">
        <v>838</v>
      </c>
      <c r="L100" s="146">
        <v>45706</v>
      </c>
      <c r="M100" s="147">
        <v>3450000</v>
      </c>
      <c r="N100" s="146">
        <v>45714</v>
      </c>
      <c r="O100" s="13" t="s">
        <v>43</v>
      </c>
      <c r="P100" s="146">
        <v>45714</v>
      </c>
      <c r="Q100" s="148">
        <v>840</v>
      </c>
      <c r="R100" s="145">
        <v>220402</v>
      </c>
      <c r="S100" s="20">
        <v>3450000</v>
      </c>
      <c r="T100" s="146">
        <v>45714</v>
      </c>
      <c r="U100" s="145">
        <v>100041710</v>
      </c>
      <c r="V100" s="146">
        <v>45714</v>
      </c>
      <c r="W100" s="148" t="s">
        <v>3435</v>
      </c>
      <c r="X100" s="145"/>
      <c r="Y100" s="145"/>
      <c r="Z100" s="150">
        <v>2300000</v>
      </c>
      <c r="AA100" s="145"/>
      <c r="AB100" s="145"/>
      <c r="AC100" s="145"/>
      <c r="AD100" s="145"/>
      <c r="AE100" s="145"/>
      <c r="AF100" s="145" t="s">
        <v>610</v>
      </c>
      <c r="AG100" s="145">
        <v>3225334968</v>
      </c>
      <c r="AH100" s="151" t="s">
        <v>611</v>
      </c>
      <c r="AI100" s="145"/>
    </row>
    <row r="101" spans="1:35" hidden="1">
      <c r="A101" s="1">
        <v>123</v>
      </c>
      <c r="B101" s="1" t="s">
        <v>37</v>
      </c>
      <c r="C101" s="1" t="s">
        <v>73</v>
      </c>
      <c r="D101" s="24" t="s">
        <v>612</v>
      </c>
      <c r="E101" s="13" t="s">
        <v>40</v>
      </c>
      <c r="F101" s="14">
        <v>4109375</v>
      </c>
      <c r="G101" s="1" t="s">
        <v>520</v>
      </c>
      <c r="H101" s="15">
        <v>800250023</v>
      </c>
      <c r="I101" s="15" t="s">
        <v>42</v>
      </c>
      <c r="J101" s="16">
        <v>3</v>
      </c>
      <c r="K101" s="16">
        <v>865</v>
      </c>
      <c r="L101" s="17">
        <v>45709</v>
      </c>
      <c r="M101" s="18">
        <f>+F101</f>
        <v>4109375</v>
      </c>
      <c r="N101" s="17">
        <v>45715</v>
      </c>
      <c r="O101" s="13" t="s">
        <v>43</v>
      </c>
      <c r="P101" s="19">
        <v>45715</v>
      </c>
      <c r="Q101" s="13">
        <v>844</v>
      </c>
      <c r="R101" s="1">
        <v>230204</v>
      </c>
      <c r="S101" s="20">
        <f>+M101</f>
        <v>4109375</v>
      </c>
      <c r="T101" s="17">
        <v>45715</v>
      </c>
      <c r="U101" s="15">
        <v>100041745</v>
      </c>
      <c r="V101" s="17">
        <v>45715</v>
      </c>
      <c r="W101" s="25" t="s">
        <v>3012</v>
      </c>
      <c r="X101" s="17"/>
      <c r="Y101" s="1"/>
      <c r="Z101" s="21">
        <f>+S101</f>
        <v>4109375</v>
      </c>
      <c r="AA101" s="1"/>
      <c r="AB101" s="22"/>
      <c r="AC101" s="1"/>
      <c r="AD101" s="22"/>
      <c r="AE101" s="1"/>
      <c r="AF101" s="1" t="s">
        <v>521</v>
      </c>
      <c r="AG101" s="1" t="s">
        <v>522</v>
      </c>
      <c r="AH101" s="23" t="s">
        <v>523</v>
      </c>
      <c r="AI101" s="1"/>
    </row>
    <row r="102" spans="1:35" hidden="1">
      <c r="A102" s="1">
        <v>124</v>
      </c>
      <c r="B102" s="1" t="s">
        <v>37</v>
      </c>
      <c r="C102" s="1" t="s">
        <v>468</v>
      </c>
      <c r="D102" s="1" t="s">
        <v>613</v>
      </c>
      <c r="E102" s="13" t="s">
        <v>40</v>
      </c>
      <c r="F102" s="14">
        <v>182733988</v>
      </c>
      <c r="G102" s="1" t="s">
        <v>520</v>
      </c>
      <c r="H102" s="15">
        <v>800250023</v>
      </c>
      <c r="I102" s="15" t="s">
        <v>42</v>
      </c>
      <c r="J102" s="16">
        <v>3</v>
      </c>
      <c r="K102" s="16">
        <v>852</v>
      </c>
      <c r="L102" s="17">
        <v>45708</v>
      </c>
      <c r="M102" s="18">
        <f>+F102</f>
        <v>182733988</v>
      </c>
      <c r="N102" s="17">
        <v>45715</v>
      </c>
      <c r="O102" s="13" t="s">
        <v>43</v>
      </c>
      <c r="P102" s="19">
        <v>45715</v>
      </c>
      <c r="Q102" s="13">
        <v>845</v>
      </c>
      <c r="R102" s="1">
        <v>220104</v>
      </c>
      <c r="S102" s="20">
        <f>+M102</f>
        <v>182733988</v>
      </c>
      <c r="T102" s="17">
        <v>45715</v>
      </c>
      <c r="U102" s="15" t="s">
        <v>614</v>
      </c>
      <c r="V102" s="17">
        <v>45715</v>
      </c>
      <c r="W102" s="13" t="s">
        <v>4148</v>
      </c>
      <c r="X102" s="17"/>
      <c r="Y102" s="1"/>
      <c r="Z102" s="21">
        <f>+S102/6</f>
        <v>30455664.666666668</v>
      </c>
      <c r="AA102" s="1"/>
      <c r="AB102" s="22"/>
      <c r="AC102" s="1"/>
      <c r="AD102" s="22"/>
      <c r="AE102" s="1"/>
      <c r="AF102" s="1" t="s">
        <v>521</v>
      </c>
      <c r="AG102" s="1" t="s">
        <v>615</v>
      </c>
      <c r="AH102" s="23" t="s">
        <v>523</v>
      </c>
      <c r="AI102" s="1"/>
    </row>
    <row r="103" spans="1:35" hidden="1">
      <c r="A103" s="1">
        <v>125</v>
      </c>
      <c r="B103" s="1" t="s">
        <v>37</v>
      </c>
      <c r="C103" s="1" t="s">
        <v>124</v>
      </c>
      <c r="D103" s="1" t="s">
        <v>616</v>
      </c>
      <c r="E103" s="13" t="s">
        <v>40</v>
      </c>
      <c r="F103" s="14">
        <v>46566150</v>
      </c>
      <c r="G103" s="1" t="s">
        <v>617</v>
      </c>
      <c r="H103" s="15">
        <v>5822287</v>
      </c>
      <c r="I103" s="15" t="s">
        <v>42</v>
      </c>
      <c r="J103" s="16">
        <v>2</v>
      </c>
      <c r="K103" s="16">
        <v>863</v>
      </c>
      <c r="L103" s="17">
        <v>45709</v>
      </c>
      <c r="M103" s="18">
        <f>+F103</f>
        <v>46566150</v>
      </c>
      <c r="N103" s="17">
        <v>45715</v>
      </c>
      <c r="O103" s="13" t="s">
        <v>43</v>
      </c>
      <c r="P103" s="19">
        <v>45715</v>
      </c>
      <c r="Q103" s="13">
        <v>846</v>
      </c>
      <c r="R103" s="1">
        <v>2102010101</v>
      </c>
      <c r="S103" s="20">
        <f>+F103</f>
        <v>46566150</v>
      </c>
      <c r="T103" s="17">
        <v>45715</v>
      </c>
      <c r="U103" s="15">
        <v>100041758</v>
      </c>
      <c r="V103" s="17">
        <v>45730</v>
      </c>
      <c r="W103" s="25">
        <v>46022</v>
      </c>
      <c r="X103" s="17"/>
      <c r="Y103" s="1"/>
      <c r="Z103" s="21">
        <f>+S103/10</f>
        <v>4656615</v>
      </c>
      <c r="AA103" s="1"/>
      <c r="AB103" s="22"/>
      <c r="AC103" s="1"/>
      <c r="AD103" s="22"/>
      <c r="AE103" s="1"/>
      <c r="AF103" s="1" t="s">
        <v>618</v>
      </c>
      <c r="AG103" s="1">
        <v>3158991476</v>
      </c>
      <c r="AH103" s="1" t="s">
        <v>619</v>
      </c>
      <c r="AI103" s="1"/>
    </row>
    <row r="104" spans="1:35" hidden="1">
      <c r="A104" s="1">
        <v>126</v>
      </c>
      <c r="B104" s="1" t="s">
        <v>47</v>
      </c>
      <c r="C104" s="1" t="s">
        <v>336</v>
      </c>
      <c r="D104" s="1" t="s">
        <v>337</v>
      </c>
      <c r="E104" s="13" t="s">
        <v>40</v>
      </c>
      <c r="F104" s="14">
        <v>7407000</v>
      </c>
      <c r="G104" s="1" t="s">
        <v>338</v>
      </c>
      <c r="H104" s="15">
        <v>1005754502</v>
      </c>
      <c r="I104" s="15" t="s">
        <v>51</v>
      </c>
      <c r="J104" s="16">
        <v>0</v>
      </c>
      <c r="K104" s="16">
        <v>866</v>
      </c>
      <c r="L104" s="17">
        <v>45712</v>
      </c>
      <c r="M104" s="18">
        <f t="shared" ref="M104:M143" si="31">F104</f>
        <v>7407000</v>
      </c>
      <c r="N104" s="17">
        <v>45715</v>
      </c>
      <c r="O104" s="13" t="s">
        <v>43</v>
      </c>
      <c r="P104" s="19">
        <v>45715</v>
      </c>
      <c r="Q104" s="13">
        <v>847</v>
      </c>
      <c r="R104" s="1">
        <v>220402</v>
      </c>
      <c r="S104" s="20">
        <f t="shared" ref="S104:S110" si="32">M104</f>
        <v>7407000</v>
      </c>
      <c r="T104" s="17">
        <v>45715</v>
      </c>
      <c r="U104" s="15">
        <v>100041757</v>
      </c>
      <c r="V104" s="17">
        <v>45715</v>
      </c>
      <c r="W104" s="25" t="s">
        <v>668</v>
      </c>
      <c r="X104" s="17">
        <v>45800</v>
      </c>
      <c r="Y104" s="1" t="s">
        <v>620</v>
      </c>
      <c r="Z104" s="21">
        <f>+S104/3</f>
        <v>2469000</v>
      </c>
      <c r="AA104" s="1">
        <v>2469000</v>
      </c>
      <c r="AB104" s="22"/>
      <c r="AC104" s="1"/>
      <c r="AD104" s="22"/>
      <c r="AE104" s="1"/>
      <c r="AF104" s="1" t="s">
        <v>339</v>
      </c>
      <c r="AG104" s="1">
        <v>3158390335</v>
      </c>
      <c r="AH104" s="26" t="s">
        <v>340</v>
      </c>
      <c r="AI104" s="1"/>
    </row>
    <row r="105" spans="1:35">
      <c r="A105" s="1">
        <v>127</v>
      </c>
      <c r="B105" s="1" t="s">
        <v>596</v>
      </c>
      <c r="C105" s="1" t="s">
        <v>621</v>
      </c>
      <c r="D105" s="24" t="s">
        <v>622</v>
      </c>
      <c r="E105" s="13" t="s">
        <v>40</v>
      </c>
      <c r="F105" s="140">
        <v>12000000</v>
      </c>
      <c r="G105" s="1" t="s">
        <v>313</v>
      </c>
      <c r="H105" s="15">
        <v>84047569</v>
      </c>
      <c r="I105" s="15" t="s">
        <v>314</v>
      </c>
      <c r="J105" s="16">
        <v>7</v>
      </c>
      <c r="K105" s="16">
        <v>874</v>
      </c>
      <c r="L105" s="17">
        <v>45714</v>
      </c>
      <c r="M105" s="18">
        <f t="shared" si="31"/>
        <v>12000000</v>
      </c>
      <c r="N105" s="17">
        <v>45716</v>
      </c>
      <c r="O105" s="13" t="s">
        <v>43</v>
      </c>
      <c r="P105" s="19">
        <v>45716</v>
      </c>
      <c r="Q105" s="13">
        <v>848</v>
      </c>
      <c r="R105" s="1">
        <v>220601</v>
      </c>
      <c r="S105" s="20">
        <f t="shared" si="32"/>
        <v>12000000</v>
      </c>
      <c r="T105" s="17">
        <v>45716</v>
      </c>
      <c r="U105" s="15">
        <v>100041825</v>
      </c>
      <c r="V105" s="17">
        <v>45720</v>
      </c>
      <c r="W105" s="25" t="s">
        <v>668</v>
      </c>
      <c r="X105" s="17"/>
      <c r="Y105" s="1"/>
      <c r="Z105" s="21">
        <f>+F105/3</f>
        <v>4000000</v>
      </c>
      <c r="AA105" s="27"/>
      <c r="AB105" s="22"/>
      <c r="AC105" s="1"/>
      <c r="AD105" s="22"/>
      <c r="AE105" s="1"/>
      <c r="AF105" s="1" t="s">
        <v>315</v>
      </c>
      <c r="AG105" s="1">
        <v>3005558304</v>
      </c>
      <c r="AH105" s="26" t="s">
        <v>316</v>
      </c>
      <c r="AI105" s="1"/>
    </row>
    <row r="106" spans="1:35">
      <c r="A106" s="1">
        <v>128</v>
      </c>
      <c r="B106" s="1" t="s">
        <v>596</v>
      </c>
      <c r="C106" s="1" t="s">
        <v>621</v>
      </c>
      <c r="D106" s="24" t="s">
        <v>622</v>
      </c>
      <c r="E106" s="13" t="s">
        <v>40</v>
      </c>
      <c r="F106" s="140">
        <v>12000000</v>
      </c>
      <c r="G106" s="1" t="s">
        <v>197</v>
      </c>
      <c r="H106" s="15">
        <v>36559111</v>
      </c>
      <c r="I106" s="15" t="s">
        <v>198</v>
      </c>
      <c r="J106" s="16">
        <v>0</v>
      </c>
      <c r="K106" s="16">
        <v>875</v>
      </c>
      <c r="L106" s="17">
        <v>45714</v>
      </c>
      <c r="M106" s="18">
        <f t="shared" si="31"/>
        <v>12000000</v>
      </c>
      <c r="N106" s="17">
        <v>45716</v>
      </c>
      <c r="O106" s="13" t="s">
        <v>43</v>
      </c>
      <c r="P106" s="19">
        <v>45716</v>
      </c>
      <c r="Q106" s="13">
        <v>849</v>
      </c>
      <c r="R106" s="1">
        <v>220601</v>
      </c>
      <c r="S106" s="20">
        <f t="shared" si="32"/>
        <v>12000000</v>
      </c>
      <c r="T106" s="17">
        <v>45716</v>
      </c>
      <c r="U106" s="15">
        <v>1000041811</v>
      </c>
      <c r="V106" s="17">
        <v>45719</v>
      </c>
      <c r="W106" s="25" t="s">
        <v>668</v>
      </c>
      <c r="X106" s="17"/>
      <c r="Y106" s="1"/>
      <c r="Z106" s="21">
        <f>+S106/3</f>
        <v>4000000</v>
      </c>
      <c r="AA106" s="1"/>
      <c r="AB106" s="22"/>
      <c r="AC106" s="1"/>
      <c r="AD106" s="22"/>
      <c r="AE106" s="1"/>
      <c r="AF106" s="1" t="s">
        <v>199</v>
      </c>
      <c r="AG106" s="1">
        <v>3108045053</v>
      </c>
      <c r="AH106" s="23" t="s">
        <v>200</v>
      </c>
      <c r="AI106" s="1"/>
    </row>
    <row r="107" spans="1:35" hidden="1">
      <c r="A107" s="1">
        <v>129</v>
      </c>
      <c r="B107" s="1" t="s">
        <v>47</v>
      </c>
      <c r="C107" s="1" t="s">
        <v>73</v>
      </c>
      <c r="D107" s="24" t="s">
        <v>623</v>
      </c>
      <c r="E107" s="13" t="s">
        <v>40</v>
      </c>
      <c r="F107" s="14">
        <v>8600000</v>
      </c>
      <c r="G107" s="1" t="s">
        <v>75</v>
      </c>
      <c r="H107" s="15">
        <v>1094284231</v>
      </c>
      <c r="I107" s="15" t="s">
        <v>76</v>
      </c>
      <c r="J107" s="16">
        <v>6</v>
      </c>
      <c r="K107" s="16">
        <v>864</v>
      </c>
      <c r="L107" s="17">
        <v>45709</v>
      </c>
      <c r="M107" s="18">
        <f t="shared" si="31"/>
        <v>8600000</v>
      </c>
      <c r="N107" s="17">
        <v>45716</v>
      </c>
      <c r="O107" s="13" t="s">
        <v>43</v>
      </c>
      <c r="P107" s="19">
        <v>45716</v>
      </c>
      <c r="Q107" s="13">
        <v>850</v>
      </c>
      <c r="R107" s="1">
        <v>220401</v>
      </c>
      <c r="S107" s="20">
        <f t="shared" si="32"/>
        <v>8600000</v>
      </c>
      <c r="T107" s="17">
        <v>45716</v>
      </c>
      <c r="U107" s="15" t="s">
        <v>624</v>
      </c>
      <c r="V107" s="17">
        <v>45716</v>
      </c>
      <c r="W107" s="25" t="s">
        <v>3146</v>
      </c>
      <c r="X107" s="17"/>
      <c r="Y107" s="1"/>
      <c r="Z107" s="21">
        <f>+F107/2</f>
        <v>4300000</v>
      </c>
      <c r="AA107" s="1"/>
      <c r="AB107" s="22"/>
      <c r="AC107" s="1"/>
      <c r="AD107" s="22"/>
      <c r="AE107" s="1"/>
      <c r="AF107" s="1" t="s">
        <v>78</v>
      </c>
      <c r="AG107" s="1">
        <v>3166259682</v>
      </c>
      <c r="AH107" s="26" t="s">
        <v>79</v>
      </c>
      <c r="AI107" s="1"/>
    </row>
    <row r="108" spans="1:35" hidden="1">
      <c r="A108" s="1">
        <v>130</v>
      </c>
      <c r="B108" s="1" t="s">
        <v>47</v>
      </c>
      <c r="C108" s="1" t="s">
        <v>48</v>
      </c>
      <c r="D108" s="24" t="s">
        <v>61</v>
      </c>
      <c r="E108" s="13" t="s">
        <v>40</v>
      </c>
      <c r="F108" s="14">
        <v>7900000</v>
      </c>
      <c r="G108" s="1" t="s">
        <v>62</v>
      </c>
      <c r="H108" s="15">
        <v>1104706658</v>
      </c>
      <c r="I108" s="15" t="s">
        <v>63</v>
      </c>
      <c r="J108" s="16">
        <v>5</v>
      </c>
      <c r="K108" s="16">
        <v>851</v>
      </c>
      <c r="L108" s="17">
        <v>45708</v>
      </c>
      <c r="M108" s="18">
        <f t="shared" si="31"/>
        <v>7900000</v>
      </c>
      <c r="N108" s="17">
        <v>45716</v>
      </c>
      <c r="O108" s="13" t="s">
        <v>43</v>
      </c>
      <c r="P108" s="19">
        <v>45716</v>
      </c>
      <c r="Q108" s="13">
        <v>851</v>
      </c>
      <c r="R108" s="1">
        <v>220401</v>
      </c>
      <c r="S108" s="20">
        <f t="shared" si="32"/>
        <v>7900000</v>
      </c>
      <c r="T108" s="17">
        <v>45716</v>
      </c>
      <c r="U108" s="15" t="s">
        <v>625</v>
      </c>
      <c r="V108" s="17">
        <v>45716</v>
      </c>
      <c r="W108" s="25" t="s">
        <v>3146</v>
      </c>
      <c r="X108" s="17"/>
      <c r="Y108" s="1"/>
      <c r="Z108" s="21">
        <f>+F108/2</f>
        <v>3950000</v>
      </c>
      <c r="AA108" s="1"/>
      <c r="AB108" s="22"/>
      <c r="AC108" s="1"/>
      <c r="AD108" s="22"/>
      <c r="AE108" s="1"/>
      <c r="AF108" s="1" t="s">
        <v>65</v>
      </c>
      <c r="AG108" s="1">
        <v>3042092595</v>
      </c>
      <c r="AH108" s="26" t="s">
        <v>66</v>
      </c>
      <c r="AI108" s="1"/>
    </row>
    <row r="109" spans="1:35" hidden="1">
      <c r="A109" s="1">
        <v>131</v>
      </c>
      <c r="B109" s="1" t="s">
        <v>47</v>
      </c>
      <c r="C109" s="1" t="s">
        <v>48</v>
      </c>
      <c r="D109" s="24" t="s">
        <v>626</v>
      </c>
      <c r="E109" s="13" t="s">
        <v>40</v>
      </c>
      <c r="F109" s="14">
        <v>7200000</v>
      </c>
      <c r="G109" s="1" t="s">
        <v>91</v>
      </c>
      <c r="H109" s="15">
        <v>1234640609</v>
      </c>
      <c r="I109" s="15" t="s">
        <v>42</v>
      </c>
      <c r="J109" s="16">
        <v>0</v>
      </c>
      <c r="K109" s="16">
        <v>859</v>
      </c>
      <c r="L109" s="17">
        <v>45708</v>
      </c>
      <c r="M109" s="18">
        <f t="shared" si="31"/>
        <v>7200000</v>
      </c>
      <c r="N109" s="17">
        <v>45716</v>
      </c>
      <c r="O109" s="13" t="s">
        <v>43</v>
      </c>
      <c r="P109" s="19">
        <v>45716</v>
      </c>
      <c r="Q109" s="13">
        <v>852</v>
      </c>
      <c r="R109" s="1">
        <v>220401</v>
      </c>
      <c r="S109" s="20">
        <f t="shared" si="32"/>
        <v>7200000</v>
      </c>
      <c r="T109" s="17">
        <v>45716</v>
      </c>
      <c r="U109" s="15" t="s">
        <v>627</v>
      </c>
      <c r="V109" s="17">
        <v>45716</v>
      </c>
      <c r="W109" s="25" t="s">
        <v>3146</v>
      </c>
      <c r="X109" s="17"/>
      <c r="Y109" s="1"/>
      <c r="Z109" s="21">
        <f>+F109/2</f>
        <v>3600000</v>
      </c>
      <c r="AA109" s="1"/>
      <c r="AB109" s="22"/>
      <c r="AC109" s="1"/>
      <c r="AD109" s="22"/>
      <c r="AE109" s="1"/>
      <c r="AF109" s="1" t="s">
        <v>93</v>
      </c>
      <c r="AG109" s="1">
        <v>3164353954</v>
      </c>
      <c r="AH109" s="26" t="s">
        <v>94</v>
      </c>
      <c r="AI109" s="1"/>
    </row>
    <row r="110" spans="1:35" hidden="1">
      <c r="A110" s="1">
        <v>132</v>
      </c>
      <c r="B110" s="1" t="s">
        <v>47</v>
      </c>
      <c r="C110" s="1" t="s">
        <v>48</v>
      </c>
      <c r="D110" s="24" t="s">
        <v>67</v>
      </c>
      <c r="E110" s="13" t="s">
        <v>40</v>
      </c>
      <c r="F110" s="14">
        <v>19440000</v>
      </c>
      <c r="G110" s="1" t="s">
        <v>68</v>
      </c>
      <c r="H110" s="15">
        <v>1053785704</v>
      </c>
      <c r="I110" s="15" t="s">
        <v>69</v>
      </c>
      <c r="J110" s="16">
        <v>9</v>
      </c>
      <c r="K110" s="16">
        <v>855</v>
      </c>
      <c r="L110" s="17">
        <v>45708</v>
      </c>
      <c r="M110" s="18">
        <f t="shared" si="31"/>
        <v>19440000</v>
      </c>
      <c r="N110" s="17">
        <v>45716</v>
      </c>
      <c r="O110" s="13" t="s">
        <v>43</v>
      </c>
      <c r="P110" s="19">
        <v>45716</v>
      </c>
      <c r="Q110" s="13">
        <v>853</v>
      </c>
      <c r="R110" s="1">
        <v>220401</v>
      </c>
      <c r="S110" s="20">
        <f t="shared" si="32"/>
        <v>19440000</v>
      </c>
      <c r="T110" s="17">
        <v>45716</v>
      </c>
      <c r="U110" s="15" t="s">
        <v>628</v>
      </c>
      <c r="V110" s="17">
        <v>45716</v>
      </c>
      <c r="W110" s="25" t="s">
        <v>3146</v>
      </c>
      <c r="X110" s="17"/>
      <c r="Y110" s="1"/>
      <c r="Z110" s="21">
        <f>+F110/2</f>
        <v>9720000</v>
      </c>
      <c r="AA110" s="1"/>
      <c r="AB110" s="22"/>
      <c r="AC110" s="1"/>
      <c r="AD110" s="22"/>
      <c r="AE110" s="1"/>
      <c r="AF110" s="1" t="s">
        <v>71</v>
      </c>
      <c r="AG110" s="1">
        <v>3152225118</v>
      </c>
      <c r="AH110" s="26" t="s">
        <v>72</v>
      </c>
      <c r="AI110" s="1"/>
    </row>
    <row r="111" spans="1:35" hidden="1">
      <c r="A111" s="1">
        <v>133</v>
      </c>
      <c r="B111" s="1" t="s">
        <v>37</v>
      </c>
      <c r="C111" s="1" t="s">
        <v>38</v>
      </c>
      <c r="D111" s="1" t="s">
        <v>629</v>
      </c>
      <c r="E111" s="13" t="s">
        <v>40</v>
      </c>
      <c r="F111" s="14">
        <v>5916578</v>
      </c>
      <c r="G111" s="1" t="s">
        <v>41</v>
      </c>
      <c r="H111" s="15">
        <v>93236653</v>
      </c>
      <c r="I111" s="15" t="s">
        <v>42</v>
      </c>
      <c r="J111" s="16">
        <v>1</v>
      </c>
      <c r="K111" s="16">
        <v>867</v>
      </c>
      <c r="L111" s="17">
        <v>45712</v>
      </c>
      <c r="M111" s="18">
        <f t="shared" si="31"/>
        <v>5916578</v>
      </c>
      <c r="N111" s="17">
        <v>45716</v>
      </c>
      <c r="O111" s="13" t="s">
        <v>43</v>
      </c>
      <c r="P111" s="19">
        <v>45716</v>
      </c>
      <c r="Q111" s="13">
        <v>854</v>
      </c>
      <c r="R111" s="1">
        <v>2101010301</v>
      </c>
      <c r="S111" s="20">
        <f>+F111</f>
        <v>5916578</v>
      </c>
      <c r="T111" s="17">
        <v>45716</v>
      </c>
      <c r="U111" s="15">
        <v>100041783</v>
      </c>
      <c r="V111" s="17">
        <v>45719</v>
      </c>
      <c r="W111" s="25" t="s">
        <v>4150</v>
      </c>
      <c r="X111" s="17"/>
      <c r="Y111" s="1"/>
      <c r="Z111" s="21">
        <f>+F111/1.5</f>
        <v>3944385.3333333335</v>
      </c>
      <c r="AA111" s="1"/>
      <c r="AB111" s="22"/>
      <c r="AC111" s="1"/>
      <c r="AD111" s="22"/>
      <c r="AE111" s="1"/>
      <c r="AF111" s="1" t="s">
        <v>45</v>
      </c>
      <c r="AG111" s="1">
        <v>2172226841</v>
      </c>
      <c r="AH111" s="23" t="s">
        <v>46</v>
      </c>
      <c r="AI111" s="1"/>
    </row>
    <row r="112" spans="1:35" hidden="1">
      <c r="A112" s="1">
        <v>134</v>
      </c>
      <c r="B112" s="1" t="s">
        <v>47</v>
      </c>
      <c r="C112" s="1" t="s">
        <v>48</v>
      </c>
      <c r="D112" s="1" t="s">
        <v>55</v>
      </c>
      <c r="E112" s="13" t="s">
        <v>40</v>
      </c>
      <c r="F112" s="14">
        <v>19440000</v>
      </c>
      <c r="G112" s="1" t="s">
        <v>56</v>
      </c>
      <c r="H112" s="15">
        <v>1122397810</v>
      </c>
      <c r="I112" s="15" t="s">
        <v>57</v>
      </c>
      <c r="J112" s="16">
        <v>7</v>
      </c>
      <c r="K112" s="16">
        <v>854</v>
      </c>
      <c r="L112" s="17">
        <v>45708</v>
      </c>
      <c r="M112" s="18">
        <f t="shared" si="31"/>
        <v>19440000</v>
      </c>
      <c r="N112" s="17">
        <v>45716</v>
      </c>
      <c r="O112" s="13" t="s">
        <v>43</v>
      </c>
      <c r="P112" s="19">
        <v>45716</v>
      </c>
      <c r="Q112" s="13">
        <v>855</v>
      </c>
      <c r="R112" s="1">
        <v>220401</v>
      </c>
      <c r="S112" s="20">
        <f t="shared" ref="S112:S143" si="33">M112</f>
        <v>19440000</v>
      </c>
      <c r="T112" s="17">
        <v>45716</v>
      </c>
      <c r="U112" s="15" t="s">
        <v>630</v>
      </c>
      <c r="V112" s="17">
        <v>45716</v>
      </c>
      <c r="W112" s="25" t="s">
        <v>3146</v>
      </c>
      <c r="X112" s="17"/>
      <c r="Y112" s="1"/>
      <c r="Z112" s="21">
        <f>+F112/2</f>
        <v>9720000</v>
      </c>
      <c r="AA112" s="1"/>
      <c r="AB112" s="22"/>
      <c r="AC112" s="1"/>
      <c r="AD112" s="22"/>
      <c r="AE112" s="1"/>
      <c r="AF112" s="1" t="s">
        <v>59</v>
      </c>
      <c r="AG112" s="1">
        <v>3152166805</v>
      </c>
      <c r="AH112" s="26" t="s">
        <v>60</v>
      </c>
      <c r="AI112" s="1"/>
    </row>
    <row r="113" spans="1:35" hidden="1">
      <c r="A113" s="1">
        <v>135</v>
      </c>
      <c r="B113" s="1" t="s">
        <v>47</v>
      </c>
      <c r="C113" s="1" t="s">
        <v>48</v>
      </c>
      <c r="D113" s="24" t="s">
        <v>631</v>
      </c>
      <c r="E113" s="13" t="s">
        <v>40</v>
      </c>
      <c r="F113" s="14">
        <v>7200000</v>
      </c>
      <c r="G113" s="1" t="s">
        <v>96</v>
      </c>
      <c r="H113" s="15">
        <v>1053849833</v>
      </c>
      <c r="I113" s="15" t="s">
        <v>69</v>
      </c>
      <c r="J113" s="16">
        <v>7</v>
      </c>
      <c r="K113" s="16">
        <v>856</v>
      </c>
      <c r="L113" s="17">
        <v>45708</v>
      </c>
      <c r="M113" s="18">
        <f t="shared" si="31"/>
        <v>7200000</v>
      </c>
      <c r="N113" s="17">
        <v>45716</v>
      </c>
      <c r="O113" s="13" t="s">
        <v>43</v>
      </c>
      <c r="P113" s="19">
        <v>45716</v>
      </c>
      <c r="Q113" s="13">
        <v>856</v>
      </c>
      <c r="R113" s="1">
        <v>220401</v>
      </c>
      <c r="S113" s="20">
        <f t="shared" si="33"/>
        <v>7200000</v>
      </c>
      <c r="T113" s="17">
        <v>45716</v>
      </c>
      <c r="U113" s="15" t="s">
        <v>632</v>
      </c>
      <c r="V113" s="17">
        <v>45716</v>
      </c>
      <c r="W113" s="25" t="s">
        <v>3146</v>
      </c>
      <c r="X113" s="17"/>
      <c r="Y113" s="1"/>
      <c r="Z113" s="21">
        <f>+F113/2</f>
        <v>3600000</v>
      </c>
      <c r="AA113" s="1"/>
      <c r="AB113" s="22"/>
      <c r="AC113" s="1"/>
      <c r="AD113" s="22"/>
      <c r="AE113" s="1"/>
      <c r="AF113" s="1" t="s">
        <v>98</v>
      </c>
      <c r="AG113" s="1">
        <v>3186189305</v>
      </c>
      <c r="AH113" s="26" t="s">
        <v>99</v>
      </c>
      <c r="AI113" s="1"/>
    </row>
    <row r="114" spans="1:35">
      <c r="A114" s="1">
        <v>136</v>
      </c>
      <c r="B114" s="1" t="s">
        <v>596</v>
      </c>
      <c r="C114" s="1" t="s">
        <v>621</v>
      </c>
      <c r="D114" s="24" t="s">
        <v>633</v>
      </c>
      <c r="E114" s="13" t="s">
        <v>40</v>
      </c>
      <c r="F114" s="140">
        <v>16500000</v>
      </c>
      <c r="G114" s="1" t="s">
        <v>634</v>
      </c>
      <c r="H114" s="15">
        <v>65800526</v>
      </c>
      <c r="I114" s="15" t="s">
        <v>635</v>
      </c>
      <c r="J114" s="16">
        <v>1</v>
      </c>
      <c r="K114" s="16">
        <v>880</v>
      </c>
      <c r="L114" s="17">
        <v>45715</v>
      </c>
      <c r="M114" s="18">
        <f t="shared" si="31"/>
        <v>16500000</v>
      </c>
      <c r="N114" s="17">
        <v>45716</v>
      </c>
      <c r="O114" s="13" t="s">
        <v>43</v>
      </c>
      <c r="P114" s="19">
        <v>45716</v>
      </c>
      <c r="Q114" s="13">
        <v>857</v>
      </c>
      <c r="R114" s="1">
        <v>220601</v>
      </c>
      <c r="S114" s="20">
        <f t="shared" si="33"/>
        <v>16500000</v>
      </c>
      <c r="T114" s="17">
        <v>45716</v>
      </c>
      <c r="U114" s="15" t="s">
        <v>636</v>
      </c>
      <c r="V114" s="17">
        <v>45719</v>
      </c>
      <c r="W114" s="25" t="s">
        <v>668</v>
      </c>
      <c r="X114" s="17"/>
      <c r="Y114" s="1"/>
      <c r="Z114" s="21">
        <f>+S114/3</f>
        <v>5500000</v>
      </c>
      <c r="AA114" s="1"/>
      <c r="AB114" s="22"/>
      <c r="AC114" s="1"/>
      <c r="AD114" s="22"/>
      <c r="AE114" s="1"/>
      <c r="AF114" s="1" t="s">
        <v>637</v>
      </c>
      <c r="AG114" s="1">
        <v>3175605563</v>
      </c>
      <c r="AH114" s="23" t="s">
        <v>638</v>
      </c>
      <c r="AI114" s="1"/>
    </row>
    <row r="115" spans="1:35" hidden="1">
      <c r="A115" s="1">
        <v>137</v>
      </c>
      <c r="B115" s="1" t="s">
        <v>37</v>
      </c>
      <c r="C115" s="1" t="s">
        <v>100</v>
      </c>
      <c r="D115" s="24" t="s">
        <v>119</v>
      </c>
      <c r="E115" s="13" t="s">
        <v>40</v>
      </c>
      <c r="F115" s="14">
        <v>242000000</v>
      </c>
      <c r="G115" s="1" t="s">
        <v>120</v>
      </c>
      <c r="H115" s="15">
        <v>901252497</v>
      </c>
      <c r="I115" s="15" t="s">
        <v>51</v>
      </c>
      <c r="J115" s="16">
        <v>6</v>
      </c>
      <c r="K115" s="16">
        <v>878</v>
      </c>
      <c r="L115" s="17">
        <v>45715</v>
      </c>
      <c r="M115" s="18">
        <f t="shared" si="31"/>
        <v>242000000</v>
      </c>
      <c r="N115" s="17">
        <v>45716</v>
      </c>
      <c r="O115" s="13" t="s">
        <v>43</v>
      </c>
      <c r="P115" s="19">
        <v>45716</v>
      </c>
      <c r="Q115" s="13">
        <v>858</v>
      </c>
      <c r="R115" s="1">
        <v>220202</v>
      </c>
      <c r="S115" s="20">
        <f t="shared" si="33"/>
        <v>242000000</v>
      </c>
      <c r="T115" s="17">
        <v>45716</v>
      </c>
      <c r="U115" s="15" t="s">
        <v>639</v>
      </c>
      <c r="V115" s="17">
        <v>45719</v>
      </c>
      <c r="W115" s="25" t="s">
        <v>668</v>
      </c>
      <c r="X115" s="17"/>
      <c r="Y115" s="27"/>
      <c r="Z115" s="21">
        <f>+F115/3</f>
        <v>80666666.666666672</v>
      </c>
      <c r="AA115" s="27"/>
      <c r="AB115" s="22"/>
      <c r="AC115" s="1"/>
      <c r="AD115" s="22"/>
      <c r="AE115" s="1"/>
      <c r="AF115" s="1" t="s">
        <v>122</v>
      </c>
      <c r="AG115" s="1">
        <v>3114560450</v>
      </c>
      <c r="AH115" s="23"/>
      <c r="AI115" s="1"/>
    </row>
    <row r="116" spans="1:35" hidden="1">
      <c r="A116" s="1">
        <v>138</v>
      </c>
      <c r="B116" s="1" t="s">
        <v>47</v>
      </c>
      <c r="C116" s="1" t="s">
        <v>100</v>
      </c>
      <c r="D116" s="24" t="s">
        <v>640</v>
      </c>
      <c r="E116" s="13" t="s">
        <v>40</v>
      </c>
      <c r="F116" s="14">
        <v>25920000</v>
      </c>
      <c r="G116" s="1" t="s">
        <v>233</v>
      </c>
      <c r="H116" s="15">
        <v>14138035</v>
      </c>
      <c r="I116" s="15" t="s">
        <v>115</v>
      </c>
      <c r="J116" s="16">
        <v>2</v>
      </c>
      <c r="K116" s="16">
        <v>887</v>
      </c>
      <c r="L116" s="17">
        <v>45716</v>
      </c>
      <c r="M116" s="18">
        <f t="shared" si="31"/>
        <v>25920000</v>
      </c>
      <c r="N116" s="17">
        <v>45716</v>
      </c>
      <c r="O116" s="13" t="s">
        <v>43</v>
      </c>
      <c r="P116" s="19">
        <v>45716</v>
      </c>
      <c r="Q116" s="13">
        <v>859</v>
      </c>
      <c r="R116" s="1">
        <v>220401</v>
      </c>
      <c r="S116" s="20">
        <f t="shared" si="33"/>
        <v>25920000</v>
      </c>
      <c r="T116" s="17">
        <v>45716</v>
      </c>
      <c r="U116" s="15" t="s">
        <v>641</v>
      </c>
      <c r="V116" s="17">
        <v>45719</v>
      </c>
      <c r="W116" s="25" t="s">
        <v>3146</v>
      </c>
      <c r="X116" s="17"/>
      <c r="Y116" s="1"/>
      <c r="Z116" s="21">
        <f>+F116/2</f>
        <v>12960000</v>
      </c>
      <c r="AA116" s="1"/>
      <c r="AB116" s="22"/>
      <c r="AC116" s="1"/>
      <c r="AD116" s="22"/>
      <c r="AE116" s="1"/>
      <c r="AF116" s="1" t="s">
        <v>235</v>
      </c>
      <c r="AG116" s="1">
        <v>3007057327</v>
      </c>
      <c r="AH116" s="26" t="s">
        <v>236</v>
      </c>
      <c r="AI116" s="1"/>
    </row>
    <row r="117" spans="1:35" hidden="1">
      <c r="A117" s="1">
        <v>139</v>
      </c>
      <c r="B117" s="1" t="s">
        <v>47</v>
      </c>
      <c r="C117" s="1" t="s">
        <v>100</v>
      </c>
      <c r="D117" s="24" t="s">
        <v>223</v>
      </c>
      <c r="E117" s="13" t="s">
        <v>40</v>
      </c>
      <c r="F117" s="14">
        <v>9720000</v>
      </c>
      <c r="G117" s="1" t="s">
        <v>224</v>
      </c>
      <c r="H117" s="15">
        <v>38361246</v>
      </c>
      <c r="I117" s="15" t="s">
        <v>115</v>
      </c>
      <c r="J117" s="16">
        <v>1</v>
      </c>
      <c r="K117" s="16">
        <v>888</v>
      </c>
      <c r="L117" s="17">
        <v>45716</v>
      </c>
      <c r="M117" s="18">
        <f t="shared" si="31"/>
        <v>9720000</v>
      </c>
      <c r="N117" s="17">
        <v>45716</v>
      </c>
      <c r="O117" s="13" t="s">
        <v>43</v>
      </c>
      <c r="P117" s="19">
        <v>45716</v>
      </c>
      <c r="Q117" s="13">
        <v>860</v>
      </c>
      <c r="R117" s="1">
        <v>220401</v>
      </c>
      <c r="S117" s="20">
        <f t="shared" si="33"/>
        <v>9720000</v>
      </c>
      <c r="T117" s="17">
        <v>45716</v>
      </c>
      <c r="U117" s="15" t="s">
        <v>642</v>
      </c>
      <c r="V117" s="17">
        <v>45719</v>
      </c>
      <c r="W117" s="25" t="s">
        <v>4151</v>
      </c>
      <c r="X117" s="17"/>
      <c r="Y117" s="1"/>
      <c r="Z117" s="21">
        <f t="shared" ref="Z117" si="34">+F117/2</f>
        <v>4860000</v>
      </c>
      <c r="AA117" s="1"/>
      <c r="AB117" s="22"/>
      <c r="AC117" s="1"/>
      <c r="AD117" s="22"/>
      <c r="AE117" s="1"/>
      <c r="AF117" s="1" t="s">
        <v>226</v>
      </c>
      <c r="AG117" s="1">
        <v>3103054601</v>
      </c>
      <c r="AH117" s="26" t="s">
        <v>227</v>
      </c>
      <c r="AI117" s="1"/>
    </row>
    <row r="118" spans="1:35">
      <c r="A118" s="1">
        <v>140</v>
      </c>
      <c r="B118" s="1" t="s">
        <v>596</v>
      </c>
      <c r="C118" s="1" t="s">
        <v>248</v>
      </c>
      <c r="D118" s="24" t="s">
        <v>643</v>
      </c>
      <c r="E118" s="13" t="s">
        <v>40</v>
      </c>
      <c r="F118" s="257">
        <v>49382400</v>
      </c>
      <c r="G118" s="1" t="s">
        <v>4152</v>
      </c>
      <c r="H118" s="15">
        <v>65783749</v>
      </c>
      <c r="I118" s="15" t="s">
        <v>42</v>
      </c>
      <c r="J118" s="16">
        <v>3</v>
      </c>
      <c r="K118" s="16">
        <v>885</v>
      </c>
      <c r="L118" s="17">
        <v>45715</v>
      </c>
      <c r="M118" s="18">
        <f t="shared" si="31"/>
        <v>49382400</v>
      </c>
      <c r="N118" s="17">
        <v>45716</v>
      </c>
      <c r="O118" s="13" t="s">
        <v>43</v>
      </c>
      <c r="P118" s="19">
        <v>45719</v>
      </c>
      <c r="Q118" s="13">
        <v>864</v>
      </c>
      <c r="R118" s="1">
        <v>220604</v>
      </c>
      <c r="S118" s="20">
        <f t="shared" si="33"/>
        <v>49382400</v>
      </c>
      <c r="T118" s="17">
        <v>45719</v>
      </c>
      <c r="U118" s="15" t="s">
        <v>645</v>
      </c>
      <c r="V118" s="17">
        <v>45720</v>
      </c>
      <c r="W118" s="25" t="s">
        <v>4138</v>
      </c>
      <c r="X118" s="17"/>
      <c r="Y118" s="1"/>
      <c r="Z118" s="21">
        <f>+S118</f>
        <v>49382400</v>
      </c>
      <c r="AA118" s="1"/>
      <c r="AB118" s="22"/>
      <c r="AC118" s="1"/>
      <c r="AD118" s="22"/>
      <c r="AE118" s="1"/>
      <c r="AF118" s="1" t="s">
        <v>646</v>
      </c>
      <c r="AG118" s="1">
        <v>3187074207</v>
      </c>
      <c r="AH118" s="26" t="s">
        <v>647</v>
      </c>
      <c r="AI118" s="1"/>
    </row>
    <row r="119" spans="1:35">
      <c r="A119" s="1">
        <v>141</v>
      </c>
      <c r="B119" s="1" t="s">
        <v>596</v>
      </c>
      <c r="C119" s="1" t="s">
        <v>621</v>
      </c>
      <c r="D119" s="1" t="s">
        <v>648</v>
      </c>
      <c r="E119" s="13" t="s">
        <v>40</v>
      </c>
      <c r="F119" s="140">
        <v>7500000</v>
      </c>
      <c r="G119" s="1" t="s">
        <v>649</v>
      </c>
      <c r="H119" s="15">
        <v>1070587899</v>
      </c>
      <c r="I119" s="15" t="s">
        <v>42</v>
      </c>
      <c r="J119" s="16">
        <v>9</v>
      </c>
      <c r="K119" s="16">
        <v>902</v>
      </c>
      <c r="L119" s="17">
        <v>45716</v>
      </c>
      <c r="M119" s="18">
        <f t="shared" si="31"/>
        <v>7500000</v>
      </c>
      <c r="N119" s="17">
        <v>45719</v>
      </c>
      <c r="O119" s="13" t="s">
        <v>43</v>
      </c>
      <c r="P119" s="19">
        <v>45721</v>
      </c>
      <c r="Q119" s="13">
        <v>881</v>
      </c>
      <c r="R119" s="1">
        <v>220602</v>
      </c>
      <c r="S119" s="20">
        <f t="shared" si="33"/>
        <v>7500000</v>
      </c>
      <c r="T119" s="17">
        <v>45722</v>
      </c>
      <c r="U119" s="15">
        <v>100042003</v>
      </c>
      <c r="V119" s="17">
        <v>45726</v>
      </c>
      <c r="W119" s="13" t="s">
        <v>668</v>
      </c>
      <c r="X119" s="17"/>
      <c r="Y119" s="1"/>
      <c r="Z119" s="21">
        <f>+S119/3</f>
        <v>2500000</v>
      </c>
      <c r="AA119" s="1"/>
      <c r="AB119" s="22"/>
      <c r="AC119" s="1"/>
      <c r="AD119" s="22"/>
      <c r="AE119" s="1"/>
      <c r="AF119" s="1" t="s">
        <v>650</v>
      </c>
      <c r="AG119" s="1">
        <v>3103490558</v>
      </c>
      <c r="AH119" s="26" t="s">
        <v>651</v>
      </c>
      <c r="AI119" s="1"/>
    </row>
    <row r="120" spans="1:35">
      <c r="A120" s="1">
        <v>142</v>
      </c>
      <c r="B120" s="1" t="s">
        <v>596</v>
      </c>
      <c r="C120" s="1" t="s">
        <v>621</v>
      </c>
      <c r="D120" s="1" t="s">
        <v>648</v>
      </c>
      <c r="E120" s="13" t="s">
        <v>40</v>
      </c>
      <c r="F120" s="140">
        <v>7500000</v>
      </c>
      <c r="G120" s="1" t="s">
        <v>652</v>
      </c>
      <c r="H120" s="15">
        <v>1005701567</v>
      </c>
      <c r="I120" s="15" t="s">
        <v>42</v>
      </c>
      <c r="J120" s="16">
        <v>1</v>
      </c>
      <c r="K120" s="16">
        <v>897</v>
      </c>
      <c r="L120" s="17">
        <v>45716</v>
      </c>
      <c r="M120" s="18">
        <f t="shared" si="31"/>
        <v>7500000</v>
      </c>
      <c r="N120" s="17">
        <v>45719</v>
      </c>
      <c r="O120" s="13" t="s">
        <v>43</v>
      </c>
      <c r="P120" s="19">
        <v>45722</v>
      </c>
      <c r="Q120" s="13">
        <v>904</v>
      </c>
      <c r="R120" s="1">
        <v>220602</v>
      </c>
      <c r="S120" s="20">
        <f t="shared" si="33"/>
        <v>7500000</v>
      </c>
      <c r="T120" s="17">
        <v>45721</v>
      </c>
      <c r="U120" s="15">
        <v>100041970</v>
      </c>
      <c r="V120" s="17">
        <v>45722</v>
      </c>
      <c r="W120" s="13" t="s">
        <v>668</v>
      </c>
      <c r="X120" s="17"/>
      <c r="Y120" s="1"/>
      <c r="Z120" s="21">
        <f t="shared" ref="Z120:Z122" si="35">+S120/3</f>
        <v>2500000</v>
      </c>
      <c r="AA120" s="1"/>
      <c r="AB120" s="22"/>
      <c r="AC120" s="1"/>
      <c r="AD120" s="22"/>
      <c r="AE120" s="1"/>
      <c r="AF120" s="1" t="s">
        <v>653</v>
      </c>
      <c r="AG120" s="1">
        <v>3187144444</v>
      </c>
      <c r="AH120" s="26" t="s">
        <v>654</v>
      </c>
      <c r="AI120" s="1"/>
    </row>
    <row r="121" spans="1:35">
      <c r="A121" s="1">
        <v>143</v>
      </c>
      <c r="B121" s="1" t="s">
        <v>596</v>
      </c>
      <c r="C121" s="1" t="s">
        <v>621</v>
      </c>
      <c r="D121" s="1" t="s">
        <v>648</v>
      </c>
      <c r="E121" s="13" t="s">
        <v>40</v>
      </c>
      <c r="F121" s="140">
        <v>7500000</v>
      </c>
      <c r="G121" s="1" t="s">
        <v>655</v>
      </c>
      <c r="H121" s="15">
        <v>65767701</v>
      </c>
      <c r="I121" s="15" t="s">
        <v>42</v>
      </c>
      <c r="J121" s="16">
        <v>3</v>
      </c>
      <c r="K121" s="16">
        <v>898</v>
      </c>
      <c r="L121" s="17">
        <v>45716</v>
      </c>
      <c r="M121" s="18">
        <f t="shared" si="31"/>
        <v>7500000</v>
      </c>
      <c r="N121" s="17">
        <v>45719</v>
      </c>
      <c r="O121" s="13" t="s">
        <v>43</v>
      </c>
      <c r="P121" s="19">
        <v>45720</v>
      </c>
      <c r="Q121" s="13">
        <v>865</v>
      </c>
      <c r="R121" s="1">
        <v>220602</v>
      </c>
      <c r="S121" s="20">
        <f t="shared" si="33"/>
        <v>7500000</v>
      </c>
      <c r="T121" s="17">
        <v>45719</v>
      </c>
      <c r="U121" s="15">
        <v>100041998</v>
      </c>
      <c r="V121" s="17">
        <v>45728</v>
      </c>
      <c r="W121" s="13" t="s">
        <v>668</v>
      </c>
      <c r="X121" s="17"/>
      <c r="Y121" s="1"/>
      <c r="Z121" s="21">
        <f t="shared" si="35"/>
        <v>2500000</v>
      </c>
      <c r="AA121" s="1"/>
      <c r="AB121" s="22"/>
      <c r="AC121" s="1"/>
      <c r="AD121" s="22"/>
      <c r="AE121" s="1"/>
      <c r="AF121" s="1" t="s">
        <v>656</v>
      </c>
      <c r="AG121" s="1">
        <v>3162232932</v>
      </c>
      <c r="AH121" s="26" t="s">
        <v>657</v>
      </c>
      <c r="AI121" s="1"/>
    </row>
    <row r="122" spans="1:35">
      <c r="A122" s="1">
        <v>144</v>
      </c>
      <c r="B122" s="1" t="s">
        <v>596</v>
      </c>
      <c r="C122" s="1" t="s">
        <v>621</v>
      </c>
      <c r="D122" s="1" t="s">
        <v>648</v>
      </c>
      <c r="E122" s="13" t="s">
        <v>40</v>
      </c>
      <c r="F122" s="140">
        <v>7500000</v>
      </c>
      <c r="G122" s="1" t="s">
        <v>658</v>
      </c>
      <c r="H122" s="15">
        <v>38360419</v>
      </c>
      <c r="I122" s="15" t="s">
        <v>42</v>
      </c>
      <c r="J122" s="16">
        <v>4</v>
      </c>
      <c r="K122" s="16">
        <v>901</v>
      </c>
      <c r="L122" s="17">
        <v>45716</v>
      </c>
      <c r="M122" s="18">
        <f t="shared" si="31"/>
        <v>7500000</v>
      </c>
      <c r="N122" s="17">
        <v>45719</v>
      </c>
      <c r="O122" s="13" t="s">
        <v>43</v>
      </c>
      <c r="P122" s="19">
        <v>45721</v>
      </c>
      <c r="Q122" s="13">
        <v>882</v>
      </c>
      <c r="R122" s="1">
        <v>220602</v>
      </c>
      <c r="S122" s="20">
        <f t="shared" si="33"/>
        <v>7500000</v>
      </c>
      <c r="T122" s="17"/>
      <c r="U122" s="191"/>
      <c r="V122" s="17">
        <v>45728</v>
      </c>
      <c r="W122" s="13" t="s">
        <v>668</v>
      </c>
      <c r="X122" s="17"/>
      <c r="Y122" s="1"/>
      <c r="Z122" s="21">
        <f t="shared" si="35"/>
        <v>2500000</v>
      </c>
      <c r="AA122" s="1"/>
      <c r="AB122" s="22"/>
      <c r="AC122" s="1"/>
      <c r="AD122" s="22"/>
      <c r="AE122" s="1"/>
      <c r="AF122" s="1" t="s">
        <v>659</v>
      </c>
      <c r="AG122" s="1">
        <v>3118391394</v>
      </c>
      <c r="AH122" s="26" t="s">
        <v>660</v>
      </c>
      <c r="AI122" s="1"/>
    </row>
    <row r="123" spans="1:35" hidden="1">
      <c r="A123" s="1">
        <v>145</v>
      </c>
      <c r="B123" s="1" t="s">
        <v>47</v>
      </c>
      <c r="C123" s="1" t="s">
        <v>661</v>
      </c>
      <c r="D123" s="1" t="s">
        <v>662</v>
      </c>
      <c r="E123" s="13" t="s">
        <v>40</v>
      </c>
      <c r="F123" s="14">
        <v>15244000</v>
      </c>
      <c r="G123" s="1" t="s">
        <v>663</v>
      </c>
      <c r="H123" s="15">
        <v>1006123359</v>
      </c>
      <c r="I123" s="15" t="s">
        <v>42</v>
      </c>
      <c r="J123" s="16">
        <v>1</v>
      </c>
      <c r="K123" s="16">
        <v>920</v>
      </c>
      <c r="L123" s="17">
        <v>45716</v>
      </c>
      <c r="M123" s="18">
        <f t="shared" si="31"/>
        <v>15244000</v>
      </c>
      <c r="N123" s="17">
        <v>45719</v>
      </c>
      <c r="O123" s="13" t="s">
        <v>43</v>
      </c>
      <c r="P123" s="19">
        <v>45720</v>
      </c>
      <c r="Q123" s="13">
        <v>866</v>
      </c>
      <c r="R123" s="1">
        <v>220401</v>
      </c>
      <c r="S123" s="20">
        <f t="shared" si="33"/>
        <v>15244000</v>
      </c>
      <c r="T123" s="17">
        <v>45726</v>
      </c>
      <c r="U123" s="15" t="s">
        <v>664</v>
      </c>
      <c r="V123" s="17">
        <v>45727</v>
      </c>
      <c r="W123" s="13" t="s">
        <v>4145</v>
      </c>
      <c r="X123" s="17"/>
      <c r="Y123" s="1"/>
      <c r="Z123" s="21">
        <f>+S123/4</f>
        <v>3811000</v>
      </c>
      <c r="AA123" s="1"/>
      <c r="AB123" s="22"/>
      <c r="AC123" s="1"/>
      <c r="AD123" s="22"/>
      <c r="AE123" s="1"/>
      <c r="AF123" s="1" t="s">
        <v>665</v>
      </c>
      <c r="AG123" s="1">
        <v>3188061329</v>
      </c>
      <c r="AH123" s="26" t="s">
        <v>666</v>
      </c>
      <c r="AI123" s="1"/>
    </row>
    <row r="124" spans="1:35">
      <c r="A124" s="1">
        <v>146</v>
      </c>
      <c r="B124" s="1" t="s">
        <v>596</v>
      </c>
      <c r="C124" s="1" t="s">
        <v>621</v>
      </c>
      <c r="D124" s="1" t="s">
        <v>648</v>
      </c>
      <c r="E124" s="13" t="s">
        <v>40</v>
      </c>
      <c r="F124" s="140">
        <v>7500000</v>
      </c>
      <c r="G124" s="1" t="s">
        <v>667</v>
      </c>
      <c r="H124" s="15">
        <v>65732846</v>
      </c>
      <c r="I124" s="15" t="s">
        <v>42</v>
      </c>
      <c r="J124" s="16">
        <v>1</v>
      </c>
      <c r="K124" s="16">
        <v>900</v>
      </c>
      <c r="L124" s="17">
        <v>45716</v>
      </c>
      <c r="M124" s="18">
        <f t="shared" si="31"/>
        <v>7500000</v>
      </c>
      <c r="N124" s="17">
        <v>45719</v>
      </c>
      <c r="O124" s="13" t="s">
        <v>43</v>
      </c>
      <c r="P124" s="180"/>
      <c r="Q124" s="181"/>
      <c r="R124" s="1">
        <v>220602</v>
      </c>
      <c r="S124" s="20">
        <f t="shared" si="33"/>
        <v>7500000</v>
      </c>
      <c r="T124" s="17"/>
      <c r="U124" s="123" t="s">
        <v>415</v>
      </c>
      <c r="V124" s="17"/>
      <c r="W124" s="13" t="s">
        <v>668</v>
      </c>
      <c r="X124" s="17"/>
      <c r="Y124" s="1"/>
      <c r="Z124" s="21">
        <f>+S124/3</f>
        <v>2500000</v>
      </c>
      <c r="AA124" s="1"/>
      <c r="AB124" s="22"/>
      <c r="AC124" s="1"/>
      <c r="AD124" s="22"/>
      <c r="AE124" s="1"/>
      <c r="AF124" s="1" t="s">
        <v>669</v>
      </c>
      <c r="AG124" s="1">
        <v>3186037022</v>
      </c>
      <c r="AH124" s="26" t="s">
        <v>670</v>
      </c>
      <c r="AI124" s="1"/>
    </row>
    <row r="125" spans="1:35">
      <c r="A125" s="1">
        <v>147</v>
      </c>
      <c r="B125" s="1" t="s">
        <v>596</v>
      </c>
      <c r="C125" s="1" t="s">
        <v>621</v>
      </c>
      <c r="D125" s="1" t="s">
        <v>648</v>
      </c>
      <c r="E125" s="13" t="s">
        <v>40</v>
      </c>
      <c r="F125" s="140">
        <v>7500000</v>
      </c>
      <c r="G125" s="1" t="s">
        <v>671</v>
      </c>
      <c r="H125" s="15">
        <v>1104938427</v>
      </c>
      <c r="I125" s="15" t="s">
        <v>42</v>
      </c>
      <c r="J125" s="16">
        <v>6</v>
      </c>
      <c r="K125" s="16">
        <v>903</v>
      </c>
      <c r="L125" s="17">
        <v>45716</v>
      </c>
      <c r="M125" s="18">
        <f t="shared" si="31"/>
        <v>7500000</v>
      </c>
      <c r="N125" s="17">
        <v>45719</v>
      </c>
      <c r="O125" s="13" t="s">
        <v>43</v>
      </c>
      <c r="P125" s="19">
        <v>45720</v>
      </c>
      <c r="Q125" s="13">
        <v>867</v>
      </c>
      <c r="R125" s="1">
        <v>220602</v>
      </c>
      <c r="S125" s="20">
        <f t="shared" si="33"/>
        <v>7500000</v>
      </c>
      <c r="T125" s="17">
        <v>45720</v>
      </c>
      <c r="U125" s="15" t="s">
        <v>672</v>
      </c>
      <c r="V125" s="17">
        <v>45726</v>
      </c>
      <c r="W125" s="13" t="s">
        <v>668</v>
      </c>
      <c r="X125" s="17"/>
      <c r="Y125" s="1"/>
      <c r="Z125" s="21">
        <f>+S125/3</f>
        <v>2500000</v>
      </c>
      <c r="AA125" s="1"/>
      <c r="AB125" s="22"/>
      <c r="AC125" s="1"/>
      <c r="AD125" s="22"/>
      <c r="AE125" s="1"/>
      <c r="AF125" s="1" t="s">
        <v>673</v>
      </c>
      <c r="AG125" s="1">
        <v>3115935973</v>
      </c>
      <c r="AH125" s="26" t="s">
        <v>674</v>
      </c>
      <c r="AI125" s="1"/>
    </row>
    <row r="126" spans="1:35" hidden="1">
      <c r="A126" s="1">
        <v>148</v>
      </c>
      <c r="B126" s="1" t="s">
        <v>37</v>
      </c>
      <c r="C126" s="1" t="s">
        <v>248</v>
      </c>
      <c r="D126" s="1" t="s">
        <v>675</v>
      </c>
      <c r="E126" s="13" t="s">
        <v>40</v>
      </c>
      <c r="F126" s="14">
        <v>48020984</v>
      </c>
      <c r="G126" s="1" t="s">
        <v>676</v>
      </c>
      <c r="H126" s="15">
        <v>860047163</v>
      </c>
      <c r="I126" s="15" t="s">
        <v>677</v>
      </c>
      <c r="J126" s="16">
        <v>5</v>
      </c>
      <c r="K126" s="16">
        <v>879</v>
      </c>
      <c r="L126" s="17">
        <v>45715</v>
      </c>
      <c r="M126" s="18">
        <f t="shared" si="31"/>
        <v>48020984</v>
      </c>
      <c r="N126" s="17">
        <v>45719</v>
      </c>
      <c r="O126" s="13" t="s">
        <v>43</v>
      </c>
      <c r="P126" s="19">
        <v>45720</v>
      </c>
      <c r="Q126" s="13">
        <v>868</v>
      </c>
      <c r="R126" s="1">
        <v>220102</v>
      </c>
      <c r="S126" s="20">
        <f t="shared" si="33"/>
        <v>48020984</v>
      </c>
      <c r="T126" s="17">
        <v>45719</v>
      </c>
      <c r="U126" s="15" t="s">
        <v>678</v>
      </c>
      <c r="V126" s="17">
        <v>45727</v>
      </c>
      <c r="W126" s="13" t="s">
        <v>679</v>
      </c>
      <c r="X126" s="17"/>
      <c r="Y126" s="1"/>
      <c r="Z126" s="21">
        <f>+S126/7</f>
        <v>6860140.5714285718</v>
      </c>
      <c r="AA126" s="1"/>
      <c r="AB126" s="22"/>
      <c r="AC126" s="1"/>
      <c r="AD126" s="22"/>
      <c r="AE126" s="1"/>
      <c r="AF126" s="1" t="s">
        <v>680</v>
      </c>
      <c r="AG126" s="1" t="s">
        <v>681</v>
      </c>
      <c r="AH126" s="26" t="s">
        <v>682</v>
      </c>
      <c r="AI126" s="1"/>
    </row>
    <row r="127" spans="1:35" hidden="1">
      <c r="A127" s="1">
        <v>149</v>
      </c>
      <c r="B127" s="1" t="s">
        <v>47</v>
      </c>
      <c r="C127" s="1" t="s">
        <v>146</v>
      </c>
      <c r="D127" s="24" t="s">
        <v>683</v>
      </c>
      <c r="E127" s="13" t="s">
        <v>40</v>
      </c>
      <c r="F127" s="14">
        <v>11193525</v>
      </c>
      <c r="G127" s="1" t="s">
        <v>684</v>
      </c>
      <c r="H127" s="15">
        <v>14295124</v>
      </c>
      <c r="I127" s="15" t="s">
        <v>42</v>
      </c>
      <c r="J127" s="16">
        <v>1</v>
      </c>
      <c r="K127" s="16">
        <v>877</v>
      </c>
      <c r="L127" s="17">
        <v>45714</v>
      </c>
      <c r="M127" s="18">
        <f t="shared" si="31"/>
        <v>11193525</v>
      </c>
      <c r="N127" s="17">
        <v>45719</v>
      </c>
      <c r="O127" s="13" t="s">
        <v>43</v>
      </c>
      <c r="P127" s="19">
        <v>45720</v>
      </c>
      <c r="Q127" s="13">
        <v>869</v>
      </c>
      <c r="R127" s="1">
        <v>220401</v>
      </c>
      <c r="S127" s="20">
        <f t="shared" si="33"/>
        <v>11193525</v>
      </c>
      <c r="T127" s="17">
        <v>45720</v>
      </c>
      <c r="U127" s="15" t="s">
        <v>685</v>
      </c>
      <c r="V127" s="17">
        <v>45722</v>
      </c>
      <c r="W127" s="13" t="s">
        <v>668</v>
      </c>
      <c r="X127" s="17"/>
      <c r="Y127" s="1"/>
      <c r="Z127" s="21">
        <f>+S127/3</f>
        <v>3731175</v>
      </c>
      <c r="AA127" s="1"/>
      <c r="AB127" s="22"/>
      <c r="AC127" s="1"/>
      <c r="AD127" s="22"/>
      <c r="AE127" s="1"/>
      <c r="AF127" s="1" t="s">
        <v>686</v>
      </c>
      <c r="AG127" s="1">
        <v>3012086619</v>
      </c>
      <c r="AH127" s="26" t="s">
        <v>687</v>
      </c>
      <c r="AI127" s="1"/>
    </row>
    <row r="128" spans="1:35">
      <c r="A128" s="1">
        <v>150</v>
      </c>
      <c r="B128" s="1" t="s">
        <v>596</v>
      </c>
      <c r="C128" s="1" t="s">
        <v>621</v>
      </c>
      <c r="D128" s="1" t="s">
        <v>648</v>
      </c>
      <c r="E128" s="13" t="s">
        <v>40</v>
      </c>
      <c r="F128" s="140">
        <v>7500000</v>
      </c>
      <c r="G128" s="1" t="s">
        <v>688</v>
      </c>
      <c r="H128" s="15">
        <v>1110561280</v>
      </c>
      <c r="I128" s="15" t="s">
        <v>42</v>
      </c>
      <c r="J128" s="16">
        <v>2</v>
      </c>
      <c r="K128" s="16">
        <v>909</v>
      </c>
      <c r="L128" s="17">
        <v>45716</v>
      </c>
      <c r="M128" s="18">
        <f t="shared" si="31"/>
        <v>7500000</v>
      </c>
      <c r="N128" s="17">
        <v>45719</v>
      </c>
      <c r="O128" s="13" t="s">
        <v>43</v>
      </c>
      <c r="P128" s="19"/>
      <c r="Q128" s="13"/>
      <c r="R128" s="1">
        <v>220602</v>
      </c>
      <c r="S128" s="20">
        <f t="shared" si="33"/>
        <v>7500000</v>
      </c>
      <c r="T128" s="17"/>
      <c r="U128" s="15"/>
      <c r="V128" s="17"/>
      <c r="W128" s="13" t="s">
        <v>668</v>
      </c>
      <c r="X128" s="17"/>
      <c r="Y128" s="1"/>
      <c r="Z128" s="21">
        <f>+S128/3</f>
        <v>2500000</v>
      </c>
      <c r="AA128" s="1"/>
      <c r="AB128" s="22"/>
      <c r="AC128" s="1"/>
      <c r="AD128" s="22"/>
      <c r="AE128" s="1"/>
      <c r="AF128" s="1" t="s">
        <v>689</v>
      </c>
      <c r="AG128" s="1">
        <v>3186888071</v>
      </c>
      <c r="AH128" s="26" t="s">
        <v>690</v>
      </c>
      <c r="AI128" s="1"/>
    </row>
    <row r="129" spans="1:35">
      <c r="A129" s="1">
        <v>151</v>
      </c>
      <c r="B129" s="1" t="s">
        <v>596</v>
      </c>
      <c r="C129" s="1" t="s">
        <v>621</v>
      </c>
      <c r="D129" s="1" t="s">
        <v>648</v>
      </c>
      <c r="E129" s="13" t="s">
        <v>40</v>
      </c>
      <c r="F129" s="140">
        <v>7500000</v>
      </c>
      <c r="G129" s="1" t="s">
        <v>691</v>
      </c>
      <c r="H129" s="15">
        <v>1007817813</v>
      </c>
      <c r="I129" s="15" t="s">
        <v>42</v>
      </c>
      <c r="J129" s="16">
        <v>5</v>
      </c>
      <c r="K129" s="16">
        <v>910</v>
      </c>
      <c r="L129" s="17">
        <v>45716</v>
      </c>
      <c r="M129" s="18">
        <f t="shared" si="31"/>
        <v>7500000</v>
      </c>
      <c r="N129" s="17">
        <v>45719</v>
      </c>
      <c r="O129" s="13" t="s">
        <v>43</v>
      </c>
      <c r="P129" s="19">
        <v>45720</v>
      </c>
      <c r="Q129" s="13">
        <v>870</v>
      </c>
      <c r="R129" s="1">
        <v>220602</v>
      </c>
      <c r="S129" s="20">
        <f t="shared" si="33"/>
        <v>7500000</v>
      </c>
      <c r="T129" s="17">
        <v>45721</v>
      </c>
      <c r="U129" s="15">
        <v>100041967</v>
      </c>
      <c r="V129" s="17">
        <v>45727</v>
      </c>
      <c r="W129" s="13" t="s">
        <v>668</v>
      </c>
      <c r="X129" s="17"/>
      <c r="Y129" s="1"/>
      <c r="Z129" s="21">
        <f t="shared" ref="Z129:Z134" si="36">+S129/3</f>
        <v>2500000</v>
      </c>
      <c r="AA129" s="1"/>
      <c r="AB129" s="22"/>
      <c r="AC129" s="1"/>
      <c r="AD129" s="22"/>
      <c r="AE129" s="1"/>
      <c r="AF129" s="1" t="s">
        <v>692</v>
      </c>
      <c r="AG129" s="1">
        <v>3186880712</v>
      </c>
      <c r="AH129" s="26" t="s">
        <v>693</v>
      </c>
      <c r="AI129" s="1"/>
    </row>
    <row r="130" spans="1:35">
      <c r="A130" s="1">
        <v>152</v>
      </c>
      <c r="B130" s="1" t="s">
        <v>596</v>
      </c>
      <c r="C130" s="1" t="s">
        <v>621</v>
      </c>
      <c r="D130" s="249" t="s">
        <v>694</v>
      </c>
      <c r="E130" s="13" t="s">
        <v>40</v>
      </c>
      <c r="F130" s="143">
        <v>18000000</v>
      </c>
      <c r="G130" s="1" t="s">
        <v>695</v>
      </c>
      <c r="H130" s="15">
        <v>93.409081</v>
      </c>
      <c r="I130" s="15" t="s">
        <v>42</v>
      </c>
      <c r="J130" s="16">
        <v>2</v>
      </c>
      <c r="K130" s="16">
        <v>892</v>
      </c>
      <c r="L130" s="17">
        <v>45716</v>
      </c>
      <c r="M130" s="18">
        <f t="shared" si="31"/>
        <v>18000000</v>
      </c>
      <c r="N130" s="17">
        <v>45719</v>
      </c>
      <c r="O130" s="13" t="s">
        <v>43</v>
      </c>
      <c r="P130" s="19">
        <v>45720</v>
      </c>
      <c r="Q130" s="13">
        <v>871</v>
      </c>
      <c r="R130" s="1">
        <v>220601</v>
      </c>
      <c r="S130" s="20">
        <f t="shared" si="33"/>
        <v>18000000</v>
      </c>
      <c r="T130" s="17">
        <v>45720</v>
      </c>
      <c r="U130" s="15" t="s">
        <v>696</v>
      </c>
      <c r="V130" s="17">
        <v>45723</v>
      </c>
      <c r="W130" s="13" t="s">
        <v>668</v>
      </c>
      <c r="X130" s="17"/>
      <c r="Y130" s="1"/>
      <c r="Z130" s="21">
        <f t="shared" si="36"/>
        <v>6000000</v>
      </c>
      <c r="AA130" s="1"/>
      <c r="AB130" s="22"/>
      <c r="AC130" s="1"/>
      <c r="AD130" s="22"/>
      <c r="AE130" s="1"/>
      <c r="AF130" s="1" t="s">
        <v>697</v>
      </c>
      <c r="AG130" s="1">
        <v>3186498865</v>
      </c>
      <c r="AH130" s="26" t="s">
        <v>698</v>
      </c>
      <c r="AI130" s="1"/>
    </row>
    <row r="131" spans="1:35">
      <c r="A131" s="1">
        <v>153</v>
      </c>
      <c r="B131" s="1" t="s">
        <v>596</v>
      </c>
      <c r="C131" s="1" t="s">
        <v>621</v>
      </c>
      <c r="D131" s="249" t="s">
        <v>694</v>
      </c>
      <c r="E131" s="13" t="s">
        <v>40</v>
      </c>
      <c r="F131" s="143">
        <v>18000000</v>
      </c>
      <c r="G131" s="1" t="s">
        <v>699</v>
      </c>
      <c r="H131" s="15">
        <v>1110479271</v>
      </c>
      <c r="I131" s="15" t="s">
        <v>42</v>
      </c>
      <c r="J131" s="16">
        <v>6</v>
      </c>
      <c r="K131" s="16">
        <v>893</v>
      </c>
      <c r="L131" s="17">
        <v>45716</v>
      </c>
      <c r="M131" s="18">
        <f t="shared" si="31"/>
        <v>18000000</v>
      </c>
      <c r="N131" s="17">
        <v>45719</v>
      </c>
      <c r="O131" s="13" t="s">
        <v>43</v>
      </c>
      <c r="P131" s="19">
        <v>45720</v>
      </c>
      <c r="Q131" s="13">
        <v>872</v>
      </c>
      <c r="R131" s="1">
        <v>220601</v>
      </c>
      <c r="S131" s="20">
        <f t="shared" si="33"/>
        <v>18000000</v>
      </c>
      <c r="T131" s="17">
        <v>45723</v>
      </c>
      <c r="U131" s="15" t="s">
        <v>700</v>
      </c>
      <c r="V131" s="17">
        <v>45726</v>
      </c>
      <c r="W131" s="13" t="s">
        <v>668</v>
      </c>
      <c r="X131" s="17"/>
      <c r="Y131" s="1"/>
      <c r="Z131" s="21">
        <f t="shared" si="36"/>
        <v>6000000</v>
      </c>
      <c r="AA131" s="1"/>
      <c r="AB131" s="22"/>
      <c r="AC131" s="1"/>
      <c r="AD131" s="22"/>
      <c r="AE131" s="1"/>
      <c r="AF131" s="1" t="s">
        <v>701</v>
      </c>
      <c r="AG131" s="1">
        <v>3183045741</v>
      </c>
      <c r="AH131" s="26" t="s">
        <v>702</v>
      </c>
      <c r="AI131" s="1"/>
    </row>
    <row r="132" spans="1:35">
      <c r="A132" s="1">
        <v>154</v>
      </c>
      <c r="B132" s="1" t="s">
        <v>596</v>
      </c>
      <c r="C132" s="1" t="s">
        <v>621</v>
      </c>
      <c r="D132" s="249" t="s">
        <v>694</v>
      </c>
      <c r="E132" s="13" t="s">
        <v>40</v>
      </c>
      <c r="F132" s="143">
        <v>18000000</v>
      </c>
      <c r="G132" s="1" t="s">
        <v>703</v>
      </c>
      <c r="H132" s="15">
        <v>1110466854</v>
      </c>
      <c r="I132" s="15" t="s">
        <v>42</v>
      </c>
      <c r="J132" s="16">
        <v>3</v>
      </c>
      <c r="K132" s="16">
        <v>896</v>
      </c>
      <c r="L132" s="17">
        <v>45716</v>
      </c>
      <c r="M132" s="18">
        <f t="shared" si="31"/>
        <v>18000000</v>
      </c>
      <c r="N132" s="17">
        <v>45719</v>
      </c>
      <c r="O132" s="13" t="s">
        <v>43</v>
      </c>
      <c r="P132" s="19">
        <v>45720</v>
      </c>
      <c r="Q132" s="13">
        <v>873</v>
      </c>
      <c r="R132" s="1">
        <v>220601</v>
      </c>
      <c r="S132" s="20">
        <f t="shared" si="33"/>
        <v>18000000</v>
      </c>
      <c r="T132" s="17">
        <v>45720</v>
      </c>
      <c r="U132" s="15" t="s">
        <v>704</v>
      </c>
      <c r="V132" s="17">
        <v>45721</v>
      </c>
      <c r="W132" s="13" t="s">
        <v>668</v>
      </c>
      <c r="X132" s="17"/>
      <c r="Y132" s="1"/>
      <c r="Z132" s="21">
        <f t="shared" si="36"/>
        <v>6000000</v>
      </c>
      <c r="AA132" s="1"/>
      <c r="AB132" s="22"/>
      <c r="AC132" s="1"/>
      <c r="AD132" s="22"/>
      <c r="AE132" s="1"/>
      <c r="AF132" s="1" t="s">
        <v>705</v>
      </c>
      <c r="AG132" s="159">
        <v>3023504596</v>
      </c>
      <c r="AH132" s="26" t="s">
        <v>706</v>
      </c>
      <c r="AI132" s="1"/>
    </row>
    <row r="133" spans="1:35">
      <c r="A133" s="1">
        <v>155</v>
      </c>
      <c r="B133" s="1" t="s">
        <v>596</v>
      </c>
      <c r="C133" s="1" t="s">
        <v>621</v>
      </c>
      <c r="D133" s="249" t="s">
        <v>694</v>
      </c>
      <c r="E133" s="13" t="s">
        <v>40</v>
      </c>
      <c r="F133" s="143">
        <v>18000000</v>
      </c>
      <c r="G133" s="1" t="s">
        <v>707</v>
      </c>
      <c r="H133" s="15">
        <v>1106712976</v>
      </c>
      <c r="I133" s="15" t="s">
        <v>208</v>
      </c>
      <c r="J133" s="16">
        <v>4</v>
      </c>
      <c r="K133" s="16">
        <v>894</v>
      </c>
      <c r="L133" s="17">
        <v>45716</v>
      </c>
      <c r="M133" s="18">
        <f t="shared" si="31"/>
        <v>18000000</v>
      </c>
      <c r="N133" s="17">
        <v>45719</v>
      </c>
      <c r="O133" s="13" t="s">
        <v>43</v>
      </c>
      <c r="P133" s="180"/>
      <c r="Q133" s="181"/>
      <c r="R133" s="1">
        <v>220601</v>
      </c>
      <c r="S133" s="20">
        <f t="shared" si="33"/>
        <v>18000000</v>
      </c>
      <c r="T133" s="17"/>
      <c r="U133" s="127" t="s">
        <v>415</v>
      </c>
      <c r="V133" s="17"/>
      <c r="W133" s="13" t="s">
        <v>668</v>
      </c>
      <c r="X133" s="17"/>
      <c r="Y133" s="1"/>
      <c r="Z133" s="21">
        <f t="shared" si="36"/>
        <v>6000000</v>
      </c>
      <c r="AA133" s="1"/>
      <c r="AB133" s="22"/>
      <c r="AC133" s="1"/>
      <c r="AD133" s="22"/>
      <c r="AE133" s="1"/>
      <c r="AF133" s="1" t="s">
        <v>708</v>
      </c>
      <c r="AG133" s="1">
        <v>3103622861</v>
      </c>
      <c r="AH133" s="26" t="s">
        <v>709</v>
      </c>
      <c r="AI133" s="1"/>
    </row>
    <row r="134" spans="1:35">
      <c r="A134" s="1">
        <v>156</v>
      </c>
      <c r="B134" s="1" t="s">
        <v>596</v>
      </c>
      <c r="C134" s="1" t="s">
        <v>621</v>
      </c>
      <c r="D134" s="249" t="s">
        <v>694</v>
      </c>
      <c r="E134" s="13" t="s">
        <v>40</v>
      </c>
      <c r="F134" s="143">
        <v>18000000</v>
      </c>
      <c r="G134" s="1" t="s">
        <v>710</v>
      </c>
      <c r="H134" s="15">
        <v>1098608983</v>
      </c>
      <c r="I134" s="15" t="s">
        <v>592</v>
      </c>
      <c r="J134" s="16">
        <v>3</v>
      </c>
      <c r="K134" s="16">
        <v>895</v>
      </c>
      <c r="L134" s="17">
        <v>45716</v>
      </c>
      <c r="M134" s="18">
        <f t="shared" si="31"/>
        <v>18000000</v>
      </c>
      <c r="N134" s="17">
        <v>45719</v>
      </c>
      <c r="O134" s="13" t="s">
        <v>43</v>
      </c>
      <c r="P134" s="19">
        <v>45722</v>
      </c>
      <c r="Q134" s="13">
        <v>895</v>
      </c>
      <c r="R134" s="1">
        <v>220601</v>
      </c>
      <c r="S134" s="20">
        <f t="shared" si="33"/>
        <v>18000000</v>
      </c>
      <c r="T134" s="17">
        <v>45719</v>
      </c>
      <c r="U134" s="15" t="s">
        <v>711</v>
      </c>
      <c r="V134" s="17">
        <v>45723</v>
      </c>
      <c r="W134" s="13" t="s">
        <v>668</v>
      </c>
      <c r="X134" s="17"/>
      <c r="Y134" s="1"/>
      <c r="Z134" s="21">
        <f t="shared" si="36"/>
        <v>6000000</v>
      </c>
      <c r="AA134" s="1"/>
      <c r="AB134" s="22"/>
      <c r="AC134" s="1"/>
      <c r="AD134" s="22"/>
      <c r="AE134" s="1"/>
      <c r="AF134" s="1" t="s">
        <v>712</v>
      </c>
      <c r="AG134" s="1">
        <v>3132010307</v>
      </c>
      <c r="AH134" s="26" t="s">
        <v>713</v>
      </c>
      <c r="AI134" s="1"/>
    </row>
    <row r="135" spans="1:35" hidden="1">
      <c r="A135" s="1">
        <v>157</v>
      </c>
      <c r="B135" s="1" t="s">
        <v>47</v>
      </c>
      <c r="C135" s="1" t="s">
        <v>100</v>
      </c>
      <c r="D135" s="24" t="s">
        <v>271</v>
      </c>
      <c r="E135" s="13" t="s">
        <v>40</v>
      </c>
      <c r="F135" s="14">
        <v>19440000</v>
      </c>
      <c r="G135" s="1" t="s">
        <v>272</v>
      </c>
      <c r="H135" s="15">
        <v>14878116</v>
      </c>
      <c r="I135" s="15" t="s">
        <v>273</v>
      </c>
      <c r="J135" s="16">
        <v>5</v>
      </c>
      <c r="K135" s="16">
        <v>935</v>
      </c>
      <c r="L135" s="17">
        <v>45716</v>
      </c>
      <c r="M135" s="18">
        <f t="shared" si="31"/>
        <v>19440000</v>
      </c>
      <c r="N135" s="17">
        <v>45720</v>
      </c>
      <c r="O135" s="13" t="s">
        <v>43</v>
      </c>
      <c r="P135" s="19">
        <v>45720</v>
      </c>
      <c r="Q135" s="13">
        <v>874</v>
      </c>
      <c r="R135" s="1">
        <v>220401</v>
      </c>
      <c r="S135" s="20">
        <f t="shared" si="33"/>
        <v>19440000</v>
      </c>
      <c r="T135" s="17">
        <v>45720</v>
      </c>
      <c r="U135" s="15" t="s">
        <v>714</v>
      </c>
      <c r="V135" s="17">
        <v>45720</v>
      </c>
      <c r="W135" s="25" t="s">
        <v>3146</v>
      </c>
      <c r="X135" s="17"/>
      <c r="Y135" s="1"/>
      <c r="Z135" s="21">
        <f t="shared" ref="Z135" si="37">+F135/2</f>
        <v>9720000</v>
      </c>
      <c r="AA135" s="1"/>
      <c r="AB135" s="22"/>
      <c r="AC135" s="1"/>
      <c r="AD135" s="22"/>
      <c r="AE135" s="1"/>
      <c r="AF135" s="1" t="s">
        <v>275</v>
      </c>
      <c r="AG135" s="1">
        <v>3122950049</v>
      </c>
      <c r="AH135" s="26" t="s">
        <v>276</v>
      </c>
      <c r="AI135" s="1"/>
    </row>
    <row r="136" spans="1:35">
      <c r="A136" s="1">
        <v>158</v>
      </c>
      <c r="B136" s="1" t="s">
        <v>596</v>
      </c>
      <c r="C136" s="1" t="s">
        <v>100</v>
      </c>
      <c r="D136" s="249" t="s">
        <v>715</v>
      </c>
      <c r="E136" s="13" t="s">
        <v>40</v>
      </c>
      <c r="F136" s="247">
        <v>11250000</v>
      </c>
      <c r="G136" s="1" t="s">
        <v>716</v>
      </c>
      <c r="H136" s="15">
        <v>1110554317</v>
      </c>
      <c r="I136" s="15" t="s">
        <v>42</v>
      </c>
      <c r="J136" s="16">
        <v>7</v>
      </c>
      <c r="K136" s="16">
        <v>908</v>
      </c>
      <c r="L136" s="17">
        <v>45716</v>
      </c>
      <c r="M136" s="18">
        <f t="shared" si="31"/>
        <v>11250000</v>
      </c>
      <c r="N136" s="17">
        <v>45720</v>
      </c>
      <c r="O136" s="13" t="s">
        <v>43</v>
      </c>
      <c r="P136" s="178"/>
      <c r="Q136" s="179"/>
      <c r="R136" s="1">
        <v>220601</v>
      </c>
      <c r="S136" s="20">
        <f t="shared" si="33"/>
        <v>11250000</v>
      </c>
      <c r="T136" s="17"/>
      <c r="U136" s="174" t="s">
        <v>415</v>
      </c>
      <c r="V136" s="17"/>
      <c r="W136" s="13" t="s">
        <v>668</v>
      </c>
      <c r="X136" s="17"/>
      <c r="Y136" s="1"/>
      <c r="Z136" s="21">
        <f>+S136/3</f>
        <v>3750000</v>
      </c>
      <c r="AA136" s="1"/>
      <c r="AB136" s="22"/>
      <c r="AC136" s="1"/>
      <c r="AD136" s="22"/>
      <c r="AE136" s="1"/>
      <c r="AF136" s="1" t="s">
        <v>717</v>
      </c>
      <c r="AG136" s="1">
        <v>3213251818</v>
      </c>
      <c r="AH136" s="26" t="s">
        <v>718</v>
      </c>
      <c r="AI136" s="1"/>
    </row>
    <row r="137" spans="1:35" hidden="1">
      <c r="A137" s="1">
        <v>159</v>
      </c>
      <c r="B137" s="1" t="s">
        <v>47</v>
      </c>
      <c r="C137" s="1" t="s">
        <v>100</v>
      </c>
      <c r="D137" s="24" t="s">
        <v>157</v>
      </c>
      <c r="E137" s="13" t="s">
        <v>80</v>
      </c>
      <c r="F137" s="14">
        <v>6100000</v>
      </c>
      <c r="G137" s="1" t="s">
        <v>158</v>
      </c>
      <c r="H137" s="15">
        <v>51987188</v>
      </c>
      <c r="I137" s="15" t="s">
        <v>51</v>
      </c>
      <c r="J137" s="16">
        <v>7</v>
      </c>
      <c r="K137" s="16">
        <v>934</v>
      </c>
      <c r="L137" s="17">
        <v>45716</v>
      </c>
      <c r="M137" s="18">
        <f t="shared" si="31"/>
        <v>6100000</v>
      </c>
      <c r="N137" s="17">
        <v>45720</v>
      </c>
      <c r="O137" s="13" t="s">
        <v>43</v>
      </c>
      <c r="P137" s="19">
        <v>45720</v>
      </c>
      <c r="Q137" s="13">
        <v>875</v>
      </c>
      <c r="R137" s="1">
        <v>220401</v>
      </c>
      <c r="S137" s="20">
        <f t="shared" si="33"/>
        <v>6100000</v>
      </c>
      <c r="T137" s="17">
        <v>45720</v>
      </c>
      <c r="U137" s="15" t="s">
        <v>719</v>
      </c>
      <c r="V137" s="17">
        <v>45720</v>
      </c>
      <c r="W137" s="25" t="s">
        <v>3146</v>
      </c>
      <c r="X137" s="17"/>
      <c r="Y137" s="1"/>
      <c r="Z137" s="21">
        <f>+F137/2</f>
        <v>3050000</v>
      </c>
      <c r="AA137" s="1"/>
      <c r="AB137" s="22"/>
      <c r="AC137" s="1"/>
      <c r="AD137" s="22"/>
      <c r="AE137" s="1"/>
      <c r="AF137" s="1" t="s">
        <v>160</v>
      </c>
      <c r="AG137" s="1">
        <v>3108761420</v>
      </c>
      <c r="AH137" s="26" t="s">
        <v>161</v>
      </c>
      <c r="AI137" s="1"/>
    </row>
    <row r="138" spans="1:35" hidden="1">
      <c r="A138" s="1">
        <v>160</v>
      </c>
      <c r="B138" s="1" t="s">
        <v>47</v>
      </c>
      <c r="C138" s="1" t="s">
        <v>100</v>
      </c>
      <c r="D138" s="1" t="s">
        <v>277</v>
      </c>
      <c r="E138" s="13" t="s">
        <v>40</v>
      </c>
      <c r="F138" s="14">
        <v>19440000</v>
      </c>
      <c r="G138" s="1" t="s">
        <v>278</v>
      </c>
      <c r="H138" s="15">
        <v>14325425</v>
      </c>
      <c r="I138" s="15" t="s">
        <v>279</v>
      </c>
      <c r="J138" s="16">
        <v>3</v>
      </c>
      <c r="K138" s="16">
        <v>933</v>
      </c>
      <c r="L138" s="17">
        <v>45716</v>
      </c>
      <c r="M138" s="18">
        <f t="shared" si="31"/>
        <v>19440000</v>
      </c>
      <c r="N138" s="17">
        <v>45720</v>
      </c>
      <c r="O138" s="13" t="s">
        <v>43</v>
      </c>
      <c r="P138" s="19">
        <v>45720</v>
      </c>
      <c r="Q138" s="13">
        <v>876</v>
      </c>
      <c r="R138" s="1">
        <v>220401</v>
      </c>
      <c r="S138" s="20">
        <f t="shared" si="33"/>
        <v>19440000</v>
      </c>
      <c r="T138" s="17">
        <v>45720</v>
      </c>
      <c r="U138" s="15" t="s">
        <v>720</v>
      </c>
      <c r="V138" s="17">
        <v>45720</v>
      </c>
      <c r="W138" s="25" t="s">
        <v>3146</v>
      </c>
      <c r="X138" s="17"/>
      <c r="Y138" s="1"/>
      <c r="Z138" s="21">
        <f t="shared" ref="Z138" si="38">+F138/2</f>
        <v>9720000</v>
      </c>
      <c r="AA138" s="1"/>
      <c r="AB138" s="22"/>
      <c r="AC138" s="1"/>
      <c r="AD138" s="22"/>
      <c r="AE138" s="1"/>
      <c r="AF138" s="1" t="s">
        <v>281</v>
      </c>
      <c r="AG138" s="1">
        <v>3132923939</v>
      </c>
      <c r="AH138" s="26" t="s">
        <v>282</v>
      </c>
      <c r="AI138" s="1"/>
    </row>
    <row r="139" spans="1:35" hidden="1">
      <c r="A139" s="1">
        <v>161</v>
      </c>
      <c r="B139" s="1" t="s">
        <v>47</v>
      </c>
      <c r="C139" s="1" t="s">
        <v>100</v>
      </c>
      <c r="D139" s="24" t="s">
        <v>101</v>
      </c>
      <c r="E139" s="13" t="s">
        <v>40</v>
      </c>
      <c r="F139" s="14">
        <v>16200000</v>
      </c>
      <c r="G139" s="1" t="s">
        <v>102</v>
      </c>
      <c r="H139" s="15">
        <v>1110501425</v>
      </c>
      <c r="I139" s="15" t="s">
        <v>42</v>
      </c>
      <c r="J139" s="16">
        <v>7</v>
      </c>
      <c r="K139" s="16">
        <v>937</v>
      </c>
      <c r="L139" s="17">
        <v>45716</v>
      </c>
      <c r="M139" s="18">
        <f t="shared" si="31"/>
        <v>16200000</v>
      </c>
      <c r="N139" s="17">
        <v>45720</v>
      </c>
      <c r="O139" s="13" t="s">
        <v>43</v>
      </c>
      <c r="P139" s="19">
        <v>45720</v>
      </c>
      <c r="Q139" s="13">
        <v>877</v>
      </c>
      <c r="R139" s="1">
        <v>220401</v>
      </c>
      <c r="S139" s="20">
        <f t="shared" si="33"/>
        <v>16200000</v>
      </c>
      <c r="T139" s="17">
        <v>45720</v>
      </c>
      <c r="U139" s="15" t="s">
        <v>721</v>
      </c>
      <c r="V139" s="17">
        <v>45720</v>
      </c>
      <c r="W139" s="25">
        <v>45777</v>
      </c>
      <c r="X139" s="17"/>
      <c r="Y139" s="1"/>
      <c r="Z139" s="21">
        <f>+F139/2</f>
        <v>8100000</v>
      </c>
      <c r="AA139" s="1"/>
      <c r="AB139" s="22"/>
      <c r="AC139" s="1"/>
      <c r="AD139" s="22"/>
      <c r="AE139" s="1"/>
      <c r="AF139" s="1" t="s">
        <v>104</v>
      </c>
      <c r="AG139" s="1">
        <v>3004980074</v>
      </c>
      <c r="AH139" s="26" t="s">
        <v>105</v>
      </c>
      <c r="AI139" s="1"/>
    </row>
    <row r="140" spans="1:35">
      <c r="A140" s="1">
        <v>162</v>
      </c>
      <c r="B140" s="1" t="s">
        <v>596</v>
      </c>
      <c r="C140" s="1" t="s">
        <v>169</v>
      </c>
      <c r="D140" s="249" t="s">
        <v>722</v>
      </c>
      <c r="E140" s="13" t="s">
        <v>40</v>
      </c>
      <c r="F140" s="250">
        <v>7125000</v>
      </c>
      <c r="G140" s="1" t="s">
        <v>723</v>
      </c>
      <c r="H140" s="15">
        <v>1110486807</v>
      </c>
      <c r="I140" s="15" t="s">
        <v>42</v>
      </c>
      <c r="J140" s="16">
        <v>2</v>
      </c>
      <c r="K140" s="16">
        <v>917</v>
      </c>
      <c r="L140" s="17">
        <v>45716</v>
      </c>
      <c r="M140" s="18">
        <f t="shared" si="31"/>
        <v>7125000</v>
      </c>
      <c r="N140" s="17">
        <v>45720</v>
      </c>
      <c r="O140" s="13" t="s">
        <v>43</v>
      </c>
      <c r="P140" s="19">
        <v>45720</v>
      </c>
      <c r="Q140" s="13">
        <v>878</v>
      </c>
      <c r="R140" s="1">
        <v>220601</v>
      </c>
      <c r="S140" s="20">
        <f t="shared" si="33"/>
        <v>7125000</v>
      </c>
      <c r="T140" s="17">
        <v>45722</v>
      </c>
      <c r="U140" s="15" t="s">
        <v>724</v>
      </c>
      <c r="V140" s="17">
        <v>45723</v>
      </c>
      <c r="W140" s="13" t="s">
        <v>668</v>
      </c>
      <c r="X140" s="17"/>
      <c r="Y140" s="1"/>
      <c r="Z140" s="21">
        <f>+S140/3</f>
        <v>2375000</v>
      </c>
      <c r="AA140" s="1"/>
      <c r="AB140" s="22"/>
      <c r="AC140" s="1"/>
      <c r="AD140" s="22"/>
      <c r="AE140" s="1"/>
      <c r="AF140" s="1" t="s">
        <v>725</v>
      </c>
      <c r="AG140" s="1">
        <v>3177528377</v>
      </c>
      <c r="AH140" s="26" t="s">
        <v>726</v>
      </c>
      <c r="AI140" s="1"/>
    </row>
    <row r="141" spans="1:35" hidden="1">
      <c r="A141" s="1">
        <v>163</v>
      </c>
      <c r="B141" s="1" t="s">
        <v>47</v>
      </c>
      <c r="C141" s="1" t="s">
        <v>100</v>
      </c>
      <c r="D141" s="24" t="s">
        <v>106</v>
      </c>
      <c r="E141" s="13" t="s">
        <v>40</v>
      </c>
      <c r="F141" s="14">
        <v>9720000</v>
      </c>
      <c r="G141" s="1" t="s">
        <v>228</v>
      </c>
      <c r="H141" s="15">
        <v>1018433119</v>
      </c>
      <c r="I141" s="15" t="s">
        <v>51</v>
      </c>
      <c r="J141" s="16">
        <v>2</v>
      </c>
      <c r="K141" s="16">
        <v>938</v>
      </c>
      <c r="L141" s="17">
        <v>45716</v>
      </c>
      <c r="M141" s="18">
        <f t="shared" si="31"/>
        <v>9720000</v>
      </c>
      <c r="N141" s="17">
        <v>45720</v>
      </c>
      <c r="O141" s="13" t="s">
        <v>43</v>
      </c>
      <c r="P141" s="19">
        <v>45720</v>
      </c>
      <c r="Q141" s="13">
        <v>879</v>
      </c>
      <c r="R141" s="1">
        <v>220401</v>
      </c>
      <c r="S141" s="20">
        <f t="shared" si="33"/>
        <v>9720000</v>
      </c>
      <c r="T141" s="17">
        <v>45720</v>
      </c>
      <c r="U141" s="15" t="s">
        <v>727</v>
      </c>
      <c r="V141" s="17">
        <v>45720</v>
      </c>
      <c r="W141" s="25" t="s">
        <v>3146</v>
      </c>
      <c r="X141" s="17"/>
      <c r="Y141" s="1"/>
      <c r="Z141" s="21">
        <f t="shared" ref="Z141" si="39">+F141/2</f>
        <v>4860000</v>
      </c>
      <c r="AA141" s="1"/>
      <c r="AB141" s="22"/>
      <c r="AC141" s="1"/>
      <c r="AD141" s="22"/>
      <c r="AE141" s="1"/>
      <c r="AF141" s="1" t="s">
        <v>230</v>
      </c>
      <c r="AG141" s="1">
        <v>3112684478</v>
      </c>
      <c r="AH141" s="26" t="s">
        <v>231</v>
      </c>
      <c r="AI141" s="1"/>
    </row>
    <row r="142" spans="1:35">
      <c r="A142" s="1">
        <v>164</v>
      </c>
      <c r="B142" s="1" t="s">
        <v>596</v>
      </c>
      <c r="C142" s="1" t="s">
        <v>728</v>
      </c>
      <c r="D142" s="1" t="s">
        <v>729</v>
      </c>
      <c r="E142" s="13" t="s">
        <v>40</v>
      </c>
      <c r="F142" s="251">
        <v>14250000</v>
      </c>
      <c r="G142" s="1" t="s">
        <v>730</v>
      </c>
      <c r="H142" s="15">
        <v>38142449</v>
      </c>
      <c r="I142" s="15" t="s">
        <v>42</v>
      </c>
      <c r="J142" s="16">
        <v>0</v>
      </c>
      <c r="K142" s="16">
        <v>928</v>
      </c>
      <c r="L142" s="17">
        <v>45716</v>
      </c>
      <c r="M142" s="18">
        <f t="shared" si="31"/>
        <v>14250000</v>
      </c>
      <c r="N142" s="17">
        <v>45720</v>
      </c>
      <c r="O142" s="13" t="s">
        <v>43</v>
      </c>
      <c r="P142" s="19"/>
      <c r="Q142" s="13"/>
      <c r="R142" s="1">
        <v>220601</v>
      </c>
      <c r="S142" s="20">
        <f t="shared" si="33"/>
        <v>14250000</v>
      </c>
      <c r="T142" s="17"/>
      <c r="U142" s="123" t="s">
        <v>731</v>
      </c>
      <c r="V142" s="17"/>
      <c r="W142" s="13" t="s">
        <v>668</v>
      </c>
      <c r="X142" s="17"/>
      <c r="Y142" s="1"/>
      <c r="Z142" s="21">
        <f>+F142/3</f>
        <v>4750000</v>
      </c>
      <c r="AA142" s="1"/>
      <c r="AB142" s="22"/>
      <c r="AC142" s="1"/>
      <c r="AD142" s="22"/>
      <c r="AE142" s="1"/>
      <c r="AF142" s="1" t="s">
        <v>732</v>
      </c>
      <c r="AG142" s="1">
        <v>3246865218</v>
      </c>
      <c r="AH142" s="26" t="s">
        <v>733</v>
      </c>
      <c r="AI142" s="1"/>
    </row>
    <row r="143" spans="1:35">
      <c r="A143" s="1">
        <v>165</v>
      </c>
      <c r="B143" s="1" t="s">
        <v>596</v>
      </c>
      <c r="C143" s="1" t="s">
        <v>728</v>
      </c>
      <c r="D143" s="1" t="s">
        <v>729</v>
      </c>
      <c r="E143" s="13" t="s">
        <v>40</v>
      </c>
      <c r="F143" s="251">
        <v>14250000</v>
      </c>
      <c r="G143" s="1" t="s">
        <v>734</v>
      </c>
      <c r="H143" s="15">
        <v>14138860</v>
      </c>
      <c r="I143" s="15" t="s">
        <v>42</v>
      </c>
      <c r="J143" s="16">
        <v>2</v>
      </c>
      <c r="K143" s="16">
        <v>929</v>
      </c>
      <c r="L143" s="17">
        <v>45716</v>
      </c>
      <c r="M143" s="18">
        <f t="shared" si="31"/>
        <v>14250000</v>
      </c>
      <c r="N143" s="17">
        <v>45720</v>
      </c>
      <c r="O143" s="13" t="s">
        <v>43</v>
      </c>
      <c r="P143" s="19">
        <v>45722</v>
      </c>
      <c r="Q143" s="13">
        <v>896</v>
      </c>
      <c r="R143" s="1">
        <v>220601</v>
      </c>
      <c r="S143" s="20">
        <f t="shared" si="33"/>
        <v>14250000</v>
      </c>
      <c r="T143" s="17">
        <v>45721</v>
      </c>
      <c r="U143" s="15" t="s">
        <v>735</v>
      </c>
      <c r="V143" s="17">
        <v>45723</v>
      </c>
      <c r="W143" s="13" t="s">
        <v>668</v>
      </c>
      <c r="X143" s="17"/>
      <c r="Y143" s="1"/>
      <c r="Z143" s="21">
        <f>+F143/3</f>
        <v>4750000</v>
      </c>
      <c r="AA143" s="1"/>
      <c r="AB143" s="22"/>
      <c r="AC143" s="1"/>
      <c r="AD143" s="22"/>
      <c r="AE143" s="1"/>
      <c r="AF143" s="1" t="s">
        <v>736</v>
      </c>
      <c r="AG143" s="1">
        <v>3208892420</v>
      </c>
      <c r="AH143" s="26" t="s">
        <v>737</v>
      </c>
      <c r="AI143" s="1"/>
    </row>
    <row r="144" spans="1:35" hidden="1">
      <c r="A144" s="1">
        <v>166</v>
      </c>
      <c r="B144" s="1" t="s">
        <v>47</v>
      </c>
      <c r="C144" s="1" t="s">
        <v>293</v>
      </c>
      <c r="D144" s="1" t="s">
        <v>738</v>
      </c>
      <c r="E144" s="13" t="s">
        <v>40</v>
      </c>
      <c r="F144" s="14">
        <v>15000000</v>
      </c>
      <c r="G144" s="1" t="s">
        <v>318</v>
      </c>
      <c r="H144" s="15">
        <v>1110536440</v>
      </c>
      <c r="I144" s="15" t="s">
        <v>115</v>
      </c>
      <c r="J144" s="16">
        <v>9</v>
      </c>
      <c r="K144" s="16">
        <v>886</v>
      </c>
      <c r="L144" s="17">
        <v>45716</v>
      </c>
      <c r="M144" s="18">
        <f>+F144</f>
        <v>15000000</v>
      </c>
      <c r="N144" s="17">
        <v>45720</v>
      </c>
      <c r="O144" s="13" t="s">
        <v>43</v>
      </c>
      <c r="P144" s="19">
        <v>45720</v>
      </c>
      <c r="Q144" s="13">
        <v>880</v>
      </c>
      <c r="R144" s="1">
        <v>220401</v>
      </c>
      <c r="S144" s="20">
        <f>+F144</f>
        <v>15000000</v>
      </c>
      <c r="T144" s="17">
        <v>45720</v>
      </c>
      <c r="U144" s="15">
        <v>100041927</v>
      </c>
      <c r="V144" s="17">
        <v>45693</v>
      </c>
      <c r="W144" s="25" t="s">
        <v>4153</v>
      </c>
      <c r="X144" s="17"/>
      <c r="Y144" s="1"/>
      <c r="Z144" s="21">
        <f>+F144/2.5</f>
        <v>6000000</v>
      </c>
      <c r="AA144" s="1"/>
      <c r="AB144" s="22"/>
      <c r="AC144" s="1"/>
      <c r="AD144" s="22"/>
      <c r="AE144" s="1"/>
      <c r="AF144" s="1" t="s">
        <v>319</v>
      </c>
      <c r="AG144" s="1">
        <v>3013043838</v>
      </c>
      <c r="AH144" s="26" t="s">
        <v>320</v>
      </c>
      <c r="AI144" s="1"/>
    </row>
    <row r="145" spans="1:35">
      <c r="A145" s="1">
        <v>167</v>
      </c>
      <c r="B145" s="1" t="s">
        <v>596</v>
      </c>
      <c r="C145" s="1" t="s">
        <v>169</v>
      </c>
      <c r="D145" s="249" t="s">
        <v>739</v>
      </c>
      <c r="E145" s="13" t="s">
        <v>40</v>
      </c>
      <c r="F145" s="250">
        <v>7125000</v>
      </c>
      <c r="G145" s="1" t="s">
        <v>740</v>
      </c>
      <c r="H145" s="15">
        <v>65707635</v>
      </c>
      <c r="I145" s="15" t="s">
        <v>741</v>
      </c>
      <c r="J145" s="16">
        <v>9</v>
      </c>
      <c r="K145" s="16">
        <v>914</v>
      </c>
      <c r="L145" s="17">
        <v>45716</v>
      </c>
      <c r="M145" s="18">
        <f t="shared" ref="M145:M157" si="40">F145</f>
        <v>7125000</v>
      </c>
      <c r="N145" s="17">
        <v>45720</v>
      </c>
      <c r="O145" s="13" t="s">
        <v>43</v>
      </c>
      <c r="P145" s="19">
        <v>45721</v>
      </c>
      <c r="Q145" s="13">
        <v>884</v>
      </c>
      <c r="R145" s="1">
        <v>220601</v>
      </c>
      <c r="S145" s="20">
        <f t="shared" ref="S145:S157" si="41">M145</f>
        <v>7125000</v>
      </c>
      <c r="T145" s="17">
        <v>45720</v>
      </c>
      <c r="U145" s="15">
        <v>100041950</v>
      </c>
      <c r="V145" s="17">
        <v>45723</v>
      </c>
      <c r="W145" s="13" t="s">
        <v>668</v>
      </c>
      <c r="X145" s="17"/>
      <c r="Y145" s="1"/>
      <c r="Z145" s="21">
        <f>+F145/3</f>
        <v>2375000</v>
      </c>
      <c r="AA145" s="1"/>
      <c r="AB145" s="22"/>
      <c r="AC145" s="1"/>
      <c r="AD145" s="22"/>
      <c r="AE145" s="1"/>
      <c r="AF145" s="1" t="s">
        <v>742</v>
      </c>
      <c r="AG145" s="1">
        <v>3138503292</v>
      </c>
      <c r="AH145" s="26" t="s">
        <v>743</v>
      </c>
      <c r="AI145" s="1"/>
    </row>
    <row r="146" spans="1:35">
      <c r="A146" s="1">
        <v>168</v>
      </c>
      <c r="B146" s="1" t="s">
        <v>596</v>
      </c>
      <c r="C146" s="1" t="s">
        <v>169</v>
      </c>
      <c r="D146" s="249" t="s">
        <v>739</v>
      </c>
      <c r="E146" s="13" t="s">
        <v>40</v>
      </c>
      <c r="F146" s="250">
        <v>7125000</v>
      </c>
      <c r="G146" s="1" t="s">
        <v>744</v>
      </c>
      <c r="H146" s="15">
        <v>1110587825</v>
      </c>
      <c r="I146" s="15" t="s">
        <v>42</v>
      </c>
      <c r="J146" s="16">
        <v>9</v>
      </c>
      <c r="K146" s="16">
        <v>913</v>
      </c>
      <c r="L146" s="17">
        <v>45716</v>
      </c>
      <c r="M146" s="18">
        <f t="shared" si="40"/>
        <v>7125000</v>
      </c>
      <c r="N146" s="17">
        <v>45720</v>
      </c>
      <c r="O146" s="13" t="s">
        <v>43</v>
      </c>
      <c r="P146" s="19">
        <v>45721</v>
      </c>
      <c r="Q146" s="13">
        <v>885</v>
      </c>
      <c r="R146" s="1">
        <v>220601</v>
      </c>
      <c r="S146" s="20">
        <f t="shared" si="41"/>
        <v>7125000</v>
      </c>
      <c r="T146" s="17">
        <v>45720</v>
      </c>
      <c r="U146" s="15">
        <v>100041946</v>
      </c>
      <c r="V146" s="17">
        <v>45723</v>
      </c>
      <c r="W146" s="13" t="s">
        <v>668</v>
      </c>
      <c r="X146" s="17"/>
      <c r="Y146" s="1"/>
      <c r="Z146" s="21">
        <f>+F146/3</f>
        <v>2375000</v>
      </c>
      <c r="AA146" s="1"/>
      <c r="AB146" s="22"/>
      <c r="AC146" s="1"/>
      <c r="AD146" s="22"/>
      <c r="AE146" s="1"/>
      <c r="AF146" s="1" t="s">
        <v>745</v>
      </c>
      <c r="AG146" s="1">
        <v>3115662566</v>
      </c>
      <c r="AH146" s="26" t="s">
        <v>746</v>
      </c>
      <c r="AI146" s="1"/>
    </row>
    <row r="147" spans="1:35">
      <c r="A147" s="1">
        <v>169</v>
      </c>
      <c r="B147" s="1" t="s">
        <v>596</v>
      </c>
      <c r="C147" s="1" t="s">
        <v>169</v>
      </c>
      <c r="D147" s="249" t="s">
        <v>739</v>
      </c>
      <c r="E147" s="13" t="s">
        <v>40</v>
      </c>
      <c r="F147" s="250">
        <v>7125000</v>
      </c>
      <c r="G147" s="1" t="s">
        <v>747</v>
      </c>
      <c r="H147" s="15">
        <v>38362771</v>
      </c>
      <c r="I147" s="15" t="s">
        <v>42</v>
      </c>
      <c r="J147" s="16">
        <v>1</v>
      </c>
      <c r="K147" s="16">
        <v>912</v>
      </c>
      <c r="L147" s="17">
        <v>45716</v>
      </c>
      <c r="M147" s="18">
        <f t="shared" si="40"/>
        <v>7125000</v>
      </c>
      <c r="N147" s="17">
        <v>45720</v>
      </c>
      <c r="O147" s="13" t="s">
        <v>43</v>
      </c>
      <c r="P147" s="19">
        <v>45721</v>
      </c>
      <c r="Q147" s="13">
        <v>886</v>
      </c>
      <c r="R147" s="1">
        <v>220601</v>
      </c>
      <c r="S147" s="20">
        <f t="shared" si="41"/>
        <v>7125000</v>
      </c>
      <c r="T147" s="17">
        <v>45720</v>
      </c>
      <c r="U147" s="15">
        <v>100041988</v>
      </c>
      <c r="V147" s="17" t="s">
        <v>4154</v>
      </c>
      <c r="W147" s="13" t="s">
        <v>668</v>
      </c>
      <c r="X147" s="17"/>
      <c r="Y147" s="1"/>
      <c r="Z147" s="21">
        <f>+F147/3</f>
        <v>2375000</v>
      </c>
      <c r="AA147" s="1"/>
      <c r="AB147" s="22"/>
      <c r="AC147" s="1"/>
      <c r="AD147" s="22"/>
      <c r="AE147" s="1"/>
      <c r="AF147" s="1" t="s">
        <v>748</v>
      </c>
      <c r="AG147" s="1">
        <v>3103022851</v>
      </c>
      <c r="AH147" s="26" t="s">
        <v>749</v>
      </c>
      <c r="AI147" s="1"/>
    </row>
    <row r="148" spans="1:35">
      <c r="A148" s="1">
        <v>170</v>
      </c>
      <c r="B148" s="1" t="s">
        <v>596</v>
      </c>
      <c r="C148" s="1" t="s">
        <v>621</v>
      </c>
      <c r="D148" s="1" t="s">
        <v>750</v>
      </c>
      <c r="E148" s="13" t="s">
        <v>40</v>
      </c>
      <c r="F148" s="268">
        <v>7200000</v>
      </c>
      <c r="G148" s="1" t="s">
        <v>751</v>
      </c>
      <c r="H148" s="15">
        <v>1109391782</v>
      </c>
      <c r="I148" s="15" t="s">
        <v>165</v>
      </c>
      <c r="J148" s="16">
        <v>1</v>
      </c>
      <c r="K148" s="16">
        <v>936</v>
      </c>
      <c r="L148" s="17">
        <v>45716</v>
      </c>
      <c r="M148" s="18">
        <f t="shared" si="40"/>
        <v>7200000</v>
      </c>
      <c r="N148" s="17">
        <v>45720</v>
      </c>
      <c r="O148" s="13" t="s">
        <v>43</v>
      </c>
      <c r="P148" s="19">
        <v>45721</v>
      </c>
      <c r="Q148" s="13">
        <v>887</v>
      </c>
      <c r="R148" s="1">
        <v>220601</v>
      </c>
      <c r="S148" s="20">
        <f t="shared" si="41"/>
        <v>7200000</v>
      </c>
      <c r="T148" s="17">
        <v>45721</v>
      </c>
      <c r="U148" s="15" t="s">
        <v>752</v>
      </c>
      <c r="V148" s="17">
        <v>45723</v>
      </c>
      <c r="W148" s="13" t="s">
        <v>668</v>
      </c>
      <c r="X148" s="17"/>
      <c r="Y148" s="1"/>
      <c r="Z148" s="21">
        <f>+F148/3</f>
        <v>2400000</v>
      </c>
      <c r="AA148" s="1"/>
      <c r="AB148" s="22"/>
      <c r="AC148" s="1"/>
      <c r="AD148" s="22"/>
      <c r="AE148" s="1"/>
      <c r="AF148" s="1" t="s">
        <v>753</v>
      </c>
      <c r="AG148" s="1">
        <v>3158430061</v>
      </c>
      <c r="AH148" s="26" t="s">
        <v>754</v>
      </c>
      <c r="AI148" s="1"/>
    </row>
    <row r="149" spans="1:35">
      <c r="A149" s="1">
        <v>171</v>
      </c>
      <c r="B149" s="1" t="s">
        <v>596</v>
      </c>
      <c r="C149" s="1" t="s">
        <v>621</v>
      </c>
      <c r="D149" s="249" t="s">
        <v>694</v>
      </c>
      <c r="E149" s="13" t="s">
        <v>40</v>
      </c>
      <c r="F149" s="143">
        <v>18000000</v>
      </c>
      <c r="G149" s="1" t="s">
        <v>755</v>
      </c>
      <c r="H149" s="15">
        <v>21015635</v>
      </c>
      <c r="I149" s="15" t="s">
        <v>756</v>
      </c>
      <c r="J149" s="16">
        <v>9</v>
      </c>
      <c r="K149" s="16">
        <v>927</v>
      </c>
      <c r="L149" s="17">
        <v>45716</v>
      </c>
      <c r="M149" s="18">
        <f t="shared" si="40"/>
        <v>18000000</v>
      </c>
      <c r="N149" s="17">
        <v>45720</v>
      </c>
      <c r="O149" s="13" t="s">
        <v>43</v>
      </c>
      <c r="P149" s="19">
        <v>45721</v>
      </c>
      <c r="Q149" s="13">
        <v>889</v>
      </c>
      <c r="R149" s="1">
        <v>220601</v>
      </c>
      <c r="S149" s="20">
        <f t="shared" si="41"/>
        <v>18000000</v>
      </c>
      <c r="T149" s="17">
        <v>45721</v>
      </c>
      <c r="U149" s="15" t="s">
        <v>757</v>
      </c>
      <c r="V149" s="17">
        <v>45722</v>
      </c>
      <c r="W149" s="13" t="s">
        <v>668</v>
      </c>
      <c r="X149" s="17"/>
      <c r="Y149" s="1"/>
      <c r="Z149" s="21">
        <f t="shared" ref="Z149:Z152" si="42">+F149/3</f>
        <v>6000000</v>
      </c>
      <c r="AA149" s="1"/>
      <c r="AB149" s="22"/>
      <c r="AC149" s="1"/>
      <c r="AD149" s="22"/>
      <c r="AE149" s="1"/>
      <c r="AF149" s="1" t="s">
        <v>758</v>
      </c>
      <c r="AG149" s="1">
        <v>3002147052</v>
      </c>
      <c r="AH149" s="26" t="s">
        <v>759</v>
      </c>
      <c r="AI149" s="1"/>
    </row>
    <row r="150" spans="1:35">
      <c r="A150" s="1">
        <v>172</v>
      </c>
      <c r="B150" s="1" t="s">
        <v>596</v>
      </c>
      <c r="C150" s="1" t="s">
        <v>169</v>
      </c>
      <c r="D150" s="24" t="s">
        <v>760</v>
      </c>
      <c r="E150" s="13" t="s">
        <v>40</v>
      </c>
      <c r="F150" s="252">
        <v>14250000</v>
      </c>
      <c r="G150" s="1" t="s">
        <v>761</v>
      </c>
      <c r="H150" s="15">
        <v>1105693291</v>
      </c>
      <c r="I150" s="15" t="s">
        <v>741</v>
      </c>
      <c r="J150" s="16">
        <v>1</v>
      </c>
      <c r="K150" s="16">
        <v>915</v>
      </c>
      <c r="L150" s="17">
        <v>45716</v>
      </c>
      <c r="M150" s="18">
        <f t="shared" si="40"/>
        <v>14250000</v>
      </c>
      <c r="N150" s="17">
        <v>45720</v>
      </c>
      <c r="O150" s="13" t="s">
        <v>43</v>
      </c>
      <c r="P150" s="19">
        <v>45722</v>
      </c>
      <c r="Q150" s="13">
        <v>897</v>
      </c>
      <c r="R150" s="1">
        <v>220601</v>
      </c>
      <c r="S150" s="20">
        <f t="shared" si="41"/>
        <v>14250000</v>
      </c>
      <c r="T150" s="17">
        <v>45722</v>
      </c>
      <c r="U150" s="15">
        <v>100041999</v>
      </c>
      <c r="V150" s="17">
        <v>45729</v>
      </c>
      <c r="W150" s="13" t="s">
        <v>668</v>
      </c>
      <c r="X150" s="17"/>
      <c r="Y150" s="1"/>
      <c r="Z150" s="21">
        <f t="shared" si="42"/>
        <v>4750000</v>
      </c>
      <c r="AA150" s="1"/>
      <c r="AB150" s="22"/>
      <c r="AC150" s="1"/>
      <c r="AD150" s="22"/>
      <c r="AE150" s="1"/>
      <c r="AF150" s="1" t="s">
        <v>762</v>
      </c>
      <c r="AG150" s="1">
        <v>3219563014</v>
      </c>
      <c r="AH150" s="26" t="s">
        <v>763</v>
      </c>
      <c r="AI150" s="1"/>
    </row>
    <row r="151" spans="1:35">
      <c r="A151" s="1">
        <v>173</v>
      </c>
      <c r="B151" s="1" t="s">
        <v>596</v>
      </c>
      <c r="C151" s="1" t="s">
        <v>169</v>
      </c>
      <c r="D151" s="24" t="s">
        <v>760</v>
      </c>
      <c r="E151" s="13" t="s">
        <v>40</v>
      </c>
      <c r="F151" s="252">
        <v>14250000</v>
      </c>
      <c r="G151" s="1" t="s">
        <v>764</v>
      </c>
      <c r="H151" s="15">
        <v>1110444174</v>
      </c>
      <c r="I151" s="15" t="s">
        <v>42</v>
      </c>
      <c r="J151" s="16">
        <v>9</v>
      </c>
      <c r="K151" s="16">
        <v>916</v>
      </c>
      <c r="L151" s="17">
        <v>45716</v>
      </c>
      <c r="M151" s="18">
        <f t="shared" si="40"/>
        <v>14250000</v>
      </c>
      <c r="N151" s="17">
        <v>45720</v>
      </c>
      <c r="O151" s="13" t="s">
        <v>43</v>
      </c>
      <c r="P151" s="19">
        <v>45721</v>
      </c>
      <c r="Q151" s="13">
        <v>890</v>
      </c>
      <c r="R151" s="1">
        <v>220601</v>
      </c>
      <c r="S151" s="20">
        <f t="shared" si="41"/>
        <v>14250000</v>
      </c>
      <c r="T151" s="17">
        <v>45720</v>
      </c>
      <c r="U151" s="15">
        <v>100042110</v>
      </c>
      <c r="V151" s="17">
        <v>45727</v>
      </c>
      <c r="W151" s="13" t="s">
        <v>668</v>
      </c>
      <c r="X151" s="17"/>
      <c r="Y151" s="1"/>
      <c r="Z151" s="21">
        <f t="shared" si="42"/>
        <v>4750000</v>
      </c>
      <c r="AA151" s="1"/>
      <c r="AB151" s="22"/>
      <c r="AC151" s="1"/>
      <c r="AD151" s="22"/>
      <c r="AE151" s="1"/>
      <c r="AF151" s="1" t="s">
        <v>765</v>
      </c>
      <c r="AG151" s="1">
        <v>3004445356</v>
      </c>
      <c r="AH151" s="26" t="s">
        <v>766</v>
      </c>
      <c r="AI151" s="1"/>
    </row>
    <row r="152" spans="1:35">
      <c r="A152" s="1">
        <v>174</v>
      </c>
      <c r="B152" s="1" t="s">
        <v>596</v>
      </c>
      <c r="C152" s="1" t="s">
        <v>169</v>
      </c>
      <c r="D152" s="249" t="s">
        <v>739</v>
      </c>
      <c r="E152" s="13" t="s">
        <v>40</v>
      </c>
      <c r="F152" s="250">
        <v>7125000</v>
      </c>
      <c r="G152" s="1" t="s">
        <v>767</v>
      </c>
      <c r="H152" s="15">
        <v>1110581223</v>
      </c>
      <c r="I152" s="15" t="s">
        <v>42</v>
      </c>
      <c r="J152" s="16">
        <v>8</v>
      </c>
      <c r="K152" s="16">
        <v>932</v>
      </c>
      <c r="L152" s="17">
        <v>45716</v>
      </c>
      <c r="M152" s="18">
        <f t="shared" si="40"/>
        <v>7125000</v>
      </c>
      <c r="N152" s="17">
        <v>45720</v>
      </c>
      <c r="O152" s="13" t="s">
        <v>43</v>
      </c>
      <c r="P152" s="19">
        <v>45721</v>
      </c>
      <c r="Q152" s="13">
        <v>888</v>
      </c>
      <c r="R152" s="1">
        <v>220601</v>
      </c>
      <c r="S152" s="20">
        <f t="shared" si="41"/>
        <v>7125000</v>
      </c>
      <c r="T152" s="17">
        <v>45721</v>
      </c>
      <c r="U152" s="15">
        <v>100041996</v>
      </c>
      <c r="V152" s="17">
        <v>45723</v>
      </c>
      <c r="W152" s="13" t="s">
        <v>668</v>
      </c>
      <c r="X152" s="17"/>
      <c r="Y152" s="1"/>
      <c r="Z152" s="21">
        <f t="shared" si="42"/>
        <v>2375000</v>
      </c>
      <c r="AA152" s="1"/>
      <c r="AB152" s="22"/>
      <c r="AC152" s="1"/>
      <c r="AD152" s="22"/>
      <c r="AE152" s="1"/>
      <c r="AF152" s="1" t="s">
        <v>768</v>
      </c>
      <c r="AG152" s="1">
        <v>3157413737</v>
      </c>
      <c r="AH152" s="26" t="s">
        <v>769</v>
      </c>
      <c r="AI152" s="1"/>
    </row>
    <row r="153" spans="1:35">
      <c r="A153" s="1">
        <v>175</v>
      </c>
      <c r="B153" s="1" t="s">
        <v>596</v>
      </c>
      <c r="C153" s="1" t="s">
        <v>169</v>
      </c>
      <c r="D153" s="249" t="s">
        <v>739</v>
      </c>
      <c r="E153" s="13" t="s">
        <v>40</v>
      </c>
      <c r="F153" s="250">
        <v>7125000</v>
      </c>
      <c r="G153" s="1" t="s">
        <v>770</v>
      </c>
      <c r="H153" s="15">
        <v>1110571729</v>
      </c>
      <c r="I153" s="15" t="s">
        <v>42</v>
      </c>
      <c r="J153" s="16">
        <v>1</v>
      </c>
      <c r="K153" s="16">
        <v>919</v>
      </c>
      <c r="L153" s="17">
        <v>45716</v>
      </c>
      <c r="M153" s="18">
        <f t="shared" si="40"/>
        <v>7125000</v>
      </c>
      <c r="N153" s="17">
        <v>45720</v>
      </c>
      <c r="O153" s="13" t="s">
        <v>43</v>
      </c>
      <c r="P153" s="19">
        <v>45723</v>
      </c>
      <c r="Q153" s="13">
        <v>915</v>
      </c>
      <c r="R153" s="1">
        <v>220601</v>
      </c>
      <c r="S153" s="20">
        <f t="shared" si="41"/>
        <v>7125000</v>
      </c>
      <c r="T153" s="17">
        <v>45723</v>
      </c>
      <c r="U153" s="15">
        <v>100042053</v>
      </c>
      <c r="V153" s="17">
        <v>45727</v>
      </c>
      <c r="W153" s="13" t="s">
        <v>668</v>
      </c>
      <c r="X153" s="17"/>
      <c r="Y153" s="1"/>
      <c r="Z153" s="21">
        <f>+F153/3</f>
        <v>2375000</v>
      </c>
      <c r="AA153" s="1"/>
      <c r="AB153" s="22"/>
      <c r="AC153" s="1"/>
      <c r="AD153" s="22"/>
      <c r="AE153" s="1"/>
      <c r="AF153" s="1" t="s">
        <v>771</v>
      </c>
      <c r="AG153" s="1">
        <v>3202106919</v>
      </c>
      <c r="AH153" s="26" t="s">
        <v>772</v>
      </c>
      <c r="AI153" s="1"/>
    </row>
    <row r="154" spans="1:35">
      <c r="A154" s="1">
        <v>176</v>
      </c>
      <c r="B154" s="1" t="s">
        <v>596</v>
      </c>
      <c r="C154" s="1" t="s">
        <v>621</v>
      </c>
      <c r="D154" s="249" t="s">
        <v>773</v>
      </c>
      <c r="E154" s="13" t="s">
        <v>40</v>
      </c>
      <c r="F154" s="257">
        <v>24000000</v>
      </c>
      <c r="G154" s="1" t="s">
        <v>774</v>
      </c>
      <c r="H154" s="15">
        <v>2236759</v>
      </c>
      <c r="I154" s="15" t="s">
        <v>775</v>
      </c>
      <c r="J154" s="16">
        <v>2</v>
      </c>
      <c r="K154" s="16">
        <v>891</v>
      </c>
      <c r="L154" s="17">
        <v>45716</v>
      </c>
      <c r="M154" s="18">
        <f t="shared" si="40"/>
        <v>24000000</v>
      </c>
      <c r="N154" s="17">
        <v>45720</v>
      </c>
      <c r="O154" s="13" t="s">
        <v>43</v>
      </c>
      <c r="P154" s="19">
        <v>45722</v>
      </c>
      <c r="Q154" s="13">
        <v>898</v>
      </c>
      <c r="R154" s="1">
        <v>220601</v>
      </c>
      <c r="S154" s="20">
        <f t="shared" si="41"/>
        <v>24000000</v>
      </c>
      <c r="T154" s="17">
        <v>45722</v>
      </c>
      <c r="U154" s="15" t="s">
        <v>776</v>
      </c>
      <c r="V154" s="17" t="s">
        <v>4155</v>
      </c>
      <c r="W154" s="13" t="s">
        <v>668</v>
      </c>
      <c r="X154" s="17"/>
      <c r="Y154" s="1"/>
      <c r="Z154" s="21">
        <f>+S154/3</f>
        <v>8000000</v>
      </c>
      <c r="AA154" s="1"/>
      <c r="AB154" s="22"/>
      <c r="AC154" s="1"/>
      <c r="AD154" s="22"/>
      <c r="AE154" s="1"/>
      <c r="AF154" s="1" t="s">
        <v>777</v>
      </c>
      <c r="AG154" s="1">
        <v>3127567098</v>
      </c>
      <c r="AH154" s="26" t="s">
        <v>778</v>
      </c>
      <c r="AI154" s="1"/>
    </row>
    <row r="155" spans="1:35">
      <c r="A155" s="1">
        <v>177</v>
      </c>
      <c r="B155" s="1" t="s">
        <v>596</v>
      </c>
      <c r="C155" s="1" t="s">
        <v>100</v>
      </c>
      <c r="D155" s="249" t="s">
        <v>715</v>
      </c>
      <c r="E155" s="13" t="s">
        <v>40</v>
      </c>
      <c r="F155" s="247">
        <v>11250000</v>
      </c>
      <c r="G155" s="1" t="s">
        <v>779</v>
      </c>
      <c r="H155" s="15">
        <v>11301761</v>
      </c>
      <c r="I155" s="15" t="s">
        <v>780</v>
      </c>
      <c r="J155" s="16">
        <v>9</v>
      </c>
      <c r="K155" s="16">
        <v>907</v>
      </c>
      <c r="L155" s="17">
        <v>45716</v>
      </c>
      <c r="M155" s="18">
        <f t="shared" si="40"/>
        <v>11250000</v>
      </c>
      <c r="N155" s="17">
        <v>45720</v>
      </c>
      <c r="O155" s="13" t="s">
        <v>43</v>
      </c>
      <c r="P155" s="19">
        <v>45722</v>
      </c>
      <c r="Q155" s="13">
        <v>899</v>
      </c>
      <c r="R155" s="1">
        <v>220601</v>
      </c>
      <c r="S155" s="20">
        <f t="shared" si="41"/>
        <v>11250000</v>
      </c>
      <c r="T155" s="17">
        <v>45721</v>
      </c>
      <c r="U155" s="15" t="s">
        <v>781</v>
      </c>
      <c r="V155" s="17" t="s">
        <v>4156</v>
      </c>
      <c r="W155" s="13" t="s">
        <v>668</v>
      </c>
      <c r="X155" s="17"/>
      <c r="Y155" s="1"/>
      <c r="Z155" s="21">
        <f>+S155/3</f>
        <v>3750000</v>
      </c>
      <c r="AA155" s="1"/>
      <c r="AB155" s="22"/>
      <c r="AC155" s="1"/>
      <c r="AD155" s="22"/>
      <c r="AE155" s="1"/>
      <c r="AF155" s="1" t="s">
        <v>782</v>
      </c>
      <c r="AG155" s="1">
        <v>3125531860</v>
      </c>
      <c r="AH155" s="26" t="s">
        <v>783</v>
      </c>
      <c r="AI155" s="1"/>
    </row>
    <row r="156" spans="1:35">
      <c r="A156" s="1">
        <v>178</v>
      </c>
      <c r="B156" s="1" t="s">
        <v>596</v>
      </c>
      <c r="C156" s="1" t="s">
        <v>169</v>
      </c>
      <c r="D156" s="249" t="s">
        <v>739</v>
      </c>
      <c r="E156" s="13" t="s">
        <v>40</v>
      </c>
      <c r="F156" s="250">
        <v>7125000</v>
      </c>
      <c r="G156" s="1" t="s">
        <v>784</v>
      </c>
      <c r="H156" s="15">
        <v>28540017</v>
      </c>
      <c r="I156" s="15" t="s">
        <v>42</v>
      </c>
      <c r="J156" s="16">
        <v>3</v>
      </c>
      <c r="K156" s="16">
        <v>918</v>
      </c>
      <c r="L156" s="17">
        <v>45716</v>
      </c>
      <c r="M156" s="18">
        <f t="shared" si="40"/>
        <v>7125000</v>
      </c>
      <c r="N156" s="17">
        <v>45720</v>
      </c>
      <c r="O156" s="13" t="s">
        <v>43</v>
      </c>
      <c r="P156" s="19">
        <v>45722</v>
      </c>
      <c r="Q156" s="13">
        <v>900</v>
      </c>
      <c r="R156" s="1">
        <v>220601</v>
      </c>
      <c r="S156" s="20">
        <f t="shared" si="41"/>
        <v>7125000</v>
      </c>
      <c r="T156" s="17">
        <v>45722</v>
      </c>
      <c r="U156" s="15">
        <v>100042002</v>
      </c>
      <c r="V156" s="17">
        <v>45723</v>
      </c>
      <c r="W156" s="13" t="s">
        <v>668</v>
      </c>
      <c r="X156" s="17"/>
      <c r="Y156" s="1"/>
      <c r="Z156" s="21">
        <f>+F156/3</f>
        <v>2375000</v>
      </c>
      <c r="AA156" s="1"/>
      <c r="AB156" s="22"/>
      <c r="AC156" s="1"/>
      <c r="AD156" s="22"/>
      <c r="AE156" s="1"/>
      <c r="AF156" s="1" t="s">
        <v>785</v>
      </c>
      <c r="AG156" s="1">
        <v>3203106919</v>
      </c>
      <c r="AH156" s="26" t="s">
        <v>786</v>
      </c>
      <c r="AI156" s="1"/>
    </row>
    <row r="157" spans="1:35" hidden="1">
      <c r="A157" s="1">
        <v>179</v>
      </c>
      <c r="B157" s="1" t="s">
        <v>37</v>
      </c>
      <c r="C157" s="1" t="s">
        <v>124</v>
      </c>
      <c r="D157" s="24" t="s">
        <v>787</v>
      </c>
      <c r="E157" s="13" t="s">
        <v>40</v>
      </c>
      <c r="F157" s="14">
        <v>9200000</v>
      </c>
      <c r="G157" s="24" t="s">
        <v>126</v>
      </c>
      <c r="H157" s="15">
        <v>1005714392</v>
      </c>
      <c r="I157" s="15" t="s">
        <v>42</v>
      </c>
      <c r="J157" s="16">
        <v>6</v>
      </c>
      <c r="K157" s="16">
        <v>881</v>
      </c>
      <c r="L157" s="17">
        <v>45715</v>
      </c>
      <c r="M157" s="18">
        <f t="shared" si="40"/>
        <v>9200000</v>
      </c>
      <c r="N157" s="17">
        <v>45693</v>
      </c>
      <c r="O157" s="13" t="s">
        <v>43</v>
      </c>
      <c r="P157" s="19">
        <v>45721</v>
      </c>
      <c r="Q157" s="13">
        <v>891</v>
      </c>
      <c r="R157" s="1">
        <v>21030202</v>
      </c>
      <c r="S157" s="20">
        <f t="shared" si="41"/>
        <v>9200000</v>
      </c>
      <c r="T157" s="17">
        <v>45721</v>
      </c>
      <c r="U157" s="15">
        <v>100041975</v>
      </c>
      <c r="V157" s="17">
        <v>45722</v>
      </c>
      <c r="W157" s="25" t="s">
        <v>4145</v>
      </c>
      <c r="X157" s="17"/>
      <c r="Y157" s="1"/>
      <c r="Z157" s="21">
        <f>+F157/4</f>
        <v>2300000</v>
      </c>
      <c r="AA157" s="1"/>
      <c r="AB157" s="22"/>
      <c r="AC157" s="1"/>
      <c r="AD157" s="22"/>
      <c r="AE157" s="1"/>
      <c r="AF157" s="1" t="s">
        <v>127</v>
      </c>
      <c r="AG157" s="1">
        <v>3118493073</v>
      </c>
      <c r="AH157" s="26" t="s">
        <v>128</v>
      </c>
      <c r="AI157" s="1"/>
    </row>
    <row r="158" spans="1:35" hidden="1">
      <c r="A158" s="1">
        <v>180</v>
      </c>
      <c r="B158" s="1" t="s">
        <v>47</v>
      </c>
      <c r="C158" s="1" t="s">
        <v>293</v>
      </c>
      <c r="D158" s="1" t="s">
        <v>294</v>
      </c>
      <c r="E158" s="13" t="s">
        <v>40</v>
      </c>
      <c r="F158" s="14">
        <v>5922500</v>
      </c>
      <c r="G158" s="1" t="s">
        <v>303</v>
      </c>
      <c r="H158" s="15">
        <v>52741227</v>
      </c>
      <c r="I158" s="15" t="s">
        <v>51</v>
      </c>
      <c r="J158" s="16">
        <v>3</v>
      </c>
      <c r="K158" s="16">
        <v>872</v>
      </c>
      <c r="L158" s="17">
        <v>45713</v>
      </c>
      <c r="M158" s="18">
        <f>+F158</f>
        <v>5922500</v>
      </c>
      <c r="N158" s="17">
        <v>45721</v>
      </c>
      <c r="O158" s="13" t="s">
        <v>43</v>
      </c>
      <c r="P158" s="19">
        <v>45721</v>
      </c>
      <c r="Q158" s="13">
        <v>892</v>
      </c>
      <c r="R158" s="1">
        <v>220402</v>
      </c>
      <c r="S158" s="20">
        <f>+F158</f>
        <v>5922500</v>
      </c>
      <c r="T158" s="17">
        <v>45721</v>
      </c>
      <c r="U158" s="19" t="s">
        <v>788</v>
      </c>
      <c r="V158" s="17" t="s">
        <v>4157</v>
      </c>
      <c r="W158" s="25" t="s">
        <v>4158</v>
      </c>
      <c r="X158" s="17"/>
      <c r="Y158" s="1"/>
      <c r="Z158" s="21">
        <f>+F158/2.5</f>
        <v>2369000</v>
      </c>
      <c r="AA158" s="1"/>
      <c r="AB158" s="22"/>
      <c r="AC158" s="1"/>
      <c r="AD158" s="22"/>
      <c r="AE158" s="1"/>
      <c r="AF158" s="1" t="s">
        <v>305</v>
      </c>
      <c r="AG158" s="1">
        <v>3504149209</v>
      </c>
      <c r="AH158" s="26" t="s">
        <v>306</v>
      </c>
      <c r="AI158" s="1"/>
    </row>
    <row r="159" spans="1:35" hidden="1">
      <c r="A159" s="1">
        <v>181</v>
      </c>
      <c r="B159" s="1" t="s">
        <v>47</v>
      </c>
      <c r="C159" s="1" t="s">
        <v>293</v>
      </c>
      <c r="D159" s="1" t="s">
        <v>294</v>
      </c>
      <c r="E159" s="13" t="s">
        <v>40</v>
      </c>
      <c r="F159" s="14">
        <v>5922500</v>
      </c>
      <c r="G159" s="1" t="s">
        <v>789</v>
      </c>
      <c r="H159" s="15">
        <v>1110526239</v>
      </c>
      <c r="I159" s="15" t="s">
        <v>42</v>
      </c>
      <c r="J159" s="16">
        <v>1</v>
      </c>
      <c r="K159" s="16">
        <v>868</v>
      </c>
      <c r="L159" s="17">
        <v>45713</v>
      </c>
      <c r="M159" s="18">
        <f>+F159</f>
        <v>5922500</v>
      </c>
      <c r="N159" s="17">
        <v>45721</v>
      </c>
      <c r="O159" s="13" t="s">
        <v>43</v>
      </c>
      <c r="P159" s="19">
        <v>45721</v>
      </c>
      <c r="Q159" s="13">
        <v>893</v>
      </c>
      <c r="R159" s="1">
        <v>220402</v>
      </c>
      <c r="S159" s="20">
        <f>+F159</f>
        <v>5922500</v>
      </c>
      <c r="T159" s="17">
        <v>45721</v>
      </c>
      <c r="U159" s="19" t="s">
        <v>790</v>
      </c>
      <c r="V159" s="17">
        <v>45721</v>
      </c>
      <c r="W159" s="25" t="s">
        <v>4158</v>
      </c>
      <c r="X159" s="17"/>
      <c r="Y159" s="1"/>
      <c r="Z159" s="21">
        <f>+F159/2.5</f>
        <v>2369000</v>
      </c>
      <c r="AA159" s="1"/>
      <c r="AB159" s="22"/>
      <c r="AC159" s="1"/>
      <c r="AD159" s="22"/>
      <c r="AE159" s="1"/>
      <c r="AF159" s="1" t="s">
        <v>791</v>
      </c>
      <c r="AG159" s="1">
        <v>3152082742</v>
      </c>
      <c r="AH159" s="26" t="s">
        <v>298</v>
      </c>
      <c r="AI159" s="1"/>
    </row>
    <row r="160" spans="1:35" hidden="1">
      <c r="A160" s="1">
        <v>182</v>
      </c>
      <c r="B160" s="1" t="s">
        <v>47</v>
      </c>
      <c r="C160" s="1" t="s">
        <v>293</v>
      </c>
      <c r="D160" s="1" t="s">
        <v>294</v>
      </c>
      <c r="E160" s="13" t="s">
        <v>40</v>
      </c>
      <c r="F160" s="14">
        <v>5922500</v>
      </c>
      <c r="G160" s="1" t="s">
        <v>792</v>
      </c>
      <c r="H160" s="15">
        <v>1110507022</v>
      </c>
      <c r="I160" s="15" t="s">
        <v>42</v>
      </c>
      <c r="J160" s="16">
        <v>1</v>
      </c>
      <c r="K160" s="16">
        <v>869</v>
      </c>
      <c r="L160" s="17">
        <v>45713</v>
      </c>
      <c r="M160" s="18">
        <f>+F160</f>
        <v>5922500</v>
      </c>
      <c r="N160" s="17">
        <v>45721</v>
      </c>
      <c r="O160" s="13" t="s">
        <v>43</v>
      </c>
      <c r="P160" s="19">
        <v>45721</v>
      </c>
      <c r="Q160" s="13">
        <v>894</v>
      </c>
      <c r="R160" s="1">
        <v>220402</v>
      </c>
      <c r="S160" s="20">
        <f>+F160</f>
        <v>5922500</v>
      </c>
      <c r="T160" s="17">
        <v>45721</v>
      </c>
      <c r="U160" s="19" t="s">
        <v>793</v>
      </c>
      <c r="V160" s="17">
        <v>45722</v>
      </c>
      <c r="W160" s="25" t="s">
        <v>4158</v>
      </c>
      <c r="X160" s="17"/>
      <c r="Y160" s="1"/>
      <c r="Z160" s="21">
        <f>+F160/2.5</f>
        <v>2369000</v>
      </c>
      <c r="AA160" s="1"/>
      <c r="AB160" s="22"/>
      <c r="AC160" s="1"/>
      <c r="AD160" s="22"/>
      <c r="AE160" s="1"/>
      <c r="AF160" s="1" t="s">
        <v>794</v>
      </c>
      <c r="AG160" s="1">
        <v>3502836108</v>
      </c>
      <c r="AH160" s="26" t="s">
        <v>795</v>
      </c>
      <c r="AI160" s="1"/>
    </row>
    <row r="161" spans="1:35">
      <c r="A161" s="1">
        <v>183</v>
      </c>
      <c r="B161" s="1" t="s">
        <v>596</v>
      </c>
      <c r="C161" s="1" t="s">
        <v>621</v>
      </c>
      <c r="D161" s="249" t="s">
        <v>796</v>
      </c>
      <c r="E161" s="13" t="s">
        <v>40</v>
      </c>
      <c r="F161" s="140">
        <v>7500000</v>
      </c>
      <c r="G161" s="137" t="s">
        <v>797</v>
      </c>
      <c r="H161" s="15">
        <v>1110578443</v>
      </c>
      <c r="I161" s="15" t="s">
        <v>42</v>
      </c>
      <c r="J161" s="16">
        <v>0</v>
      </c>
      <c r="K161" s="16">
        <v>899</v>
      </c>
      <c r="L161" s="17">
        <v>45716</v>
      </c>
      <c r="M161" s="18">
        <f t="shared" ref="M161" si="43">F161</f>
        <v>7500000</v>
      </c>
      <c r="N161" s="17">
        <v>45722</v>
      </c>
      <c r="O161" s="13" t="s">
        <v>43</v>
      </c>
      <c r="P161" s="19">
        <v>45730</v>
      </c>
      <c r="Q161" s="13">
        <v>980</v>
      </c>
      <c r="R161" s="1">
        <v>220602</v>
      </c>
      <c r="S161" s="20">
        <f t="shared" ref="S161" si="44">M161</f>
        <v>7500000</v>
      </c>
      <c r="T161" s="17">
        <v>45730</v>
      </c>
      <c r="U161" s="15" t="s">
        <v>798</v>
      </c>
      <c r="V161" s="17">
        <v>45736</v>
      </c>
      <c r="W161" s="13" t="s">
        <v>668</v>
      </c>
      <c r="X161" s="17"/>
      <c r="Y161" s="1"/>
      <c r="Z161" s="21">
        <f t="shared" ref="Z161" si="45">+S161/3</f>
        <v>2500000</v>
      </c>
      <c r="AA161" s="1"/>
      <c r="AB161" s="22"/>
      <c r="AC161" s="1"/>
      <c r="AD161" s="22"/>
      <c r="AE161" s="1"/>
      <c r="AF161" s="1" t="s">
        <v>799</v>
      </c>
      <c r="AG161" s="1">
        <v>3173056382</v>
      </c>
      <c r="AH161" s="26" t="s">
        <v>800</v>
      </c>
      <c r="AI161" s="1"/>
    </row>
    <row r="162" spans="1:35" hidden="1">
      <c r="A162" s="1">
        <v>184</v>
      </c>
      <c r="B162" s="1" t="s">
        <v>47</v>
      </c>
      <c r="C162" s="1" t="s">
        <v>293</v>
      </c>
      <c r="D162" s="1" t="s">
        <v>294</v>
      </c>
      <c r="E162" s="13" t="s">
        <v>40</v>
      </c>
      <c r="F162" s="14">
        <v>5922500</v>
      </c>
      <c r="G162" s="1" t="s">
        <v>285</v>
      </c>
      <c r="H162" s="15">
        <v>1110498747</v>
      </c>
      <c r="I162" s="15" t="s">
        <v>42</v>
      </c>
      <c r="J162" s="16">
        <v>0</v>
      </c>
      <c r="K162" s="16">
        <v>873</v>
      </c>
      <c r="L162" s="17">
        <v>45713</v>
      </c>
      <c r="M162" s="18">
        <f>+F162</f>
        <v>5922500</v>
      </c>
      <c r="N162" s="17">
        <v>45722</v>
      </c>
      <c r="O162" s="13" t="s">
        <v>43</v>
      </c>
      <c r="P162" s="19">
        <v>45722</v>
      </c>
      <c r="Q162" s="13">
        <v>901</v>
      </c>
      <c r="R162" s="1">
        <v>220402</v>
      </c>
      <c r="S162" s="20">
        <f>+F162</f>
        <v>5922500</v>
      </c>
      <c r="T162" s="17">
        <v>45722</v>
      </c>
      <c r="U162" s="19" t="s">
        <v>801</v>
      </c>
      <c r="V162" s="17">
        <v>45358</v>
      </c>
      <c r="W162" s="25" t="s">
        <v>4158</v>
      </c>
      <c r="X162" s="17"/>
      <c r="Y162" s="1"/>
      <c r="Z162" s="21">
        <f>+F162/2.5</f>
        <v>2369000</v>
      </c>
      <c r="AA162" s="1"/>
      <c r="AB162" s="22"/>
      <c r="AC162" s="1"/>
      <c r="AD162" s="22"/>
      <c r="AE162" s="1"/>
      <c r="AF162" s="1" t="s">
        <v>287</v>
      </c>
      <c r="AG162" s="1">
        <v>3152671179</v>
      </c>
      <c r="AH162" s="26" t="s">
        <v>802</v>
      </c>
      <c r="AI162" s="1"/>
    </row>
    <row r="163" spans="1:35" hidden="1">
      <c r="A163" s="1">
        <v>185</v>
      </c>
      <c r="B163" s="1" t="s">
        <v>47</v>
      </c>
      <c r="C163" s="1" t="s">
        <v>293</v>
      </c>
      <c r="D163" s="1" t="s">
        <v>294</v>
      </c>
      <c r="E163" s="13" t="s">
        <v>40</v>
      </c>
      <c r="F163" s="14">
        <v>5922500</v>
      </c>
      <c r="G163" s="1" t="s">
        <v>299</v>
      </c>
      <c r="H163" s="15">
        <v>1110597725</v>
      </c>
      <c r="I163" s="15" t="s">
        <v>42</v>
      </c>
      <c r="J163" s="16">
        <v>3</v>
      </c>
      <c r="K163" s="16">
        <v>871</v>
      </c>
      <c r="L163" s="17">
        <v>45713</v>
      </c>
      <c r="M163" s="18">
        <f>+F163</f>
        <v>5922500</v>
      </c>
      <c r="N163" s="17">
        <v>45722</v>
      </c>
      <c r="O163" s="13" t="s">
        <v>43</v>
      </c>
      <c r="P163" s="19">
        <v>45722</v>
      </c>
      <c r="Q163" s="13">
        <v>902</v>
      </c>
      <c r="R163" s="1">
        <v>220402</v>
      </c>
      <c r="S163" s="20">
        <f>+F163</f>
        <v>5922500</v>
      </c>
      <c r="T163" s="17">
        <v>45722</v>
      </c>
      <c r="U163" s="19" t="s">
        <v>803</v>
      </c>
      <c r="V163" s="17">
        <v>45722</v>
      </c>
      <c r="W163" s="25" t="s">
        <v>4158</v>
      </c>
      <c r="X163" s="17"/>
      <c r="Y163" s="1"/>
      <c r="Z163" s="21">
        <f>+F163/2.5</f>
        <v>2369000</v>
      </c>
      <c r="AA163" s="1"/>
      <c r="AB163" s="22"/>
      <c r="AC163" s="1"/>
      <c r="AD163" s="22"/>
      <c r="AE163" s="1"/>
      <c r="AF163" s="1" t="s">
        <v>804</v>
      </c>
      <c r="AG163" s="1">
        <v>3125730235</v>
      </c>
      <c r="AH163" s="26" t="s">
        <v>805</v>
      </c>
      <c r="AI163" s="1"/>
    </row>
    <row r="164" spans="1:35">
      <c r="A164" s="1">
        <v>186</v>
      </c>
      <c r="B164" s="1" t="s">
        <v>596</v>
      </c>
      <c r="C164" s="1" t="s">
        <v>169</v>
      </c>
      <c r="D164" s="249" t="s">
        <v>739</v>
      </c>
      <c r="E164" s="13" t="s">
        <v>40</v>
      </c>
      <c r="F164" s="250">
        <v>7125000</v>
      </c>
      <c r="G164" s="1" t="s">
        <v>806</v>
      </c>
      <c r="H164" s="15">
        <v>1234640889</v>
      </c>
      <c r="I164" s="15" t="s">
        <v>42</v>
      </c>
      <c r="J164" s="16">
        <v>6</v>
      </c>
      <c r="K164" s="16">
        <v>911</v>
      </c>
      <c r="L164" s="17">
        <v>45716</v>
      </c>
      <c r="M164" s="18">
        <f t="shared" ref="M164:M170" si="46">F164</f>
        <v>7125000</v>
      </c>
      <c r="N164" s="17">
        <v>45722</v>
      </c>
      <c r="O164" s="13" t="s">
        <v>43</v>
      </c>
      <c r="P164" s="19">
        <v>45722</v>
      </c>
      <c r="Q164" s="13">
        <v>903</v>
      </c>
      <c r="R164" s="1">
        <v>220601</v>
      </c>
      <c r="S164" s="20">
        <f t="shared" ref="S164:S170" si="47">M164</f>
        <v>7125000</v>
      </c>
      <c r="T164" s="17">
        <v>45722</v>
      </c>
      <c r="U164" s="15">
        <v>100042012</v>
      </c>
      <c r="V164" s="17">
        <v>45726</v>
      </c>
      <c r="W164" s="13" t="s">
        <v>668</v>
      </c>
      <c r="X164" s="17"/>
      <c r="Y164" s="1"/>
      <c r="Z164" s="21">
        <f>+F164/3</f>
        <v>2375000</v>
      </c>
      <c r="AA164" s="1"/>
      <c r="AB164" s="22"/>
      <c r="AC164" s="1"/>
      <c r="AD164" s="22"/>
      <c r="AE164" s="1"/>
      <c r="AF164" s="1" t="s">
        <v>807</v>
      </c>
      <c r="AG164" s="1">
        <v>3005064538</v>
      </c>
      <c r="AH164" s="26" t="s">
        <v>808</v>
      </c>
      <c r="AI164" s="1"/>
    </row>
    <row r="165" spans="1:35" hidden="1">
      <c r="A165" s="1">
        <v>187</v>
      </c>
      <c r="B165" s="1" t="s">
        <v>47</v>
      </c>
      <c r="C165" s="1" t="s">
        <v>100</v>
      </c>
      <c r="D165" s="1" t="s">
        <v>809</v>
      </c>
      <c r="E165" s="13" t="s">
        <v>40</v>
      </c>
      <c r="F165" s="14">
        <v>19440000</v>
      </c>
      <c r="G165" s="1" t="s">
        <v>267</v>
      </c>
      <c r="H165" s="15">
        <v>901430318</v>
      </c>
      <c r="I165" s="15" t="s">
        <v>115</v>
      </c>
      <c r="J165" s="16">
        <v>1</v>
      </c>
      <c r="K165" s="16">
        <v>954</v>
      </c>
      <c r="L165" s="17">
        <v>45716</v>
      </c>
      <c r="M165" s="18">
        <f t="shared" si="46"/>
        <v>19440000</v>
      </c>
      <c r="N165" s="17">
        <v>45723</v>
      </c>
      <c r="O165" s="13" t="s">
        <v>43</v>
      </c>
      <c r="P165" s="19">
        <v>45723</v>
      </c>
      <c r="Q165" s="13">
        <v>916</v>
      </c>
      <c r="R165" s="1">
        <v>220401</v>
      </c>
      <c r="S165" s="20">
        <f t="shared" si="47"/>
        <v>19440000</v>
      </c>
      <c r="T165" s="17">
        <v>45723</v>
      </c>
      <c r="U165" s="15" t="s">
        <v>810</v>
      </c>
      <c r="V165" s="17">
        <v>45723</v>
      </c>
      <c r="W165" s="25" t="s">
        <v>3146</v>
      </c>
      <c r="X165" s="17"/>
      <c r="Y165" s="1"/>
      <c r="Z165" s="21">
        <f>+F165/2</f>
        <v>9720000</v>
      </c>
      <c r="AA165" s="1"/>
      <c r="AB165" s="22"/>
      <c r="AC165" s="1"/>
      <c r="AD165" s="22"/>
      <c r="AE165" s="1"/>
      <c r="AF165" s="1" t="s">
        <v>269</v>
      </c>
      <c r="AG165" s="1">
        <v>3105517406</v>
      </c>
      <c r="AH165" s="26" t="s">
        <v>270</v>
      </c>
      <c r="AI165" s="1"/>
    </row>
    <row r="166" spans="1:35" hidden="1">
      <c r="A166" s="1">
        <v>188</v>
      </c>
      <c r="B166" s="1" t="s">
        <v>47</v>
      </c>
      <c r="C166" s="1" t="s">
        <v>100</v>
      </c>
      <c r="D166" s="24" t="s">
        <v>106</v>
      </c>
      <c r="E166" s="13" t="s">
        <v>40</v>
      </c>
      <c r="F166" s="14">
        <v>9720000</v>
      </c>
      <c r="G166" s="1" t="s">
        <v>107</v>
      </c>
      <c r="H166" s="15">
        <v>28980289</v>
      </c>
      <c r="I166" s="15" t="s">
        <v>108</v>
      </c>
      <c r="J166" s="16">
        <v>7</v>
      </c>
      <c r="K166" s="16">
        <v>953</v>
      </c>
      <c r="L166" s="17">
        <v>45716</v>
      </c>
      <c r="M166" s="18">
        <f t="shared" si="46"/>
        <v>9720000</v>
      </c>
      <c r="N166" s="17">
        <v>45723</v>
      </c>
      <c r="O166" s="13" t="s">
        <v>43</v>
      </c>
      <c r="P166" s="19">
        <v>45726</v>
      </c>
      <c r="Q166" s="13">
        <v>917</v>
      </c>
      <c r="R166" s="1">
        <v>220401</v>
      </c>
      <c r="S166" s="20">
        <f t="shared" si="47"/>
        <v>9720000</v>
      </c>
      <c r="T166" s="17">
        <v>45723</v>
      </c>
      <c r="U166" s="17" t="s">
        <v>811</v>
      </c>
      <c r="V166" s="17">
        <v>45723</v>
      </c>
      <c r="W166" s="25" t="s">
        <v>3146</v>
      </c>
      <c r="X166" s="17"/>
      <c r="Y166" s="1"/>
      <c r="Z166" s="21">
        <f>+F166/2</f>
        <v>4860000</v>
      </c>
      <c r="AA166" s="1"/>
      <c r="AB166" s="22"/>
      <c r="AC166" s="1"/>
      <c r="AD166" s="22"/>
      <c r="AE166" s="1"/>
      <c r="AF166" s="1" t="s">
        <v>111</v>
      </c>
      <c r="AG166" s="1">
        <v>3002500256</v>
      </c>
      <c r="AH166" s="26" t="s">
        <v>112</v>
      </c>
      <c r="AI166" s="1"/>
    </row>
    <row r="167" spans="1:35" hidden="1">
      <c r="A167" s="1">
        <v>189</v>
      </c>
      <c r="B167" s="1" t="s">
        <v>47</v>
      </c>
      <c r="C167" s="1" t="s">
        <v>100</v>
      </c>
      <c r="D167" s="24" t="s">
        <v>237</v>
      </c>
      <c r="E167" s="13" t="s">
        <v>80</v>
      </c>
      <c r="F167" s="14">
        <v>16200000</v>
      </c>
      <c r="G167" s="1" t="s">
        <v>238</v>
      </c>
      <c r="H167" s="15">
        <v>1232391592</v>
      </c>
      <c r="I167" s="15" t="s">
        <v>239</v>
      </c>
      <c r="J167" s="16">
        <v>8</v>
      </c>
      <c r="K167" s="16">
        <v>952</v>
      </c>
      <c r="L167" s="17">
        <v>45716</v>
      </c>
      <c r="M167" s="18">
        <f t="shared" si="46"/>
        <v>16200000</v>
      </c>
      <c r="N167" s="17">
        <v>45723</v>
      </c>
      <c r="O167" s="13" t="s">
        <v>43</v>
      </c>
      <c r="P167" s="19">
        <v>45723</v>
      </c>
      <c r="Q167" s="13">
        <v>918</v>
      </c>
      <c r="R167" s="1">
        <v>220401</v>
      </c>
      <c r="S167" s="20">
        <f t="shared" si="47"/>
        <v>16200000</v>
      </c>
      <c r="T167" s="17">
        <v>45726</v>
      </c>
      <c r="U167" s="15" t="s">
        <v>813</v>
      </c>
      <c r="V167" s="17">
        <v>45726</v>
      </c>
      <c r="W167" s="25" t="s">
        <v>3146</v>
      </c>
      <c r="X167" s="17"/>
      <c r="Y167" s="1"/>
      <c r="Z167" s="21">
        <f t="shared" ref="Z167" si="48">+F167/2</f>
        <v>8100000</v>
      </c>
      <c r="AA167" s="1"/>
      <c r="AB167" s="22"/>
      <c r="AC167" s="1"/>
      <c r="AD167" s="22"/>
      <c r="AE167" s="1"/>
      <c r="AF167" s="1" t="s">
        <v>241</v>
      </c>
      <c r="AG167" s="1">
        <v>3183882555</v>
      </c>
      <c r="AH167" s="26" t="s">
        <v>242</v>
      </c>
      <c r="AI167" s="1"/>
    </row>
    <row r="168" spans="1:35">
      <c r="A168" s="1">
        <v>190</v>
      </c>
      <c r="B168" s="1" t="s">
        <v>596</v>
      </c>
      <c r="C168" s="1" t="s">
        <v>100</v>
      </c>
      <c r="D168" s="249" t="s">
        <v>814</v>
      </c>
      <c r="E168" s="13" t="s">
        <v>40</v>
      </c>
      <c r="F168" s="247">
        <v>11250000</v>
      </c>
      <c r="G168" s="1" t="s">
        <v>815</v>
      </c>
      <c r="H168" s="15">
        <v>11372217</v>
      </c>
      <c r="I168" s="15" t="s">
        <v>780</v>
      </c>
      <c r="J168" s="16">
        <v>0</v>
      </c>
      <c r="K168" s="16">
        <v>906</v>
      </c>
      <c r="L168" s="17">
        <v>45716</v>
      </c>
      <c r="M168" s="18">
        <f t="shared" si="46"/>
        <v>11250000</v>
      </c>
      <c r="N168" s="17">
        <v>45723</v>
      </c>
      <c r="O168" s="13" t="s">
        <v>43</v>
      </c>
      <c r="P168" s="180"/>
      <c r="Q168" s="181"/>
      <c r="R168" s="1">
        <v>220601</v>
      </c>
      <c r="S168" s="20">
        <f t="shared" si="47"/>
        <v>11250000</v>
      </c>
      <c r="T168" s="17"/>
      <c r="U168" s="174" t="s">
        <v>415</v>
      </c>
      <c r="V168" s="17"/>
      <c r="W168" s="13" t="s">
        <v>668</v>
      </c>
      <c r="X168" s="17"/>
      <c r="Y168" s="1"/>
      <c r="Z168" s="21">
        <f>+S168/3</f>
        <v>3750000</v>
      </c>
      <c r="AA168" s="1"/>
      <c r="AB168" s="22"/>
      <c r="AC168" s="1"/>
      <c r="AD168" s="22"/>
      <c r="AE168" s="1"/>
      <c r="AF168" s="1" t="s">
        <v>816</v>
      </c>
      <c r="AG168" s="1">
        <v>36229480985</v>
      </c>
      <c r="AH168" s="26" t="s">
        <v>817</v>
      </c>
      <c r="AI168" s="1"/>
    </row>
    <row r="169" spans="1:35" hidden="1">
      <c r="A169" s="1">
        <v>191</v>
      </c>
      <c r="B169" s="1" t="s">
        <v>47</v>
      </c>
      <c r="C169" s="1" t="s">
        <v>190</v>
      </c>
      <c r="D169" s="24" t="s">
        <v>818</v>
      </c>
      <c r="E169" s="13" t="s">
        <v>40</v>
      </c>
      <c r="F169" s="14">
        <v>4738000</v>
      </c>
      <c r="G169" s="1" t="s">
        <v>191</v>
      </c>
      <c r="H169" s="15">
        <v>1109380186</v>
      </c>
      <c r="I169" s="15" t="s">
        <v>165</v>
      </c>
      <c r="J169" s="16">
        <v>7</v>
      </c>
      <c r="K169" s="16">
        <v>841</v>
      </c>
      <c r="L169" s="17">
        <v>45716</v>
      </c>
      <c r="M169" s="18">
        <f t="shared" si="46"/>
        <v>4738000</v>
      </c>
      <c r="N169" s="17">
        <v>45664</v>
      </c>
      <c r="O169" s="13" t="s">
        <v>43</v>
      </c>
      <c r="P169" s="19">
        <v>45723</v>
      </c>
      <c r="Q169" s="13">
        <v>919</v>
      </c>
      <c r="R169" s="1">
        <v>220402</v>
      </c>
      <c r="S169" s="20">
        <f t="shared" si="47"/>
        <v>4738000</v>
      </c>
      <c r="T169" s="17">
        <v>45723</v>
      </c>
      <c r="U169" s="15" t="s">
        <v>819</v>
      </c>
      <c r="V169" s="17">
        <v>45723</v>
      </c>
      <c r="W169" s="25" t="s">
        <v>3146</v>
      </c>
      <c r="X169" s="17"/>
      <c r="Y169" s="1"/>
      <c r="Z169" s="21">
        <f t="shared" ref="Z169" si="49">+F169/2</f>
        <v>2369000</v>
      </c>
      <c r="AA169" s="1"/>
      <c r="AB169" s="22"/>
      <c r="AC169" s="1"/>
      <c r="AD169" s="22"/>
      <c r="AE169" s="1"/>
      <c r="AF169" s="1" t="s">
        <v>193</v>
      </c>
      <c r="AG169" s="1">
        <v>3163977062</v>
      </c>
      <c r="AH169" s="26" t="s">
        <v>194</v>
      </c>
      <c r="AI169" s="1"/>
    </row>
    <row r="170" spans="1:35" hidden="1">
      <c r="A170" s="1">
        <v>192</v>
      </c>
      <c r="B170" s="1" t="s">
        <v>47</v>
      </c>
      <c r="C170" s="1" t="s">
        <v>48</v>
      </c>
      <c r="D170" s="24" t="s">
        <v>67</v>
      </c>
      <c r="E170" s="13" t="s">
        <v>40</v>
      </c>
      <c r="F170" s="14">
        <v>19440000</v>
      </c>
      <c r="G170" s="1" t="s">
        <v>174</v>
      </c>
      <c r="H170" s="15">
        <v>14243863</v>
      </c>
      <c r="I170" s="15" t="s">
        <v>115</v>
      </c>
      <c r="J170" s="16">
        <v>3</v>
      </c>
      <c r="K170" s="16">
        <v>853</v>
      </c>
      <c r="L170" s="17">
        <v>45708</v>
      </c>
      <c r="M170" s="18">
        <f t="shared" si="46"/>
        <v>19440000</v>
      </c>
      <c r="N170" s="17">
        <v>45723</v>
      </c>
      <c r="O170" s="13" t="s">
        <v>43</v>
      </c>
      <c r="P170" s="19">
        <v>45723</v>
      </c>
      <c r="Q170" s="13">
        <v>920</v>
      </c>
      <c r="R170" s="1">
        <v>220401</v>
      </c>
      <c r="S170" s="20">
        <f t="shared" si="47"/>
        <v>19440000</v>
      </c>
      <c r="T170" s="17" t="s">
        <v>820</v>
      </c>
      <c r="U170" s="15" t="s">
        <v>821</v>
      </c>
      <c r="V170" s="17" t="s">
        <v>4156</v>
      </c>
      <c r="W170" s="25" t="s">
        <v>3146</v>
      </c>
      <c r="X170" s="17"/>
      <c r="Y170" s="1"/>
      <c r="Z170" s="21">
        <f>+F170/2</f>
        <v>9720000</v>
      </c>
      <c r="AA170" s="1"/>
      <c r="AB170" s="22"/>
      <c r="AC170" s="1"/>
      <c r="AD170" s="22"/>
      <c r="AE170" s="1"/>
      <c r="AF170" s="1" t="s">
        <v>176</v>
      </c>
      <c r="AG170" s="1">
        <v>3108140069</v>
      </c>
      <c r="AH170" s="26" t="s">
        <v>177</v>
      </c>
      <c r="AI170" s="1"/>
    </row>
    <row r="171" spans="1:35" hidden="1">
      <c r="A171" s="1">
        <v>193</v>
      </c>
      <c r="B171" s="1" t="s">
        <v>47</v>
      </c>
      <c r="C171" s="1" t="s">
        <v>293</v>
      </c>
      <c r="D171" s="1" t="s">
        <v>294</v>
      </c>
      <c r="E171" s="13" t="s">
        <v>40</v>
      </c>
      <c r="F171" s="14">
        <v>5922500</v>
      </c>
      <c r="G171" s="1" t="s">
        <v>289</v>
      </c>
      <c r="H171" s="15">
        <v>1111453139</v>
      </c>
      <c r="I171" s="15" t="s">
        <v>290</v>
      </c>
      <c r="J171" s="16">
        <v>3</v>
      </c>
      <c r="K171" s="16">
        <v>870</v>
      </c>
      <c r="L171" s="17">
        <v>45713</v>
      </c>
      <c r="M171" s="18">
        <f>+F171</f>
        <v>5922500</v>
      </c>
      <c r="N171" s="17">
        <v>45723</v>
      </c>
      <c r="O171" s="13" t="s">
        <v>43</v>
      </c>
      <c r="P171" s="19">
        <v>45723</v>
      </c>
      <c r="Q171" s="13">
        <v>921</v>
      </c>
      <c r="R171" s="1">
        <v>220402</v>
      </c>
      <c r="S171" s="20">
        <f>+F171</f>
        <v>5922500</v>
      </c>
      <c r="T171" s="17">
        <v>45723</v>
      </c>
      <c r="U171" s="186" t="s">
        <v>822</v>
      </c>
      <c r="V171" s="17">
        <v>45723</v>
      </c>
      <c r="W171" s="25" t="s">
        <v>4158</v>
      </c>
      <c r="X171" s="17"/>
      <c r="Y171" s="1"/>
      <c r="Z171" s="21">
        <f>+F171/2.5</f>
        <v>2369000</v>
      </c>
      <c r="AA171" s="1"/>
      <c r="AB171" s="22"/>
      <c r="AC171" s="1"/>
      <c r="AD171" s="22"/>
      <c r="AE171" s="1"/>
      <c r="AF171" s="1" t="s">
        <v>823</v>
      </c>
      <c r="AG171" s="1">
        <v>3125730235</v>
      </c>
      <c r="AH171" s="26" t="s">
        <v>805</v>
      </c>
      <c r="AI171" s="1"/>
    </row>
    <row r="172" spans="1:35" hidden="1">
      <c r="A172" s="1">
        <v>194</v>
      </c>
      <c r="B172" s="1" t="s">
        <v>47</v>
      </c>
      <c r="C172" s="1" t="s">
        <v>48</v>
      </c>
      <c r="D172" s="24" t="s">
        <v>824</v>
      </c>
      <c r="E172" s="13" t="s">
        <v>40</v>
      </c>
      <c r="F172" s="14">
        <v>14800128</v>
      </c>
      <c r="G172" s="1" t="s">
        <v>213</v>
      </c>
      <c r="H172" s="15">
        <v>77182070</v>
      </c>
      <c r="I172" s="15" t="s">
        <v>214</v>
      </c>
      <c r="J172" s="16">
        <v>6</v>
      </c>
      <c r="K172" s="16">
        <v>839</v>
      </c>
      <c r="L172" s="17">
        <v>45706</v>
      </c>
      <c r="M172" s="18">
        <f t="shared" ref="M172:M179" si="50">F172</f>
        <v>14800128</v>
      </c>
      <c r="N172" s="17">
        <v>45723</v>
      </c>
      <c r="O172" s="13" t="s">
        <v>43</v>
      </c>
      <c r="P172" s="19">
        <v>45723</v>
      </c>
      <c r="Q172" s="13">
        <v>922</v>
      </c>
      <c r="R172" s="1">
        <v>220401</v>
      </c>
      <c r="S172" s="20">
        <f t="shared" ref="S172:S179" si="51">M172</f>
        <v>14800128</v>
      </c>
      <c r="T172" s="17">
        <v>45723</v>
      </c>
      <c r="U172" s="15" t="s">
        <v>825</v>
      </c>
      <c r="V172" s="17">
        <v>45724</v>
      </c>
      <c r="W172" s="25" t="s">
        <v>3146</v>
      </c>
      <c r="X172" s="17"/>
      <c r="Y172" s="1"/>
      <c r="Z172" s="21">
        <f>+F172/2</f>
        <v>7400064</v>
      </c>
      <c r="AA172" s="1"/>
      <c r="AB172" s="22"/>
      <c r="AC172" s="1"/>
      <c r="AD172" s="22"/>
      <c r="AE172" s="1"/>
      <c r="AF172" s="1" t="s">
        <v>216</v>
      </c>
      <c r="AG172" s="1">
        <v>3164691587</v>
      </c>
      <c r="AH172" s="26" t="s">
        <v>217</v>
      </c>
      <c r="AI172" s="1"/>
    </row>
    <row r="173" spans="1:35" hidden="1">
      <c r="A173" s="1">
        <v>195</v>
      </c>
      <c r="B173" s="1" t="s">
        <v>47</v>
      </c>
      <c r="C173" s="1" t="s">
        <v>48</v>
      </c>
      <c r="D173" s="24" t="s">
        <v>201</v>
      </c>
      <c r="E173" s="13" t="s">
        <v>40</v>
      </c>
      <c r="F173" s="14">
        <v>7200000</v>
      </c>
      <c r="G173" s="1" t="s">
        <v>202</v>
      </c>
      <c r="H173" s="15">
        <v>1234639</v>
      </c>
      <c r="I173" s="15" t="s">
        <v>115</v>
      </c>
      <c r="J173" s="16">
        <v>3</v>
      </c>
      <c r="K173" s="16">
        <v>858</v>
      </c>
      <c r="L173" s="17">
        <v>45708</v>
      </c>
      <c r="M173" s="18">
        <f t="shared" si="50"/>
        <v>7200000</v>
      </c>
      <c r="N173" s="17">
        <v>45723</v>
      </c>
      <c r="O173" s="13" t="s">
        <v>43</v>
      </c>
      <c r="P173" s="19">
        <v>45723</v>
      </c>
      <c r="Q173" s="13">
        <v>923</v>
      </c>
      <c r="R173" s="1">
        <v>220401</v>
      </c>
      <c r="S173" s="20">
        <f t="shared" si="51"/>
        <v>7200000</v>
      </c>
      <c r="T173" s="17">
        <v>45723</v>
      </c>
      <c r="U173" s="15" t="s">
        <v>826</v>
      </c>
      <c r="V173" s="17">
        <v>45723</v>
      </c>
      <c r="W173" s="25" t="s">
        <v>3146</v>
      </c>
      <c r="X173" s="17"/>
      <c r="Y173" s="1"/>
      <c r="Z173" s="21">
        <f>+M173/2</f>
        <v>3600000</v>
      </c>
      <c r="AA173" s="1"/>
      <c r="AB173" s="22"/>
      <c r="AC173" s="1"/>
      <c r="AD173" s="22"/>
      <c r="AE173" s="1"/>
      <c r="AF173" s="1" t="s">
        <v>204</v>
      </c>
      <c r="AG173" s="1">
        <v>3208903753</v>
      </c>
      <c r="AH173" s="26" t="s">
        <v>205</v>
      </c>
      <c r="AI173" s="1"/>
    </row>
    <row r="174" spans="1:35" hidden="1">
      <c r="A174" s="1">
        <v>196</v>
      </c>
      <c r="B174" s="1" t="s">
        <v>47</v>
      </c>
      <c r="C174" s="1" t="s">
        <v>48</v>
      </c>
      <c r="D174" s="24" t="s">
        <v>201</v>
      </c>
      <c r="E174" s="13" t="s">
        <v>40</v>
      </c>
      <c r="F174" s="14">
        <v>7200000</v>
      </c>
      <c r="G174" s="1" t="s">
        <v>207</v>
      </c>
      <c r="H174" s="15">
        <v>1005848875</v>
      </c>
      <c r="I174" s="15" t="s">
        <v>208</v>
      </c>
      <c r="J174" s="16">
        <v>7</v>
      </c>
      <c r="K174" s="16">
        <v>860</v>
      </c>
      <c r="L174" s="17">
        <v>45708</v>
      </c>
      <c r="M174" s="18">
        <f t="shared" si="50"/>
        <v>7200000</v>
      </c>
      <c r="N174" s="17">
        <v>45723</v>
      </c>
      <c r="O174" s="13" t="s">
        <v>43</v>
      </c>
      <c r="P174" s="19">
        <v>45723</v>
      </c>
      <c r="Q174" s="13">
        <v>924</v>
      </c>
      <c r="R174" s="1">
        <v>220401</v>
      </c>
      <c r="S174" s="20">
        <f t="shared" si="51"/>
        <v>7200000</v>
      </c>
      <c r="T174" s="17">
        <v>45723</v>
      </c>
      <c r="U174" s="15" t="s">
        <v>827</v>
      </c>
      <c r="V174" s="17">
        <v>45723</v>
      </c>
      <c r="W174" s="25" t="s">
        <v>3146</v>
      </c>
      <c r="X174" s="17"/>
      <c r="Y174" s="1"/>
      <c r="Z174" s="21">
        <f>+M174/2</f>
        <v>3600000</v>
      </c>
      <c r="AA174" s="1"/>
      <c r="AB174" s="22"/>
      <c r="AC174" s="1"/>
      <c r="AD174" s="22"/>
      <c r="AE174" s="1"/>
      <c r="AF174" s="1" t="s">
        <v>828</v>
      </c>
      <c r="AG174" s="1">
        <v>3188349621</v>
      </c>
      <c r="AH174" s="26" t="s">
        <v>829</v>
      </c>
      <c r="AI174" s="1"/>
    </row>
    <row r="175" spans="1:35" hidden="1">
      <c r="A175" s="1">
        <v>197</v>
      </c>
      <c r="B175" s="1" t="s">
        <v>47</v>
      </c>
      <c r="C175" s="1" t="s">
        <v>48</v>
      </c>
      <c r="D175" s="24" t="s">
        <v>824</v>
      </c>
      <c r="E175" s="13" t="s">
        <v>40</v>
      </c>
      <c r="F175" s="14">
        <v>14800128</v>
      </c>
      <c r="G175" s="1" t="s">
        <v>218</v>
      </c>
      <c r="H175" s="15">
        <v>72224422</v>
      </c>
      <c r="I175" s="15" t="s">
        <v>219</v>
      </c>
      <c r="J175" s="16">
        <v>9</v>
      </c>
      <c r="K175" s="16">
        <v>842</v>
      </c>
      <c r="L175" s="17">
        <v>45706</v>
      </c>
      <c r="M175" s="18">
        <f t="shared" si="50"/>
        <v>14800128</v>
      </c>
      <c r="N175" s="17">
        <v>45723</v>
      </c>
      <c r="O175" s="13" t="s">
        <v>43</v>
      </c>
      <c r="P175" s="19">
        <v>45723</v>
      </c>
      <c r="Q175" s="13">
        <v>925</v>
      </c>
      <c r="R175" s="1">
        <v>220401</v>
      </c>
      <c r="S175" s="20">
        <f t="shared" si="51"/>
        <v>14800128</v>
      </c>
      <c r="T175" s="17">
        <v>45723</v>
      </c>
      <c r="U175" s="15" t="s">
        <v>830</v>
      </c>
      <c r="V175" s="17">
        <v>45724</v>
      </c>
      <c r="W175" s="25" t="s">
        <v>3146</v>
      </c>
      <c r="X175" s="17"/>
      <c r="Y175" s="1"/>
      <c r="Z175" s="21">
        <f>+F175/2</f>
        <v>7400064</v>
      </c>
      <c r="AA175" s="1"/>
      <c r="AB175" s="22"/>
      <c r="AC175" s="1"/>
      <c r="AD175" s="22"/>
      <c r="AE175" s="1"/>
      <c r="AF175" s="1" t="s">
        <v>831</v>
      </c>
      <c r="AG175" s="1">
        <v>3188335173</v>
      </c>
      <c r="AH175" s="26" t="s">
        <v>832</v>
      </c>
      <c r="AI175" s="1"/>
    </row>
    <row r="176" spans="1:35" hidden="1">
      <c r="A176" s="1">
        <v>198</v>
      </c>
      <c r="B176" s="1" t="s">
        <v>37</v>
      </c>
      <c r="C176" s="1" t="s">
        <v>129</v>
      </c>
      <c r="D176" s="1" t="s">
        <v>130</v>
      </c>
      <c r="E176" s="13" t="s">
        <v>40</v>
      </c>
      <c r="F176" s="14">
        <v>8400000</v>
      </c>
      <c r="G176" s="1" t="s">
        <v>131</v>
      </c>
      <c r="H176" s="15">
        <v>52958708</v>
      </c>
      <c r="I176" s="15" t="s">
        <v>42</v>
      </c>
      <c r="J176" s="16">
        <v>7</v>
      </c>
      <c r="K176" s="16">
        <v>876</v>
      </c>
      <c r="L176" s="17">
        <v>45714</v>
      </c>
      <c r="M176" s="18">
        <f t="shared" si="50"/>
        <v>8400000</v>
      </c>
      <c r="N176" s="17">
        <v>45723</v>
      </c>
      <c r="O176" s="13" t="s">
        <v>43</v>
      </c>
      <c r="P176" s="19">
        <v>45723</v>
      </c>
      <c r="Q176" s="13">
        <v>926</v>
      </c>
      <c r="R176" s="1">
        <v>2101010301</v>
      </c>
      <c r="S176" s="20">
        <f t="shared" si="51"/>
        <v>8400000</v>
      </c>
      <c r="T176" s="17">
        <v>45723</v>
      </c>
      <c r="U176" s="15" t="s">
        <v>833</v>
      </c>
      <c r="V176" s="17">
        <v>45726</v>
      </c>
      <c r="W176" s="25" t="s">
        <v>416</v>
      </c>
      <c r="X176" s="17"/>
      <c r="Y176" s="1"/>
      <c r="Z176" s="21">
        <f>+F176/2</f>
        <v>4200000</v>
      </c>
      <c r="AA176" s="27"/>
      <c r="AB176" s="22"/>
      <c r="AC176" s="1"/>
      <c r="AD176" s="22"/>
      <c r="AE176" s="1"/>
      <c r="AF176" s="1" t="s">
        <v>133</v>
      </c>
      <c r="AG176" s="1">
        <v>3183741216</v>
      </c>
      <c r="AH176" s="23" t="s">
        <v>134</v>
      </c>
      <c r="AI176" s="1"/>
    </row>
    <row r="177" spans="1:35">
      <c r="A177" s="1">
        <v>199</v>
      </c>
      <c r="B177" s="1" t="s">
        <v>596</v>
      </c>
      <c r="C177" s="1" t="s">
        <v>468</v>
      </c>
      <c r="D177" s="24" t="s">
        <v>834</v>
      </c>
      <c r="E177" s="13" t="s">
        <v>40</v>
      </c>
      <c r="F177" s="259">
        <v>14250000</v>
      </c>
      <c r="G177" s="1" t="s">
        <v>835</v>
      </c>
      <c r="H177" s="15">
        <v>28555671</v>
      </c>
      <c r="I177" s="15" t="s">
        <v>42</v>
      </c>
      <c r="J177" s="16">
        <v>6</v>
      </c>
      <c r="K177" s="16">
        <v>947</v>
      </c>
      <c r="L177" s="17">
        <v>45716</v>
      </c>
      <c r="M177" s="18">
        <f t="shared" si="50"/>
        <v>14250000</v>
      </c>
      <c r="N177" s="17">
        <v>45726</v>
      </c>
      <c r="O177" s="13" t="s">
        <v>43</v>
      </c>
      <c r="P177" s="19">
        <v>45726</v>
      </c>
      <c r="Q177" s="13">
        <v>927</v>
      </c>
      <c r="R177" s="1">
        <v>220601</v>
      </c>
      <c r="S177" s="20">
        <f t="shared" si="51"/>
        <v>14250000</v>
      </c>
      <c r="T177" s="17">
        <v>45727</v>
      </c>
      <c r="U177" s="15" t="s">
        <v>836</v>
      </c>
      <c r="V177" s="17">
        <v>45728</v>
      </c>
      <c r="W177" s="13" t="s">
        <v>668</v>
      </c>
      <c r="X177" s="17"/>
      <c r="Y177" s="1"/>
      <c r="Z177" s="21">
        <f>+F177/3</f>
        <v>4750000</v>
      </c>
      <c r="AA177" s="1"/>
      <c r="AB177" s="22"/>
      <c r="AC177" s="1"/>
      <c r="AD177" s="22"/>
      <c r="AE177" s="1"/>
      <c r="AF177" s="1" t="s">
        <v>837</v>
      </c>
      <c r="AG177" s="1">
        <v>3014589494</v>
      </c>
      <c r="AH177" s="26" t="s">
        <v>838</v>
      </c>
      <c r="AI177" s="1"/>
    </row>
    <row r="178" spans="1:35">
      <c r="A178" s="1">
        <v>200</v>
      </c>
      <c r="B178" s="1" t="s">
        <v>596</v>
      </c>
      <c r="C178" s="1" t="s">
        <v>468</v>
      </c>
      <c r="D178" s="24" t="s">
        <v>834</v>
      </c>
      <c r="E178" s="13" t="s">
        <v>40</v>
      </c>
      <c r="F178" s="259">
        <v>14250000</v>
      </c>
      <c r="G178" s="1" t="s">
        <v>839</v>
      </c>
      <c r="H178" s="15">
        <v>52417875</v>
      </c>
      <c r="I178" s="15" t="s">
        <v>261</v>
      </c>
      <c r="J178" s="16">
        <v>8</v>
      </c>
      <c r="K178" s="16">
        <v>949</v>
      </c>
      <c r="L178" s="17">
        <v>45716</v>
      </c>
      <c r="M178" s="18">
        <f t="shared" si="50"/>
        <v>14250000</v>
      </c>
      <c r="N178" s="17">
        <v>45726</v>
      </c>
      <c r="O178" s="13" t="s">
        <v>43</v>
      </c>
      <c r="P178" s="19">
        <v>45726</v>
      </c>
      <c r="Q178" s="13">
        <v>935</v>
      </c>
      <c r="R178" s="1">
        <v>220601</v>
      </c>
      <c r="S178" s="20">
        <f t="shared" si="51"/>
        <v>14250000</v>
      </c>
      <c r="T178" s="17">
        <v>45726</v>
      </c>
      <c r="U178" s="15" t="s">
        <v>840</v>
      </c>
      <c r="V178" s="17">
        <v>45727</v>
      </c>
      <c r="W178" s="13" t="s">
        <v>668</v>
      </c>
      <c r="X178" s="17"/>
      <c r="Y178" s="1"/>
      <c r="Z178" s="21">
        <f>+F178/3</f>
        <v>4750000</v>
      </c>
      <c r="AA178" s="1"/>
      <c r="AB178" s="22"/>
      <c r="AC178" s="1"/>
      <c r="AD178" s="22"/>
      <c r="AE178" s="1"/>
      <c r="AF178" s="1" t="s">
        <v>841</v>
      </c>
      <c r="AG178" s="1">
        <v>3004660136</v>
      </c>
      <c r="AH178" s="26" t="s">
        <v>842</v>
      </c>
      <c r="AI178" s="1"/>
    </row>
    <row r="179" spans="1:35">
      <c r="A179" s="1">
        <v>201</v>
      </c>
      <c r="B179" s="1" t="s">
        <v>596</v>
      </c>
      <c r="C179" s="1" t="s">
        <v>468</v>
      </c>
      <c r="D179" s="24" t="s">
        <v>834</v>
      </c>
      <c r="E179" s="13" t="s">
        <v>40</v>
      </c>
      <c r="F179" s="259">
        <v>14250000</v>
      </c>
      <c r="G179" s="1" t="s">
        <v>843</v>
      </c>
      <c r="H179" s="15">
        <v>52475069</v>
      </c>
      <c r="I179" s="15" t="s">
        <v>261</v>
      </c>
      <c r="J179" s="16">
        <v>5</v>
      </c>
      <c r="K179" s="16">
        <v>948</v>
      </c>
      <c r="L179" s="17">
        <v>45716</v>
      </c>
      <c r="M179" s="18">
        <f t="shared" si="50"/>
        <v>14250000</v>
      </c>
      <c r="N179" s="17">
        <v>45726</v>
      </c>
      <c r="O179" s="13" t="s">
        <v>43</v>
      </c>
      <c r="P179" s="19">
        <v>45726</v>
      </c>
      <c r="Q179" s="13">
        <v>936</v>
      </c>
      <c r="R179" s="1">
        <v>220601</v>
      </c>
      <c r="S179" s="20">
        <f t="shared" si="51"/>
        <v>14250000</v>
      </c>
      <c r="T179" s="17">
        <v>45726</v>
      </c>
      <c r="U179" s="15" t="s">
        <v>844</v>
      </c>
      <c r="V179" s="17">
        <v>45727</v>
      </c>
      <c r="W179" s="13" t="s">
        <v>668</v>
      </c>
      <c r="X179" s="17"/>
      <c r="Y179" s="1"/>
      <c r="Z179" s="21">
        <f>+F179/3</f>
        <v>4750000</v>
      </c>
      <c r="AA179" s="1"/>
      <c r="AB179" s="22"/>
      <c r="AC179" s="1"/>
      <c r="AD179" s="22"/>
      <c r="AE179" s="1"/>
      <c r="AF179" s="1" t="s">
        <v>845</v>
      </c>
      <c r="AG179" s="1">
        <v>3004660136</v>
      </c>
      <c r="AH179" s="26" t="s">
        <v>846</v>
      </c>
      <c r="AI179" s="1"/>
    </row>
    <row r="180" spans="1:35">
      <c r="A180" s="1">
        <v>202</v>
      </c>
      <c r="B180" s="1" t="s">
        <v>596</v>
      </c>
      <c r="C180" s="1" t="s">
        <v>169</v>
      </c>
      <c r="D180" s="24" t="s">
        <v>847</v>
      </c>
      <c r="E180" s="13" t="s">
        <v>40</v>
      </c>
      <c r="F180" s="260">
        <v>18000000</v>
      </c>
      <c r="G180" s="1" t="s">
        <v>848</v>
      </c>
      <c r="H180" s="15">
        <v>65828695</v>
      </c>
      <c r="I180" s="15" t="s">
        <v>849</v>
      </c>
      <c r="J180" s="16">
        <v>1</v>
      </c>
      <c r="K180" s="16">
        <v>951</v>
      </c>
      <c r="L180" s="17">
        <v>45716</v>
      </c>
      <c r="M180" s="18">
        <v>18000000</v>
      </c>
      <c r="N180" s="17">
        <v>45726</v>
      </c>
      <c r="O180" s="13" t="s">
        <v>43</v>
      </c>
      <c r="P180" s="19">
        <v>45726</v>
      </c>
      <c r="Q180" s="193">
        <v>9999</v>
      </c>
      <c r="R180" s="1">
        <v>220605</v>
      </c>
      <c r="S180" s="20">
        <v>18000000</v>
      </c>
      <c r="T180" s="17">
        <v>45726</v>
      </c>
      <c r="U180" s="15" t="s">
        <v>850</v>
      </c>
      <c r="V180" s="17">
        <v>45727</v>
      </c>
      <c r="W180" s="13" t="s">
        <v>668</v>
      </c>
      <c r="X180" s="17"/>
      <c r="Y180" s="1"/>
      <c r="Z180" s="21">
        <f>+S180/3</f>
        <v>6000000</v>
      </c>
      <c r="AA180" s="1"/>
      <c r="AB180" s="22"/>
      <c r="AC180" s="1"/>
      <c r="AD180" s="22"/>
      <c r="AE180" s="1"/>
      <c r="AF180" s="1" t="s">
        <v>851</v>
      </c>
      <c r="AG180" s="1">
        <v>3144868810</v>
      </c>
      <c r="AH180" s="26" t="s">
        <v>852</v>
      </c>
      <c r="AI180" s="1"/>
    </row>
    <row r="181" spans="1:35">
      <c r="A181" s="1">
        <v>203</v>
      </c>
      <c r="B181" s="1" t="s">
        <v>596</v>
      </c>
      <c r="C181" s="1" t="s">
        <v>100</v>
      </c>
      <c r="D181" s="1" t="s">
        <v>4159</v>
      </c>
      <c r="E181" s="13" t="s">
        <v>40</v>
      </c>
      <c r="F181" s="262">
        <v>33000000</v>
      </c>
      <c r="G181" s="1" t="s">
        <v>854</v>
      </c>
      <c r="H181" s="15">
        <v>80821939</v>
      </c>
      <c r="I181" s="15" t="s">
        <v>261</v>
      </c>
      <c r="J181" s="16">
        <v>4</v>
      </c>
      <c r="K181" s="16">
        <v>939</v>
      </c>
      <c r="L181" s="17">
        <v>45716</v>
      </c>
      <c r="M181" s="18">
        <f>+F181</f>
        <v>33000000</v>
      </c>
      <c r="N181" s="17">
        <v>45726</v>
      </c>
      <c r="O181" s="13" t="s">
        <v>43</v>
      </c>
      <c r="P181" s="19">
        <v>45726</v>
      </c>
      <c r="Q181" s="13">
        <v>938</v>
      </c>
      <c r="R181" s="1">
        <v>220605</v>
      </c>
      <c r="S181" s="20">
        <f>+M181</f>
        <v>33000000</v>
      </c>
      <c r="T181" s="17">
        <v>45726</v>
      </c>
      <c r="U181" s="15" t="s">
        <v>855</v>
      </c>
      <c r="V181" s="17">
        <v>45727</v>
      </c>
      <c r="W181" s="13" t="s">
        <v>668</v>
      </c>
      <c r="X181" s="17"/>
      <c r="Y181" s="1"/>
      <c r="Z181" s="21">
        <f>+S181/3</f>
        <v>11000000</v>
      </c>
      <c r="AA181" s="1"/>
      <c r="AB181" s="22"/>
      <c r="AC181" s="1"/>
      <c r="AD181" s="22"/>
      <c r="AE181" s="1"/>
      <c r="AF181" s="1" t="s">
        <v>856</v>
      </c>
      <c r="AG181" s="1">
        <v>3166165803</v>
      </c>
      <c r="AH181" s="26" t="s">
        <v>857</v>
      </c>
      <c r="AI181" s="1"/>
    </row>
    <row r="182" spans="1:35" hidden="1">
      <c r="A182" s="1">
        <v>204</v>
      </c>
      <c r="B182" s="1" t="s">
        <v>47</v>
      </c>
      <c r="C182" s="1" t="s">
        <v>311</v>
      </c>
      <c r="D182" s="24" t="s">
        <v>326</v>
      </c>
      <c r="E182" s="13" t="s">
        <v>40</v>
      </c>
      <c r="F182" s="14">
        <v>9450000</v>
      </c>
      <c r="G182" s="1" t="s">
        <v>327</v>
      </c>
      <c r="H182" s="15">
        <v>65755709</v>
      </c>
      <c r="I182" s="15" t="s">
        <v>115</v>
      </c>
      <c r="J182" s="16">
        <v>1</v>
      </c>
      <c r="K182" s="16">
        <v>889</v>
      </c>
      <c r="L182" s="17">
        <v>45716</v>
      </c>
      <c r="M182" s="18">
        <f t="shared" ref="M182:M184" si="52">F182</f>
        <v>9450000</v>
      </c>
      <c r="N182" s="17">
        <v>45726</v>
      </c>
      <c r="O182" s="13" t="s">
        <v>43</v>
      </c>
      <c r="P182" s="19">
        <v>45726</v>
      </c>
      <c r="Q182" s="13">
        <v>939</v>
      </c>
      <c r="R182" s="1">
        <v>220401</v>
      </c>
      <c r="S182" s="20">
        <f t="shared" ref="S182:S184" si="53">M182</f>
        <v>9450000</v>
      </c>
      <c r="T182" s="17">
        <v>45726</v>
      </c>
      <c r="U182" s="15">
        <v>100042113</v>
      </c>
      <c r="V182" s="17">
        <v>45726</v>
      </c>
      <c r="W182" s="25" t="s">
        <v>3146</v>
      </c>
      <c r="X182" s="17"/>
      <c r="Y182" s="1"/>
      <c r="Z182" s="21">
        <f>+S182/2</f>
        <v>4725000</v>
      </c>
      <c r="AA182" s="27"/>
      <c r="AB182" s="22"/>
      <c r="AC182" s="1"/>
      <c r="AD182" s="22"/>
      <c r="AE182" s="1"/>
      <c r="AF182" s="1" t="s">
        <v>328</v>
      </c>
      <c r="AG182" s="1">
        <v>3176367754</v>
      </c>
      <c r="AH182" s="26" t="s">
        <v>329</v>
      </c>
      <c r="AI182" s="1"/>
    </row>
    <row r="183" spans="1:35" hidden="1">
      <c r="A183" s="1">
        <v>205</v>
      </c>
      <c r="B183" s="1" t="s">
        <v>47</v>
      </c>
      <c r="C183" s="1" t="s">
        <v>178</v>
      </c>
      <c r="D183" s="24" t="s">
        <v>858</v>
      </c>
      <c r="E183" s="13" t="s">
        <v>40</v>
      </c>
      <c r="F183" s="14">
        <v>4738000</v>
      </c>
      <c r="G183" s="1" t="s">
        <v>180</v>
      </c>
      <c r="H183" s="15">
        <v>65767290</v>
      </c>
      <c r="I183" s="15" t="s">
        <v>115</v>
      </c>
      <c r="J183" s="16">
        <v>8</v>
      </c>
      <c r="K183" s="16">
        <v>942</v>
      </c>
      <c r="L183" s="17">
        <v>45716</v>
      </c>
      <c r="M183" s="18">
        <f t="shared" si="52"/>
        <v>4738000</v>
      </c>
      <c r="N183" s="17">
        <v>45726</v>
      </c>
      <c r="O183" s="13" t="s">
        <v>43</v>
      </c>
      <c r="P183" s="19">
        <v>45726</v>
      </c>
      <c r="Q183" s="13">
        <v>940</v>
      </c>
      <c r="R183" s="1">
        <v>220402</v>
      </c>
      <c r="S183" s="20">
        <f t="shared" si="53"/>
        <v>4738000</v>
      </c>
      <c r="T183" s="17">
        <v>45726</v>
      </c>
      <c r="U183" s="15">
        <v>100042109</v>
      </c>
      <c r="V183" s="17">
        <v>45726</v>
      </c>
      <c r="W183" s="13" t="s">
        <v>3146</v>
      </c>
      <c r="X183" s="17"/>
      <c r="Y183" s="1"/>
      <c r="Z183" s="21">
        <f>+S183/2</f>
        <v>2369000</v>
      </c>
      <c r="AA183" s="1"/>
      <c r="AB183" s="22"/>
      <c r="AC183" s="1"/>
      <c r="AD183" s="22"/>
      <c r="AE183" s="1"/>
      <c r="AF183" s="1" t="s">
        <v>859</v>
      </c>
      <c r="AG183" s="1">
        <v>3162252728</v>
      </c>
      <c r="AH183" s="26" t="s">
        <v>860</v>
      </c>
      <c r="AI183" s="1"/>
    </row>
    <row r="184" spans="1:35" hidden="1">
      <c r="A184" s="1">
        <v>206</v>
      </c>
      <c r="B184" s="1" t="s">
        <v>47</v>
      </c>
      <c r="C184" s="1" t="s">
        <v>178</v>
      </c>
      <c r="D184" s="24" t="s">
        <v>858</v>
      </c>
      <c r="E184" s="13" t="s">
        <v>40</v>
      </c>
      <c r="F184" s="14">
        <v>4738000</v>
      </c>
      <c r="G184" s="1" t="s">
        <v>187</v>
      </c>
      <c r="H184" s="15">
        <v>11105198316</v>
      </c>
      <c r="I184" s="15" t="s">
        <v>115</v>
      </c>
      <c r="J184" s="16">
        <v>7</v>
      </c>
      <c r="K184" s="16">
        <v>840</v>
      </c>
      <c r="L184" s="17">
        <v>45716</v>
      </c>
      <c r="M184" s="18">
        <f t="shared" si="52"/>
        <v>4738000</v>
      </c>
      <c r="N184" s="17">
        <v>45726</v>
      </c>
      <c r="O184" s="13" t="s">
        <v>43</v>
      </c>
      <c r="P184" s="19">
        <v>45726</v>
      </c>
      <c r="Q184" s="13">
        <v>941</v>
      </c>
      <c r="R184" s="1">
        <v>220402</v>
      </c>
      <c r="S184" s="20">
        <f t="shared" si="53"/>
        <v>4738000</v>
      </c>
      <c r="T184" s="17">
        <v>45726</v>
      </c>
      <c r="U184" s="15">
        <v>10042118</v>
      </c>
      <c r="V184" s="17">
        <v>45726</v>
      </c>
      <c r="W184" s="13" t="s">
        <v>3146</v>
      </c>
      <c r="X184" s="17"/>
      <c r="Y184" s="1"/>
      <c r="Z184" s="21">
        <f>+S184/2</f>
        <v>2369000</v>
      </c>
      <c r="AA184" s="1"/>
      <c r="AB184" s="22"/>
      <c r="AC184" s="1"/>
      <c r="AD184" s="22"/>
      <c r="AE184" s="1"/>
      <c r="AF184" s="1" t="s">
        <v>861</v>
      </c>
      <c r="AG184" s="1">
        <v>3148056693</v>
      </c>
      <c r="AH184" s="26" t="s">
        <v>862</v>
      </c>
      <c r="AI184" s="1"/>
    </row>
    <row r="185" spans="1:35" hidden="1">
      <c r="A185" s="1">
        <v>207</v>
      </c>
      <c r="B185" s="1" t="s">
        <v>37</v>
      </c>
      <c r="C185" s="1" t="s">
        <v>863</v>
      </c>
      <c r="D185" s="1" t="s">
        <v>864</v>
      </c>
      <c r="E185" s="13" t="s">
        <v>40</v>
      </c>
      <c r="F185" s="14">
        <v>16000000</v>
      </c>
      <c r="G185" s="1" t="s">
        <v>865</v>
      </c>
      <c r="H185" s="15">
        <v>19149768</v>
      </c>
      <c r="I185" s="15" t="s">
        <v>42</v>
      </c>
      <c r="J185" s="16">
        <v>8</v>
      </c>
      <c r="K185" s="16">
        <v>956</v>
      </c>
      <c r="L185" s="17">
        <v>45722</v>
      </c>
      <c r="M185" s="18">
        <f>+F185</f>
        <v>16000000</v>
      </c>
      <c r="N185" s="17">
        <v>45726</v>
      </c>
      <c r="O185" s="13" t="s">
        <v>43</v>
      </c>
      <c r="P185" s="19">
        <v>45726</v>
      </c>
      <c r="Q185" s="13">
        <v>928</v>
      </c>
      <c r="R185" s="1">
        <v>2101010301</v>
      </c>
      <c r="S185" s="20">
        <f>+M185</f>
        <v>16000000</v>
      </c>
      <c r="T185" s="17">
        <v>45728</v>
      </c>
      <c r="U185" s="15" t="s">
        <v>866</v>
      </c>
      <c r="V185" s="17">
        <v>45729</v>
      </c>
      <c r="W185" s="13" t="s">
        <v>3012</v>
      </c>
      <c r="X185" s="17"/>
      <c r="Y185" s="1"/>
      <c r="Z185" s="21">
        <f>+S185</f>
        <v>16000000</v>
      </c>
      <c r="AA185" s="1"/>
      <c r="AB185" s="22"/>
      <c r="AC185" s="1"/>
      <c r="AD185" s="22"/>
      <c r="AE185" s="1"/>
      <c r="AF185" s="1" t="s">
        <v>867</v>
      </c>
      <c r="AG185" s="1">
        <v>3112117133</v>
      </c>
      <c r="AH185" s="26" t="s">
        <v>868</v>
      </c>
      <c r="AI185" s="1"/>
    </row>
    <row r="186" spans="1:35" hidden="1">
      <c r="A186" s="1">
        <v>208</v>
      </c>
      <c r="B186" s="1" t="s">
        <v>37</v>
      </c>
      <c r="C186" s="1" t="s">
        <v>124</v>
      </c>
      <c r="D186" s="1" t="s">
        <v>869</v>
      </c>
      <c r="E186" s="13" t="s">
        <v>40</v>
      </c>
      <c r="F186" s="14">
        <v>65550000</v>
      </c>
      <c r="G186" s="1" t="s">
        <v>870</v>
      </c>
      <c r="H186" s="15">
        <v>901515391</v>
      </c>
      <c r="I186" s="15" t="s">
        <v>137</v>
      </c>
      <c r="J186" s="16">
        <v>4</v>
      </c>
      <c r="K186" s="16">
        <v>950</v>
      </c>
      <c r="L186" s="17">
        <v>45716</v>
      </c>
      <c r="M186" s="18">
        <f t="shared" ref="M186:M188" si="54">+F186</f>
        <v>65550000</v>
      </c>
      <c r="N186" s="17">
        <v>45727</v>
      </c>
      <c r="O186" s="13" t="s">
        <v>43</v>
      </c>
      <c r="P186" s="19">
        <v>45727</v>
      </c>
      <c r="Q186" s="13">
        <v>943</v>
      </c>
      <c r="R186" s="1">
        <v>21030202</v>
      </c>
      <c r="S186" s="20">
        <f t="shared" ref="S186:S187" si="55">+M186</f>
        <v>65550000</v>
      </c>
      <c r="T186" s="17">
        <v>45727</v>
      </c>
      <c r="U186" s="15">
        <v>100042164</v>
      </c>
      <c r="V186" s="17">
        <v>45728</v>
      </c>
      <c r="W186" s="25">
        <v>46022</v>
      </c>
      <c r="X186" s="17"/>
      <c r="Y186" s="1"/>
      <c r="Z186" s="21">
        <f>+S186/10</f>
        <v>6555000</v>
      </c>
      <c r="AA186" s="1"/>
      <c r="AB186" s="22"/>
      <c r="AC186" s="1"/>
      <c r="AD186" s="22"/>
      <c r="AE186" s="1"/>
      <c r="AF186" s="1" t="s">
        <v>138</v>
      </c>
      <c r="AG186" s="1">
        <v>3183308339</v>
      </c>
      <c r="AH186" s="23" t="s">
        <v>139</v>
      </c>
      <c r="AI186" s="1"/>
    </row>
    <row r="187" spans="1:35">
      <c r="A187" s="1">
        <v>209</v>
      </c>
      <c r="B187" s="1" t="s">
        <v>596</v>
      </c>
      <c r="C187" s="1" t="s">
        <v>621</v>
      </c>
      <c r="D187" s="1" t="s">
        <v>871</v>
      </c>
      <c r="E187" s="13" t="s">
        <v>40</v>
      </c>
      <c r="F187" s="258">
        <v>9000000</v>
      </c>
      <c r="G187" s="1" t="s">
        <v>872</v>
      </c>
      <c r="H187" s="15">
        <v>1012409287</v>
      </c>
      <c r="I187" s="15" t="s">
        <v>261</v>
      </c>
      <c r="J187" s="16">
        <v>9</v>
      </c>
      <c r="K187" s="16">
        <v>890</v>
      </c>
      <c r="L187" s="17">
        <v>45716</v>
      </c>
      <c r="M187" s="18">
        <f t="shared" si="54"/>
        <v>9000000</v>
      </c>
      <c r="N187" s="17">
        <v>45727</v>
      </c>
      <c r="O187" s="13" t="s">
        <v>43</v>
      </c>
      <c r="P187" s="19">
        <v>45727</v>
      </c>
      <c r="Q187" s="13">
        <v>942</v>
      </c>
      <c r="R187" s="1">
        <v>220606</v>
      </c>
      <c r="S187" s="20">
        <f t="shared" si="55"/>
        <v>9000000</v>
      </c>
      <c r="T187" s="17">
        <v>45727</v>
      </c>
      <c r="U187" s="15">
        <v>100042171</v>
      </c>
      <c r="V187" s="17">
        <v>45729</v>
      </c>
      <c r="W187" s="13" t="s">
        <v>668</v>
      </c>
      <c r="X187" s="17"/>
      <c r="Y187" s="1"/>
      <c r="Z187" s="21">
        <f>+S187/3</f>
        <v>3000000</v>
      </c>
      <c r="AA187" s="1"/>
      <c r="AB187" s="22"/>
      <c r="AC187" s="1"/>
      <c r="AD187" s="22"/>
      <c r="AE187" s="1"/>
      <c r="AF187" s="1" t="s">
        <v>874</v>
      </c>
      <c r="AG187" s="1">
        <v>3138725044</v>
      </c>
      <c r="AH187" s="26" t="s">
        <v>875</v>
      </c>
      <c r="AI187" s="1"/>
    </row>
    <row r="188" spans="1:35">
      <c r="A188" s="1">
        <v>210</v>
      </c>
      <c r="B188" s="1" t="s">
        <v>596</v>
      </c>
      <c r="C188" s="1" t="s">
        <v>621</v>
      </c>
      <c r="D188" s="269" t="s">
        <v>876</v>
      </c>
      <c r="E188" s="13" t="s">
        <v>40</v>
      </c>
      <c r="F188" s="143">
        <v>18000000</v>
      </c>
      <c r="G188" s="1" t="s">
        <v>877</v>
      </c>
      <c r="H188" s="15">
        <v>38253395</v>
      </c>
      <c r="I188" s="15" t="s">
        <v>42</v>
      </c>
      <c r="J188" s="16">
        <v>8</v>
      </c>
      <c r="K188" s="16">
        <v>960</v>
      </c>
      <c r="L188" s="17">
        <v>45722</v>
      </c>
      <c r="M188" s="18">
        <f t="shared" si="54"/>
        <v>18000000</v>
      </c>
      <c r="N188" s="17">
        <v>45728</v>
      </c>
      <c r="O188" s="13" t="s">
        <v>43</v>
      </c>
      <c r="P188" s="19">
        <v>45728</v>
      </c>
      <c r="Q188" s="13">
        <v>947</v>
      </c>
      <c r="R188" s="1">
        <v>220601</v>
      </c>
      <c r="S188" s="20">
        <v>18000000</v>
      </c>
      <c r="T188" s="17">
        <v>45728</v>
      </c>
      <c r="U188" s="15" t="s">
        <v>878</v>
      </c>
      <c r="V188" s="17">
        <v>45728</v>
      </c>
      <c r="W188" s="13" t="s">
        <v>668</v>
      </c>
      <c r="X188" s="17"/>
      <c r="Y188" s="1"/>
      <c r="Z188" s="21">
        <f>+S188/3</f>
        <v>6000000</v>
      </c>
      <c r="AA188" s="1"/>
      <c r="AB188" s="22"/>
      <c r="AC188" s="1"/>
      <c r="AD188" s="22"/>
      <c r="AE188" s="1"/>
      <c r="AF188" s="1" t="s">
        <v>879</v>
      </c>
      <c r="AG188" s="1">
        <v>3203345951</v>
      </c>
      <c r="AH188" s="26" t="s">
        <v>880</v>
      </c>
      <c r="AI188" s="1"/>
    </row>
    <row r="189" spans="1:35">
      <c r="A189" s="1">
        <v>211</v>
      </c>
      <c r="B189" s="1" t="s">
        <v>596</v>
      </c>
      <c r="C189" s="1" t="s">
        <v>621</v>
      </c>
      <c r="D189" s="1" t="s">
        <v>881</v>
      </c>
      <c r="E189" s="13" t="s">
        <v>40</v>
      </c>
      <c r="F189" s="140">
        <v>7500000</v>
      </c>
      <c r="G189" s="1" t="s">
        <v>882</v>
      </c>
      <c r="H189" s="15">
        <v>1106485461</v>
      </c>
      <c r="I189" s="15" t="s">
        <v>108</v>
      </c>
      <c r="J189" s="16">
        <v>9</v>
      </c>
      <c r="K189" s="16">
        <v>964</v>
      </c>
      <c r="L189" s="17">
        <v>45722</v>
      </c>
      <c r="M189" s="18">
        <f t="shared" ref="M189:M208" si="56">F189</f>
        <v>7500000</v>
      </c>
      <c r="N189" s="17">
        <v>45728</v>
      </c>
      <c r="O189" s="13" t="s">
        <v>43</v>
      </c>
      <c r="P189" s="19"/>
      <c r="Q189" s="13"/>
      <c r="R189" s="1">
        <v>220602</v>
      </c>
      <c r="S189" s="20">
        <f t="shared" ref="S189:S208" si="57">M189</f>
        <v>7500000</v>
      </c>
      <c r="T189" s="17"/>
      <c r="U189" s="127" t="s">
        <v>415</v>
      </c>
      <c r="V189" s="17"/>
      <c r="W189" s="13" t="s">
        <v>668</v>
      </c>
      <c r="X189" s="17"/>
      <c r="Y189" s="1"/>
      <c r="Z189" s="21">
        <f t="shared" ref="Z189" si="58">+S189/3</f>
        <v>2500000</v>
      </c>
      <c r="AA189" s="1"/>
      <c r="AB189" s="22"/>
      <c r="AC189" s="1"/>
      <c r="AD189" s="22"/>
      <c r="AE189" s="1"/>
      <c r="AF189" s="1" t="s">
        <v>883</v>
      </c>
      <c r="AG189" s="1">
        <v>3177598451</v>
      </c>
      <c r="AH189" s="26" t="s">
        <v>884</v>
      </c>
      <c r="AI189" s="1"/>
    </row>
    <row r="190" spans="1:35">
      <c r="A190" s="1">
        <v>212</v>
      </c>
      <c r="B190" s="1" t="s">
        <v>596</v>
      </c>
      <c r="C190" s="1" t="s">
        <v>621</v>
      </c>
      <c r="D190" s="24" t="s">
        <v>885</v>
      </c>
      <c r="E190" s="13" t="s">
        <v>40</v>
      </c>
      <c r="F190" s="257">
        <v>24000000</v>
      </c>
      <c r="G190" s="1" t="s">
        <v>886</v>
      </c>
      <c r="H190" s="15">
        <v>38361325</v>
      </c>
      <c r="I190" s="15" t="s">
        <v>42</v>
      </c>
      <c r="J190" s="16">
        <v>5</v>
      </c>
      <c r="K190" s="16">
        <v>958</v>
      </c>
      <c r="L190" s="17">
        <v>45722</v>
      </c>
      <c r="M190" s="18">
        <f t="shared" si="56"/>
        <v>24000000</v>
      </c>
      <c r="N190" s="17">
        <v>45728</v>
      </c>
      <c r="O190" s="13" t="s">
        <v>43</v>
      </c>
      <c r="P190" s="19">
        <v>45728</v>
      </c>
      <c r="Q190" s="13">
        <v>948</v>
      </c>
      <c r="R190" s="1">
        <v>220605</v>
      </c>
      <c r="S190" s="20">
        <f t="shared" si="57"/>
        <v>24000000</v>
      </c>
      <c r="T190" s="17">
        <v>45728</v>
      </c>
      <c r="U190" s="15" t="s">
        <v>887</v>
      </c>
      <c r="V190" s="17">
        <v>45729</v>
      </c>
      <c r="W190" s="13" t="s">
        <v>668</v>
      </c>
      <c r="X190" s="17"/>
      <c r="Y190" s="1"/>
      <c r="Z190" s="21">
        <f>+S190/3</f>
        <v>8000000</v>
      </c>
      <c r="AA190" s="1"/>
      <c r="AB190" s="22"/>
      <c r="AC190" s="1"/>
      <c r="AD190" s="22"/>
      <c r="AE190" s="1"/>
      <c r="AF190" s="1" t="s">
        <v>888</v>
      </c>
      <c r="AG190" s="1">
        <v>3166172293</v>
      </c>
      <c r="AH190" s="26" t="s">
        <v>889</v>
      </c>
      <c r="AI190" s="1"/>
    </row>
    <row r="191" spans="1:35">
      <c r="A191" s="1">
        <v>213</v>
      </c>
      <c r="B191" s="1" t="s">
        <v>596</v>
      </c>
      <c r="C191" s="1" t="s">
        <v>621</v>
      </c>
      <c r="D191" s="24" t="s">
        <v>890</v>
      </c>
      <c r="E191" s="13" t="s">
        <v>40</v>
      </c>
      <c r="F191" s="258">
        <v>9000000</v>
      </c>
      <c r="G191" s="1" t="s">
        <v>891</v>
      </c>
      <c r="H191" s="175">
        <v>1007811893</v>
      </c>
      <c r="I191" s="15" t="s">
        <v>42</v>
      </c>
      <c r="J191" s="16">
        <v>7</v>
      </c>
      <c r="K191" s="16">
        <v>963</v>
      </c>
      <c r="L191" s="17">
        <v>45722</v>
      </c>
      <c r="M191" s="18">
        <f t="shared" si="56"/>
        <v>9000000</v>
      </c>
      <c r="N191" s="17">
        <v>45728</v>
      </c>
      <c r="O191" s="13" t="s">
        <v>43</v>
      </c>
      <c r="P191" s="19">
        <v>45728</v>
      </c>
      <c r="Q191" s="13">
        <v>949</v>
      </c>
      <c r="R191" s="1">
        <v>220606</v>
      </c>
      <c r="S191" s="20">
        <f t="shared" si="57"/>
        <v>9000000</v>
      </c>
      <c r="T191" s="17">
        <v>45728</v>
      </c>
      <c r="U191" s="15">
        <v>100042208</v>
      </c>
      <c r="V191" s="17">
        <v>45729</v>
      </c>
      <c r="W191" s="13" t="s">
        <v>668</v>
      </c>
      <c r="X191" s="17"/>
      <c r="Y191" s="1"/>
      <c r="Z191" s="21">
        <f>+S191/3</f>
        <v>3000000</v>
      </c>
      <c r="AA191" s="1"/>
      <c r="AB191" s="22"/>
      <c r="AC191" s="1"/>
      <c r="AD191" s="22"/>
      <c r="AE191" s="1"/>
      <c r="AF191" s="1" t="s">
        <v>892</v>
      </c>
      <c r="AG191" s="1">
        <v>3168930066</v>
      </c>
      <c r="AH191" s="26" t="s">
        <v>893</v>
      </c>
      <c r="AI191" s="1"/>
    </row>
    <row r="192" spans="1:35">
      <c r="A192" s="1">
        <v>214</v>
      </c>
      <c r="B192" s="1" t="s">
        <v>596</v>
      </c>
      <c r="C192" s="1" t="s">
        <v>621</v>
      </c>
      <c r="D192" s="24" t="s">
        <v>890</v>
      </c>
      <c r="E192" s="13" t="s">
        <v>40</v>
      </c>
      <c r="F192" s="258">
        <v>9000000</v>
      </c>
      <c r="G192" s="1" t="s">
        <v>894</v>
      </c>
      <c r="H192" s="175">
        <v>1019041556</v>
      </c>
      <c r="I192" s="15" t="s">
        <v>261</v>
      </c>
      <c r="J192" s="16">
        <v>9</v>
      </c>
      <c r="K192" s="16">
        <v>959</v>
      </c>
      <c r="L192" s="17">
        <v>45722</v>
      </c>
      <c r="M192" s="18">
        <f t="shared" si="56"/>
        <v>9000000</v>
      </c>
      <c r="N192" s="17">
        <v>45728</v>
      </c>
      <c r="O192" s="13" t="s">
        <v>43</v>
      </c>
      <c r="P192" s="19"/>
      <c r="Q192" s="13"/>
      <c r="R192" s="1">
        <v>220606</v>
      </c>
      <c r="S192" s="20">
        <f t="shared" si="57"/>
        <v>9000000</v>
      </c>
      <c r="T192" s="17"/>
      <c r="U192" s="176" t="s">
        <v>415</v>
      </c>
      <c r="V192" s="17"/>
      <c r="W192" s="13" t="s">
        <v>668</v>
      </c>
      <c r="X192" s="17"/>
      <c r="Y192" s="1"/>
      <c r="Z192" s="21">
        <f>+S192/3</f>
        <v>3000000</v>
      </c>
      <c r="AA192" s="1"/>
      <c r="AB192" s="22"/>
      <c r="AC192" s="1"/>
      <c r="AD192" s="22"/>
      <c r="AE192" s="1"/>
      <c r="AF192" s="1" t="s">
        <v>895</v>
      </c>
      <c r="AG192" s="1">
        <v>3202217291</v>
      </c>
      <c r="AH192" s="23" t="s">
        <v>896</v>
      </c>
      <c r="AI192" s="1"/>
    </row>
    <row r="193" spans="1:35">
      <c r="A193" s="1">
        <v>215</v>
      </c>
      <c r="B193" s="1" t="s">
        <v>596</v>
      </c>
      <c r="C193" s="1" t="s">
        <v>169</v>
      </c>
      <c r="D193" s="249" t="s">
        <v>739</v>
      </c>
      <c r="E193" s="13" t="s">
        <v>40</v>
      </c>
      <c r="F193" s="250">
        <v>7125000</v>
      </c>
      <c r="G193" s="1" t="s">
        <v>897</v>
      </c>
      <c r="H193" s="15">
        <v>1005828274</v>
      </c>
      <c r="I193" s="15" t="s">
        <v>108</v>
      </c>
      <c r="J193" s="16">
        <v>5</v>
      </c>
      <c r="K193" s="16">
        <v>946</v>
      </c>
      <c r="L193" s="17">
        <v>45716</v>
      </c>
      <c r="M193" s="18">
        <f t="shared" si="56"/>
        <v>7125000</v>
      </c>
      <c r="N193" s="17">
        <v>45728</v>
      </c>
      <c r="O193" s="13" t="s">
        <v>43</v>
      </c>
      <c r="P193" s="19">
        <v>45728</v>
      </c>
      <c r="Q193" s="13">
        <v>950</v>
      </c>
      <c r="R193" s="1">
        <v>220601</v>
      </c>
      <c r="S193" s="20">
        <f t="shared" si="57"/>
        <v>7125000</v>
      </c>
      <c r="T193" s="17">
        <v>45728</v>
      </c>
      <c r="U193" s="196">
        <v>100042191</v>
      </c>
      <c r="V193" s="17">
        <v>45728</v>
      </c>
      <c r="W193" s="13" t="s">
        <v>668</v>
      </c>
      <c r="X193" s="17"/>
      <c r="Y193" s="1"/>
      <c r="Z193" s="21">
        <f>+F193/3</f>
        <v>2375000</v>
      </c>
      <c r="AA193" s="1"/>
      <c r="AB193" s="22"/>
      <c r="AC193" s="1"/>
      <c r="AD193" s="22"/>
      <c r="AE193" s="1"/>
      <c r="AF193" s="1" t="s">
        <v>898</v>
      </c>
      <c r="AG193" s="1">
        <v>3161037273</v>
      </c>
      <c r="AH193" s="23" t="s">
        <v>899</v>
      </c>
      <c r="AI193" s="1"/>
    </row>
    <row r="194" spans="1:35">
      <c r="A194" s="1">
        <v>216</v>
      </c>
      <c r="B194" s="1" t="s">
        <v>596</v>
      </c>
      <c r="C194" s="1" t="s">
        <v>100</v>
      </c>
      <c r="D194" s="24" t="s">
        <v>900</v>
      </c>
      <c r="E194" s="13" t="s">
        <v>40</v>
      </c>
      <c r="F194" s="264">
        <v>22500000</v>
      </c>
      <c r="G194" s="1" t="s">
        <v>901</v>
      </c>
      <c r="H194" s="15">
        <v>1110541122</v>
      </c>
      <c r="I194" s="15" t="s">
        <v>42</v>
      </c>
      <c r="J194" s="16">
        <v>1</v>
      </c>
      <c r="K194" s="16">
        <v>962</v>
      </c>
      <c r="L194" s="17">
        <v>45722</v>
      </c>
      <c r="M194" s="18">
        <f t="shared" si="56"/>
        <v>22500000</v>
      </c>
      <c r="N194" s="17">
        <v>45728</v>
      </c>
      <c r="O194" s="13" t="s">
        <v>43</v>
      </c>
      <c r="P194" s="19"/>
      <c r="Q194" s="13"/>
      <c r="R194" s="1">
        <v>220601</v>
      </c>
      <c r="S194" s="20">
        <f t="shared" si="57"/>
        <v>22500000</v>
      </c>
      <c r="T194" s="17"/>
      <c r="U194" s="176" t="s">
        <v>415</v>
      </c>
      <c r="V194" s="17"/>
      <c r="W194" s="13" t="s">
        <v>668</v>
      </c>
      <c r="X194" s="17"/>
      <c r="Y194" s="1"/>
      <c r="Z194" s="21">
        <f>+F194/3</f>
        <v>7500000</v>
      </c>
      <c r="AA194" s="1"/>
      <c r="AB194" s="22"/>
      <c r="AC194" s="1"/>
      <c r="AD194" s="22"/>
      <c r="AE194" s="1"/>
      <c r="AF194" s="1" t="s">
        <v>902</v>
      </c>
      <c r="AG194" s="1">
        <v>3214633390</v>
      </c>
      <c r="AH194" s="23" t="s">
        <v>903</v>
      </c>
      <c r="AI194" s="1"/>
    </row>
    <row r="195" spans="1:35">
      <c r="A195" s="1">
        <v>217</v>
      </c>
      <c r="B195" s="1" t="s">
        <v>596</v>
      </c>
      <c r="C195" s="1" t="s">
        <v>100</v>
      </c>
      <c r="D195" s="24" t="s">
        <v>900</v>
      </c>
      <c r="E195" s="13" t="s">
        <v>40</v>
      </c>
      <c r="F195" s="264">
        <v>22500000</v>
      </c>
      <c r="G195" s="1" t="s">
        <v>904</v>
      </c>
      <c r="H195" s="15">
        <v>1110554317</v>
      </c>
      <c r="I195" s="15" t="s">
        <v>42</v>
      </c>
      <c r="J195" s="16">
        <v>7</v>
      </c>
      <c r="K195" s="16">
        <v>973</v>
      </c>
      <c r="L195" s="17">
        <v>45723</v>
      </c>
      <c r="M195" s="18">
        <f t="shared" si="56"/>
        <v>22500000</v>
      </c>
      <c r="N195" s="17">
        <v>45728</v>
      </c>
      <c r="O195" s="13" t="s">
        <v>43</v>
      </c>
      <c r="P195" s="19">
        <v>45729</v>
      </c>
      <c r="Q195" s="13">
        <v>955</v>
      </c>
      <c r="R195" s="1">
        <v>220601</v>
      </c>
      <c r="S195" s="20">
        <f t="shared" si="57"/>
        <v>22500000</v>
      </c>
      <c r="T195" s="17">
        <v>45728</v>
      </c>
      <c r="U195" s="15" t="s">
        <v>905</v>
      </c>
      <c r="V195" s="17">
        <v>45729</v>
      </c>
      <c r="W195" s="13" t="s">
        <v>668</v>
      </c>
      <c r="X195" s="17"/>
      <c r="Y195" s="1"/>
      <c r="Z195" s="21">
        <f>+F195/3</f>
        <v>7500000</v>
      </c>
      <c r="AA195" s="1"/>
      <c r="AB195" s="22"/>
      <c r="AC195" s="1"/>
      <c r="AD195" s="22"/>
      <c r="AE195" s="1"/>
      <c r="AF195" s="1" t="s">
        <v>906</v>
      </c>
      <c r="AG195" s="1">
        <v>3213251818</v>
      </c>
      <c r="AH195" s="26" t="s">
        <v>907</v>
      </c>
      <c r="AI195" s="1"/>
    </row>
    <row r="196" spans="1:35" hidden="1">
      <c r="A196" s="1">
        <v>218</v>
      </c>
      <c r="B196" s="1" t="s">
        <v>47</v>
      </c>
      <c r="C196" s="1" t="s">
        <v>178</v>
      </c>
      <c r="D196" s="24" t="s">
        <v>858</v>
      </c>
      <c r="E196" s="13" t="s">
        <v>40</v>
      </c>
      <c r="F196" s="14">
        <v>4738000</v>
      </c>
      <c r="G196" s="1" t="s">
        <v>184</v>
      </c>
      <c r="H196" s="15" t="s">
        <v>908</v>
      </c>
      <c r="I196" s="15" t="s">
        <v>909</v>
      </c>
      <c r="J196" s="16">
        <v>9</v>
      </c>
      <c r="K196" s="16">
        <v>945</v>
      </c>
      <c r="L196" s="17">
        <v>45716</v>
      </c>
      <c r="M196" s="18">
        <f t="shared" si="56"/>
        <v>4738000</v>
      </c>
      <c r="N196" s="17">
        <v>45728</v>
      </c>
      <c r="O196" s="13" t="s">
        <v>43</v>
      </c>
      <c r="P196" s="19">
        <v>45728</v>
      </c>
      <c r="Q196" s="13">
        <v>951</v>
      </c>
      <c r="R196" s="1">
        <v>220402</v>
      </c>
      <c r="S196" s="20">
        <f t="shared" si="57"/>
        <v>4738000</v>
      </c>
      <c r="T196" s="17">
        <v>45729</v>
      </c>
      <c r="U196" s="15">
        <v>100042233</v>
      </c>
      <c r="V196" s="17">
        <v>45730</v>
      </c>
      <c r="W196" s="13" t="s">
        <v>3146</v>
      </c>
      <c r="X196" s="17"/>
      <c r="Y196" s="1"/>
      <c r="Z196" s="21">
        <f>+S196/2</f>
        <v>2369000</v>
      </c>
      <c r="AA196" s="1"/>
      <c r="AB196" s="22"/>
      <c r="AC196" s="1"/>
      <c r="AD196" s="22"/>
      <c r="AE196" s="1"/>
      <c r="AF196" s="1" t="s">
        <v>910</v>
      </c>
      <c r="AG196" s="1">
        <v>31115707419</v>
      </c>
      <c r="AH196" s="26" t="s">
        <v>186</v>
      </c>
      <c r="AI196" s="1"/>
    </row>
    <row r="197" spans="1:35">
      <c r="A197" s="1">
        <v>219</v>
      </c>
      <c r="B197" s="1" t="s">
        <v>596</v>
      </c>
      <c r="C197" s="1" t="s">
        <v>621</v>
      </c>
      <c r="D197" s="1" t="s">
        <v>911</v>
      </c>
      <c r="E197" s="13" t="s">
        <v>40</v>
      </c>
      <c r="F197" s="257">
        <v>74400000</v>
      </c>
      <c r="G197" s="1" t="s">
        <v>912</v>
      </c>
      <c r="H197" s="15">
        <v>800103790</v>
      </c>
      <c r="I197" s="15" t="s">
        <v>42</v>
      </c>
      <c r="J197" s="16">
        <v>5</v>
      </c>
      <c r="K197" s="16">
        <v>974</v>
      </c>
      <c r="L197" s="17">
        <v>45723</v>
      </c>
      <c r="M197" s="18">
        <f t="shared" si="56"/>
        <v>74400000</v>
      </c>
      <c r="N197" s="17">
        <v>45728</v>
      </c>
      <c r="O197" s="13" t="s">
        <v>43</v>
      </c>
      <c r="P197" s="19">
        <v>45728</v>
      </c>
      <c r="Q197" s="13">
        <v>952</v>
      </c>
      <c r="R197" s="1" t="s">
        <v>913</v>
      </c>
      <c r="S197" s="20">
        <f t="shared" si="57"/>
        <v>74400000</v>
      </c>
      <c r="T197" s="17">
        <v>45726</v>
      </c>
      <c r="U197" s="15" t="s">
        <v>914</v>
      </c>
      <c r="V197" s="17">
        <v>45729</v>
      </c>
      <c r="W197" s="13" t="s">
        <v>668</v>
      </c>
      <c r="X197" s="17"/>
      <c r="Y197" s="1"/>
      <c r="Z197" s="21">
        <f>+S197/3</f>
        <v>24800000</v>
      </c>
      <c r="AA197" s="1"/>
      <c r="AB197" s="22"/>
      <c r="AC197" s="1"/>
      <c r="AD197" s="22"/>
      <c r="AE197" s="1"/>
      <c r="AF197" s="1" t="s">
        <v>915</v>
      </c>
      <c r="AG197" s="1">
        <v>2762279</v>
      </c>
      <c r="AH197" s="26" t="s">
        <v>916</v>
      </c>
      <c r="AI197" s="1"/>
    </row>
    <row r="198" spans="1:35" hidden="1">
      <c r="A198" s="1">
        <v>220</v>
      </c>
      <c r="B198" s="1" t="s">
        <v>47</v>
      </c>
      <c r="C198" s="1" t="s">
        <v>468</v>
      </c>
      <c r="D198" s="1" t="s">
        <v>917</v>
      </c>
      <c r="E198" s="13" t="s">
        <v>40</v>
      </c>
      <c r="F198" s="14">
        <v>12900000</v>
      </c>
      <c r="G198" s="1" t="s">
        <v>918</v>
      </c>
      <c r="H198" s="15">
        <v>19483464</v>
      </c>
      <c r="I198" s="15" t="s">
        <v>261</v>
      </c>
      <c r="J198" s="16">
        <v>5</v>
      </c>
      <c r="K198" s="16">
        <v>990</v>
      </c>
      <c r="L198" s="17">
        <v>45726</v>
      </c>
      <c r="M198" s="18">
        <f t="shared" si="56"/>
        <v>12900000</v>
      </c>
      <c r="N198" s="17">
        <v>45730</v>
      </c>
      <c r="O198" s="13" t="s">
        <v>43</v>
      </c>
      <c r="P198" s="19">
        <v>45730</v>
      </c>
      <c r="Q198" s="13">
        <v>965</v>
      </c>
      <c r="R198" s="1">
        <v>220401</v>
      </c>
      <c r="S198" s="20">
        <f t="shared" si="57"/>
        <v>12900000</v>
      </c>
      <c r="T198" s="17">
        <v>45730</v>
      </c>
      <c r="U198" s="15" t="s">
        <v>919</v>
      </c>
      <c r="V198" s="17">
        <v>45733</v>
      </c>
      <c r="W198" s="13" t="s">
        <v>668</v>
      </c>
      <c r="X198" s="17"/>
      <c r="Y198" s="1"/>
      <c r="Z198" s="21">
        <f>+S198/3</f>
        <v>4300000</v>
      </c>
      <c r="AA198" s="1"/>
      <c r="AB198" s="22"/>
      <c r="AC198" s="1"/>
      <c r="AD198" s="22"/>
      <c r="AE198" s="1"/>
      <c r="AF198" s="1" t="s">
        <v>920</v>
      </c>
      <c r="AG198" s="1">
        <v>3203473699</v>
      </c>
      <c r="AH198" s="26" t="s">
        <v>921</v>
      </c>
      <c r="AI198" s="1"/>
    </row>
    <row r="199" spans="1:35" hidden="1">
      <c r="A199" s="1">
        <v>221</v>
      </c>
      <c r="B199" s="1" t="s">
        <v>47</v>
      </c>
      <c r="C199" s="1" t="s">
        <v>468</v>
      </c>
      <c r="D199" s="24" t="s">
        <v>922</v>
      </c>
      <c r="E199" s="13" t="s">
        <v>40</v>
      </c>
      <c r="F199" s="14">
        <v>7107000</v>
      </c>
      <c r="G199" s="1" t="s">
        <v>923</v>
      </c>
      <c r="H199" s="15">
        <v>65556129</v>
      </c>
      <c r="I199" s="15" t="s">
        <v>924</v>
      </c>
      <c r="J199" s="16">
        <v>4</v>
      </c>
      <c r="K199" s="16">
        <v>978</v>
      </c>
      <c r="L199" s="17">
        <v>45726</v>
      </c>
      <c r="M199" s="18">
        <f t="shared" si="56"/>
        <v>7107000</v>
      </c>
      <c r="N199" s="17">
        <v>45730</v>
      </c>
      <c r="O199" s="13" t="s">
        <v>43</v>
      </c>
      <c r="P199" s="19">
        <v>45730</v>
      </c>
      <c r="Q199" s="13">
        <v>966</v>
      </c>
      <c r="R199" s="1">
        <v>220402</v>
      </c>
      <c r="S199" s="20">
        <f t="shared" si="57"/>
        <v>7107000</v>
      </c>
      <c r="T199" s="17">
        <v>45730</v>
      </c>
      <c r="U199" s="15" t="s">
        <v>925</v>
      </c>
      <c r="V199" s="17">
        <v>45730</v>
      </c>
      <c r="W199" s="13" t="s">
        <v>668</v>
      </c>
      <c r="X199" s="17"/>
      <c r="Y199" s="1"/>
      <c r="Z199" s="21">
        <f>+S199/3</f>
        <v>2369000</v>
      </c>
      <c r="AA199" s="1"/>
      <c r="AB199" s="22"/>
      <c r="AC199" s="1"/>
      <c r="AD199" s="22"/>
      <c r="AE199" s="1"/>
      <c r="AF199" s="1" t="s">
        <v>926</v>
      </c>
      <c r="AG199" s="1">
        <v>3162211014</v>
      </c>
      <c r="AH199" s="26" t="s">
        <v>927</v>
      </c>
      <c r="AI199" s="1"/>
    </row>
    <row r="200" spans="1:35" hidden="1">
      <c r="A200" s="1">
        <v>222</v>
      </c>
      <c r="B200" s="1" t="s">
        <v>47</v>
      </c>
      <c r="C200" s="1" t="s">
        <v>468</v>
      </c>
      <c r="D200" s="1" t="s">
        <v>917</v>
      </c>
      <c r="E200" s="13" t="s">
        <v>40</v>
      </c>
      <c r="F200" s="14">
        <v>12000000</v>
      </c>
      <c r="G200" s="1" t="s">
        <v>928</v>
      </c>
      <c r="H200" s="15">
        <v>65717924</v>
      </c>
      <c r="I200" s="15" t="s">
        <v>929</v>
      </c>
      <c r="J200" s="16">
        <v>5</v>
      </c>
      <c r="K200" s="16">
        <v>989</v>
      </c>
      <c r="L200" s="17">
        <v>45726</v>
      </c>
      <c r="M200" s="18">
        <f t="shared" si="56"/>
        <v>12000000</v>
      </c>
      <c r="N200" s="17">
        <v>45730</v>
      </c>
      <c r="O200" s="13" t="s">
        <v>43</v>
      </c>
      <c r="P200" s="19">
        <v>45730</v>
      </c>
      <c r="Q200" s="13">
        <v>967</v>
      </c>
      <c r="R200" s="1">
        <v>220401</v>
      </c>
      <c r="S200" s="20">
        <f t="shared" si="57"/>
        <v>12000000</v>
      </c>
      <c r="T200" s="17">
        <v>45730</v>
      </c>
      <c r="U200" s="15" t="s">
        <v>930</v>
      </c>
      <c r="V200" s="17">
        <v>45730</v>
      </c>
      <c r="W200" s="13" t="s">
        <v>668</v>
      </c>
      <c r="X200" s="17"/>
      <c r="Y200" s="1"/>
      <c r="Z200" s="21">
        <f>+S200/3</f>
        <v>4000000</v>
      </c>
      <c r="AA200" s="1"/>
      <c r="AB200" s="22"/>
      <c r="AC200" s="1"/>
      <c r="AD200" s="22"/>
      <c r="AE200" s="1"/>
      <c r="AF200" s="1" t="s">
        <v>931</v>
      </c>
      <c r="AG200" s="1">
        <v>3105540197</v>
      </c>
      <c r="AH200" s="26" t="s">
        <v>932</v>
      </c>
      <c r="AI200" s="1"/>
    </row>
    <row r="201" spans="1:35" hidden="1">
      <c r="A201" s="1">
        <v>223</v>
      </c>
      <c r="B201" s="1" t="s">
        <v>47</v>
      </c>
      <c r="C201" s="1" t="s">
        <v>468</v>
      </c>
      <c r="D201" s="1" t="s">
        <v>917</v>
      </c>
      <c r="E201" s="13" t="s">
        <v>40</v>
      </c>
      <c r="F201" s="14">
        <v>12900000</v>
      </c>
      <c r="G201" s="1" t="s">
        <v>933</v>
      </c>
      <c r="H201" s="15">
        <v>28559183</v>
      </c>
      <c r="I201" s="15" t="s">
        <v>42</v>
      </c>
      <c r="J201" s="16">
        <v>1</v>
      </c>
      <c r="K201" s="16">
        <v>977</v>
      </c>
      <c r="L201" s="17">
        <v>45726</v>
      </c>
      <c r="M201" s="18">
        <f t="shared" si="56"/>
        <v>12900000</v>
      </c>
      <c r="N201" s="17">
        <v>45730</v>
      </c>
      <c r="O201" s="13" t="s">
        <v>43</v>
      </c>
      <c r="P201" s="19">
        <v>45730</v>
      </c>
      <c r="Q201" s="13">
        <v>968</v>
      </c>
      <c r="R201" s="1">
        <v>220401</v>
      </c>
      <c r="S201" s="20">
        <f t="shared" si="57"/>
        <v>12900000</v>
      </c>
      <c r="T201" s="17">
        <v>45730</v>
      </c>
      <c r="U201" s="15" t="s">
        <v>934</v>
      </c>
      <c r="V201" s="17">
        <v>45730</v>
      </c>
      <c r="W201" s="13" t="s">
        <v>668</v>
      </c>
      <c r="X201" s="17"/>
      <c r="Y201" s="1"/>
      <c r="Z201" s="21">
        <f>+S201/3</f>
        <v>4300000</v>
      </c>
      <c r="AA201" s="1"/>
      <c r="AB201" s="22"/>
      <c r="AC201" s="1"/>
      <c r="AD201" s="22"/>
      <c r="AE201" s="1"/>
      <c r="AF201" s="1" t="s">
        <v>935</v>
      </c>
      <c r="AG201" s="1">
        <v>3107688512</v>
      </c>
      <c r="AH201" s="26" t="s">
        <v>936</v>
      </c>
      <c r="AI201" s="1"/>
    </row>
    <row r="202" spans="1:35" hidden="1">
      <c r="A202" s="1">
        <v>224</v>
      </c>
      <c r="B202" s="1" t="s">
        <v>37</v>
      </c>
      <c r="C202" s="1" t="s">
        <v>248</v>
      </c>
      <c r="D202" s="24" t="s">
        <v>937</v>
      </c>
      <c r="E202" s="13" t="s">
        <v>40</v>
      </c>
      <c r="F202" s="14">
        <v>131000000</v>
      </c>
      <c r="G202" s="1" t="s">
        <v>938</v>
      </c>
      <c r="H202" s="15">
        <v>65776273</v>
      </c>
      <c r="I202" s="15" t="s">
        <v>42</v>
      </c>
      <c r="J202" s="16">
        <v>0</v>
      </c>
      <c r="K202" s="16">
        <v>982</v>
      </c>
      <c r="L202" s="17">
        <v>45726</v>
      </c>
      <c r="M202" s="18">
        <f t="shared" si="56"/>
        <v>131000000</v>
      </c>
      <c r="N202" s="17">
        <v>45730</v>
      </c>
      <c r="O202" s="13" t="s">
        <v>43</v>
      </c>
      <c r="P202" s="19">
        <v>45730</v>
      </c>
      <c r="Q202" s="13">
        <v>969</v>
      </c>
      <c r="R202" s="1" t="s">
        <v>939</v>
      </c>
      <c r="S202" s="20">
        <f t="shared" si="57"/>
        <v>131000000</v>
      </c>
      <c r="T202" s="17">
        <v>45730</v>
      </c>
      <c r="U202" s="15" t="s">
        <v>940</v>
      </c>
      <c r="V202" s="17">
        <v>45733</v>
      </c>
      <c r="W202" s="25">
        <v>46022</v>
      </c>
      <c r="X202" s="17"/>
      <c r="Y202" s="1"/>
      <c r="Z202" s="21">
        <f>+S202/10</f>
        <v>13100000</v>
      </c>
      <c r="AA202" s="1"/>
      <c r="AB202" s="22"/>
      <c r="AC202" s="1"/>
      <c r="AD202" s="22"/>
      <c r="AE202" s="1"/>
      <c r="AF202" s="1" t="s">
        <v>941</v>
      </c>
      <c r="AG202" s="1">
        <v>3168733698</v>
      </c>
      <c r="AH202" s="26" t="s">
        <v>942</v>
      </c>
      <c r="AI202" s="1"/>
    </row>
    <row r="203" spans="1:35" hidden="1">
      <c r="A203" s="1">
        <v>225</v>
      </c>
      <c r="B203" s="1" t="s">
        <v>47</v>
      </c>
      <c r="C203" s="1" t="s">
        <v>468</v>
      </c>
      <c r="D203" s="24" t="s">
        <v>943</v>
      </c>
      <c r="E203" s="13" t="s">
        <v>40</v>
      </c>
      <c r="F203" s="14">
        <v>7725000</v>
      </c>
      <c r="G203" s="1" t="s">
        <v>944</v>
      </c>
      <c r="H203" s="15">
        <v>65632947</v>
      </c>
      <c r="I203" s="15" t="s">
        <v>42</v>
      </c>
      <c r="J203" s="16">
        <v>8</v>
      </c>
      <c r="K203" s="16">
        <v>981</v>
      </c>
      <c r="L203" s="17">
        <v>45726</v>
      </c>
      <c r="M203" s="18">
        <f t="shared" si="56"/>
        <v>7725000</v>
      </c>
      <c r="N203" s="17">
        <v>45730</v>
      </c>
      <c r="O203" s="13" t="s">
        <v>43</v>
      </c>
      <c r="P203" s="19">
        <v>45730</v>
      </c>
      <c r="Q203" s="13">
        <v>970</v>
      </c>
      <c r="R203" s="1">
        <v>220402</v>
      </c>
      <c r="S203" s="20">
        <f t="shared" si="57"/>
        <v>7725000</v>
      </c>
      <c r="T203" s="17">
        <v>45730</v>
      </c>
      <c r="U203" s="15" t="s">
        <v>945</v>
      </c>
      <c r="V203" s="17">
        <v>45730</v>
      </c>
      <c r="W203" s="13" t="s">
        <v>668</v>
      </c>
      <c r="X203" s="17"/>
      <c r="Y203" s="1"/>
      <c r="Z203" s="21">
        <f>+S203/3</f>
        <v>2575000</v>
      </c>
      <c r="AA203" s="1"/>
      <c r="AB203" s="22"/>
      <c r="AC203" s="1"/>
      <c r="AD203" s="22"/>
      <c r="AE203" s="1"/>
      <c r="AF203" s="1" t="s">
        <v>946</v>
      </c>
      <c r="AG203" s="1">
        <v>3132513206</v>
      </c>
      <c r="AH203" s="26" t="s">
        <v>947</v>
      </c>
      <c r="AI203" s="1"/>
    </row>
    <row r="204" spans="1:35" hidden="1">
      <c r="A204" s="1">
        <v>226</v>
      </c>
      <c r="B204" s="1" t="s">
        <v>47</v>
      </c>
      <c r="C204" s="1" t="s">
        <v>468</v>
      </c>
      <c r="D204" s="24" t="s">
        <v>943</v>
      </c>
      <c r="E204" s="13" t="s">
        <v>40</v>
      </c>
      <c r="F204" s="14">
        <v>7725000</v>
      </c>
      <c r="G204" s="1" t="s">
        <v>948</v>
      </c>
      <c r="H204" s="15">
        <v>1110538424</v>
      </c>
      <c r="I204" s="15" t="s">
        <v>42</v>
      </c>
      <c r="J204" s="16">
        <v>1</v>
      </c>
      <c r="K204" s="16">
        <v>980</v>
      </c>
      <c r="L204" s="17">
        <v>45726</v>
      </c>
      <c r="M204" s="18">
        <f t="shared" si="56"/>
        <v>7725000</v>
      </c>
      <c r="N204" s="17">
        <v>45730</v>
      </c>
      <c r="O204" s="13" t="s">
        <v>43</v>
      </c>
      <c r="P204" s="19">
        <v>45730</v>
      </c>
      <c r="Q204" s="13">
        <v>971</v>
      </c>
      <c r="R204" s="1">
        <v>220402</v>
      </c>
      <c r="S204" s="20">
        <f t="shared" si="57"/>
        <v>7725000</v>
      </c>
      <c r="T204" s="17">
        <v>45730</v>
      </c>
      <c r="U204" s="15" t="s">
        <v>949</v>
      </c>
      <c r="V204" s="17" t="s">
        <v>4160</v>
      </c>
      <c r="W204" s="13" t="s">
        <v>668</v>
      </c>
      <c r="X204" s="17"/>
      <c r="Y204" s="1"/>
      <c r="Z204" s="21">
        <f>+S204/3</f>
        <v>2575000</v>
      </c>
      <c r="AA204" s="1"/>
      <c r="AB204" s="22"/>
      <c r="AC204" s="1"/>
      <c r="AD204" s="22"/>
      <c r="AE204" s="1"/>
      <c r="AF204" s="1" t="s">
        <v>950</v>
      </c>
      <c r="AG204" s="1">
        <v>3204694817</v>
      </c>
      <c r="AH204" s="26" t="s">
        <v>951</v>
      </c>
      <c r="AI204" s="1"/>
    </row>
    <row r="205" spans="1:35" hidden="1">
      <c r="A205" s="1">
        <v>227</v>
      </c>
      <c r="B205" s="1" t="s">
        <v>47</v>
      </c>
      <c r="C205" s="1" t="s">
        <v>468</v>
      </c>
      <c r="D205" s="24" t="s">
        <v>943</v>
      </c>
      <c r="E205" s="13" t="s">
        <v>40</v>
      </c>
      <c r="F205" s="14">
        <v>7725000</v>
      </c>
      <c r="G205" s="1" t="s">
        <v>952</v>
      </c>
      <c r="H205" s="15">
        <v>1110487432</v>
      </c>
      <c r="I205" s="15" t="s">
        <v>42</v>
      </c>
      <c r="J205" s="16">
        <v>9</v>
      </c>
      <c r="K205" s="16">
        <v>984</v>
      </c>
      <c r="L205" s="17">
        <v>45726</v>
      </c>
      <c r="M205" s="18">
        <f t="shared" si="56"/>
        <v>7725000</v>
      </c>
      <c r="N205" s="17">
        <v>45730</v>
      </c>
      <c r="O205" s="13" t="s">
        <v>43</v>
      </c>
      <c r="P205" s="19">
        <v>45730</v>
      </c>
      <c r="Q205" s="13">
        <v>972</v>
      </c>
      <c r="R205" s="1">
        <v>220402</v>
      </c>
      <c r="S205" s="20">
        <f t="shared" si="57"/>
        <v>7725000</v>
      </c>
      <c r="T205" s="17">
        <v>45730</v>
      </c>
      <c r="U205" s="15">
        <v>100042282</v>
      </c>
      <c r="V205" s="17">
        <v>45733</v>
      </c>
      <c r="W205" s="13" t="s">
        <v>668</v>
      </c>
      <c r="X205" s="17"/>
      <c r="Y205" s="1"/>
      <c r="Z205" s="21">
        <f>+S205/3</f>
        <v>2575000</v>
      </c>
      <c r="AA205" s="1"/>
      <c r="AB205" s="22"/>
      <c r="AC205" s="1"/>
      <c r="AD205" s="22"/>
      <c r="AE205" s="1"/>
      <c r="AF205" s="1" t="s">
        <v>953</v>
      </c>
      <c r="AG205" s="1">
        <v>3017048510</v>
      </c>
      <c r="AH205" s="26" t="s">
        <v>954</v>
      </c>
      <c r="AI205" s="1"/>
    </row>
    <row r="206" spans="1:35" hidden="1">
      <c r="A206" s="1">
        <v>228</v>
      </c>
      <c r="B206" s="1" t="s">
        <v>47</v>
      </c>
      <c r="C206" s="1" t="s">
        <v>468</v>
      </c>
      <c r="D206" s="24" t="s">
        <v>943</v>
      </c>
      <c r="E206" s="13" t="s">
        <v>40</v>
      </c>
      <c r="F206" s="14">
        <v>7725000</v>
      </c>
      <c r="G206" s="1" t="s">
        <v>955</v>
      </c>
      <c r="H206" s="15">
        <v>1110489832</v>
      </c>
      <c r="I206" s="15" t="s">
        <v>42</v>
      </c>
      <c r="J206" s="16">
        <v>0</v>
      </c>
      <c r="K206" s="16">
        <v>985</v>
      </c>
      <c r="L206" s="17">
        <v>45726</v>
      </c>
      <c r="M206" s="18">
        <f t="shared" si="56"/>
        <v>7725000</v>
      </c>
      <c r="N206" s="17">
        <v>45730</v>
      </c>
      <c r="O206" s="13" t="s">
        <v>43</v>
      </c>
      <c r="P206" s="19">
        <v>45730</v>
      </c>
      <c r="Q206" s="13">
        <v>973</v>
      </c>
      <c r="R206" s="1">
        <v>220402</v>
      </c>
      <c r="S206" s="20">
        <f t="shared" si="57"/>
        <v>7725000</v>
      </c>
      <c r="T206" s="17">
        <v>45730</v>
      </c>
      <c r="U206" s="15">
        <v>100042283</v>
      </c>
      <c r="V206" s="17">
        <v>45730</v>
      </c>
      <c r="W206" s="13" t="s">
        <v>668</v>
      </c>
      <c r="X206" s="17"/>
      <c r="Y206" s="1"/>
      <c r="Z206" s="21">
        <f>+S206/3</f>
        <v>2575000</v>
      </c>
      <c r="AA206" s="1"/>
      <c r="AB206" s="22"/>
      <c r="AC206" s="1"/>
      <c r="AD206" s="22"/>
      <c r="AE206" s="1"/>
      <c r="AF206" s="1" t="s">
        <v>956</v>
      </c>
      <c r="AG206" s="1">
        <v>3227884180</v>
      </c>
      <c r="AH206" s="26" t="s">
        <v>957</v>
      </c>
      <c r="AI206" s="1"/>
    </row>
    <row r="207" spans="1:35" hidden="1">
      <c r="A207" s="1">
        <v>229</v>
      </c>
      <c r="B207" s="1" t="s">
        <v>47</v>
      </c>
      <c r="C207" s="1" t="s">
        <v>468</v>
      </c>
      <c r="D207" s="24" t="s">
        <v>922</v>
      </c>
      <c r="E207" s="13" t="s">
        <v>40</v>
      </c>
      <c r="F207" s="14">
        <v>7107000</v>
      </c>
      <c r="G207" s="1" t="s">
        <v>958</v>
      </c>
      <c r="H207" s="15">
        <v>1110448973</v>
      </c>
      <c r="I207" s="15" t="s">
        <v>42</v>
      </c>
      <c r="J207" s="16">
        <v>5</v>
      </c>
      <c r="K207" s="16">
        <v>976</v>
      </c>
      <c r="L207" s="17">
        <v>45726</v>
      </c>
      <c r="M207" s="18">
        <f t="shared" si="56"/>
        <v>7107000</v>
      </c>
      <c r="N207" s="17">
        <v>45730</v>
      </c>
      <c r="O207" s="13" t="s">
        <v>43</v>
      </c>
      <c r="P207" s="19">
        <v>45730</v>
      </c>
      <c r="Q207" s="13">
        <v>974</v>
      </c>
      <c r="R207" s="1">
        <v>220402</v>
      </c>
      <c r="S207" s="20">
        <f t="shared" si="57"/>
        <v>7107000</v>
      </c>
      <c r="T207" s="17">
        <v>45730</v>
      </c>
      <c r="U207" s="15" t="s">
        <v>959</v>
      </c>
      <c r="V207" s="17">
        <v>45730</v>
      </c>
      <c r="W207" s="13" t="s">
        <v>668</v>
      </c>
      <c r="X207" s="17"/>
      <c r="Y207" s="1"/>
      <c r="Z207" s="21">
        <f>+S207/3</f>
        <v>2369000</v>
      </c>
      <c r="AA207" s="1"/>
      <c r="AB207" s="22"/>
      <c r="AC207" s="1"/>
      <c r="AD207" s="22"/>
      <c r="AE207" s="1"/>
      <c r="AF207" s="1" t="s">
        <v>960</v>
      </c>
      <c r="AG207" s="1">
        <v>3208821910</v>
      </c>
      <c r="AH207" s="26" t="s">
        <v>961</v>
      </c>
      <c r="AI207" s="1"/>
    </row>
    <row r="208" spans="1:35" hidden="1">
      <c r="A208" s="1">
        <v>230</v>
      </c>
      <c r="B208" s="1" t="s">
        <v>47</v>
      </c>
      <c r="C208" s="1" t="s">
        <v>468</v>
      </c>
      <c r="D208" s="1" t="s">
        <v>917</v>
      </c>
      <c r="E208" s="13" t="s">
        <v>40</v>
      </c>
      <c r="F208" s="14">
        <v>12900000</v>
      </c>
      <c r="G208" s="1" t="s">
        <v>962</v>
      </c>
      <c r="H208" s="15">
        <v>1054562128</v>
      </c>
      <c r="I208" s="15" t="s">
        <v>963</v>
      </c>
      <c r="J208" s="16">
        <v>2</v>
      </c>
      <c r="K208" s="16">
        <v>988</v>
      </c>
      <c r="L208" s="17">
        <v>45726</v>
      </c>
      <c r="M208" s="18">
        <f t="shared" si="56"/>
        <v>12900000</v>
      </c>
      <c r="N208" s="17">
        <v>45730</v>
      </c>
      <c r="O208" s="13" t="s">
        <v>43</v>
      </c>
      <c r="P208" s="19">
        <v>45730</v>
      </c>
      <c r="Q208" s="13">
        <v>975</v>
      </c>
      <c r="R208" s="1">
        <v>220401</v>
      </c>
      <c r="S208" s="20">
        <f t="shared" si="57"/>
        <v>12900000</v>
      </c>
      <c r="T208" s="17">
        <v>45730</v>
      </c>
      <c r="U208" s="15" t="s">
        <v>964</v>
      </c>
      <c r="V208" s="17">
        <v>45730</v>
      </c>
      <c r="W208" s="13" t="s">
        <v>668</v>
      </c>
      <c r="X208" s="17"/>
      <c r="Y208" s="1"/>
      <c r="Z208" s="21">
        <f>+S208/10</f>
        <v>1290000</v>
      </c>
      <c r="AA208" s="1"/>
      <c r="AB208" s="22"/>
      <c r="AC208" s="1"/>
      <c r="AD208" s="22"/>
      <c r="AE208" s="1"/>
      <c r="AF208" s="1" t="s">
        <v>965</v>
      </c>
      <c r="AG208" s="1">
        <v>3505492763</v>
      </c>
      <c r="AH208" s="26" t="s">
        <v>966</v>
      </c>
      <c r="AI208" s="1"/>
    </row>
    <row r="209" spans="1:35" hidden="1">
      <c r="A209" s="1">
        <v>231</v>
      </c>
      <c r="B209" s="1" t="s">
        <v>37</v>
      </c>
      <c r="C209" s="1" t="s">
        <v>248</v>
      </c>
      <c r="D209" s="1" t="s">
        <v>967</v>
      </c>
      <c r="E209" s="13" t="s">
        <v>40</v>
      </c>
      <c r="F209" s="14">
        <v>45000000</v>
      </c>
      <c r="G209" s="1" t="s">
        <v>968</v>
      </c>
      <c r="H209" s="15">
        <v>14297367</v>
      </c>
      <c r="I209" s="15" t="s">
        <v>42</v>
      </c>
      <c r="J209" s="16">
        <v>3</v>
      </c>
      <c r="K209" s="16">
        <v>987</v>
      </c>
      <c r="L209" s="17">
        <v>45726</v>
      </c>
      <c r="M209" s="18">
        <v>45000000</v>
      </c>
      <c r="N209" s="17">
        <v>45730</v>
      </c>
      <c r="O209" s="13" t="s">
        <v>43</v>
      </c>
      <c r="P209" s="19">
        <v>45730</v>
      </c>
      <c r="Q209" s="13">
        <v>976</v>
      </c>
      <c r="R209" s="1">
        <v>220106</v>
      </c>
      <c r="S209" s="20">
        <v>45000000</v>
      </c>
      <c r="T209" s="17">
        <v>45730</v>
      </c>
      <c r="U209" s="15">
        <v>16457600</v>
      </c>
      <c r="V209" s="17">
        <v>45736</v>
      </c>
      <c r="W209" s="25">
        <v>46022</v>
      </c>
      <c r="X209" s="17"/>
      <c r="Y209" s="1"/>
      <c r="Z209" s="21">
        <f>+S209/10</f>
        <v>4500000</v>
      </c>
      <c r="AA209" s="1"/>
      <c r="AB209" s="22"/>
      <c r="AC209" s="1"/>
      <c r="AD209" s="22"/>
      <c r="AE209" s="1"/>
      <c r="AF209" s="1" t="s">
        <v>969</v>
      </c>
      <c r="AG209" s="1">
        <v>3168681228</v>
      </c>
      <c r="AH209" s="26" t="s">
        <v>970</v>
      </c>
      <c r="AI209" s="1"/>
    </row>
    <row r="210" spans="1:35" hidden="1">
      <c r="A210" s="1">
        <v>232</v>
      </c>
      <c r="B210" s="1" t="s">
        <v>37</v>
      </c>
      <c r="C210" s="1" t="s">
        <v>248</v>
      </c>
      <c r="D210" s="24" t="s">
        <v>971</v>
      </c>
      <c r="E210" s="13" t="s">
        <v>40</v>
      </c>
      <c r="F210" s="14">
        <v>25000000</v>
      </c>
      <c r="G210" s="1" t="s">
        <v>972</v>
      </c>
      <c r="H210" s="15">
        <v>1110476892</v>
      </c>
      <c r="I210" s="15" t="s">
        <v>42</v>
      </c>
      <c r="J210" s="16">
        <v>8</v>
      </c>
      <c r="K210" s="16">
        <v>999</v>
      </c>
      <c r="L210" s="17">
        <v>45728</v>
      </c>
      <c r="M210" s="18">
        <v>45000000</v>
      </c>
      <c r="N210" s="17">
        <v>45730</v>
      </c>
      <c r="O210" s="13" t="s">
        <v>43</v>
      </c>
      <c r="P210" s="19">
        <v>45730</v>
      </c>
      <c r="Q210" s="13">
        <v>977</v>
      </c>
      <c r="R210" s="1">
        <v>220102</v>
      </c>
      <c r="S210" s="20">
        <v>45000000</v>
      </c>
      <c r="T210" s="17">
        <v>45735</v>
      </c>
      <c r="U210" s="15" t="s">
        <v>973</v>
      </c>
      <c r="V210" s="17">
        <v>45741</v>
      </c>
      <c r="W210" s="13" t="s">
        <v>4145</v>
      </c>
      <c r="X210" s="17"/>
      <c r="Y210" s="1"/>
      <c r="Z210" s="21"/>
      <c r="AA210" s="1"/>
      <c r="AB210" s="22"/>
      <c r="AC210" s="1"/>
      <c r="AD210" s="22"/>
      <c r="AE210" s="1"/>
      <c r="AF210" s="1" t="s">
        <v>974</v>
      </c>
      <c r="AG210" s="1">
        <v>3184154811</v>
      </c>
      <c r="AH210" s="26" t="s">
        <v>975</v>
      </c>
      <c r="AI210" s="1"/>
    </row>
    <row r="211" spans="1:35" hidden="1">
      <c r="A211" s="1">
        <v>233</v>
      </c>
      <c r="B211" s="1" t="s">
        <v>47</v>
      </c>
      <c r="C211" s="1" t="s">
        <v>100</v>
      </c>
      <c r="D211" s="1" t="s">
        <v>976</v>
      </c>
      <c r="E211" s="13" t="s">
        <v>40</v>
      </c>
      <c r="F211" s="14">
        <v>8000000</v>
      </c>
      <c r="G211" s="1" t="s">
        <v>244</v>
      </c>
      <c r="H211" s="15">
        <v>30398749</v>
      </c>
      <c r="I211" s="15" t="s">
        <v>977</v>
      </c>
      <c r="J211" s="16">
        <v>5</v>
      </c>
      <c r="K211" s="16">
        <v>986</v>
      </c>
      <c r="L211" s="17">
        <v>45726</v>
      </c>
      <c r="M211" s="18">
        <v>45000000</v>
      </c>
      <c r="N211" s="17">
        <v>45730</v>
      </c>
      <c r="O211" s="13" t="s">
        <v>43</v>
      </c>
      <c r="P211" s="19">
        <v>45730</v>
      </c>
      <c r="Q211" s="13">
        <v>978</v>
      </c>
      <c r="R211" s="1">
        <v>220401</v>
      </c>
      <c r="S211" s="20">
        <v>45000000</v>
      </c>
      <c r="T211" s="17">
        <v>45730</v>
      </c>
      <c r="U211" s="15" t="s">
        <v>978</v>
      </c>
      <c r="V211" s="17">
        <v>45730</v>
      </c>
      <c r="W211" s="13" t="s">
        <v>3146</v>
      </c>
      <c r="X211" s="17"/>
      <c r="Y211" s="1"/>
      <c r="Z211" s="21"/>
      <c r="AA211" s="1"/>
      <c r="AB211" s="22"/>
      <c r="AC211" s="1"/>
      <c r="AD211" s="22"/>
      <c r="AE211" s="1"/>
      <c r="AF211" s="1" t="s">
        <v>246</v>
      </c>
      <c r="AG211" s="1">
        <v>3146170875</v>
      </c>
      <c r="AH211" s="26" t="s">
        <v>247</v>
      </c>
      <c r="AI211" s="1"/>
    </row>
    <row r="212" spans="1:35" hidden="1">
      <c r="A212" s="1">
        <v>234</v>
      </c>
      <c r="B212" s="1" t="s">
        <v>47</v>
      </c>
      <c r="C212" s="1" t="s">
        <v>661</v>
      </c>
      <c r="D212" s="1" t="s">
        <v>163</v>
      </c>
      <c r="E212" s="13" t="s">
        <v>40</v>
      </c>
      <c r="F212" s="14">
        <v>10500000</v>
      </c>
      <c r="G212" s="1" t="s">
        <v>164</v>
      </c>
      <c r="H212" s="15">
        <v>28799762</v>
      </c>
      <c r="I212" s="15" t="s">
        <v>165</v>
      </c>
      <c r="J212" s="16">
        <v>5</v>
      </c>
      <c r="K212" s="16">
        <v>1007</v>
      </c>
      <c r="L212" s="17">
        <v>45729</v>
      </c>
      <c r="M212" s="18">
        <f t="shared" ref="M212" si="59">F212</f>
        <v>10500000</v>
      </c>
      <c r="N212" s="17">
        <v>45730</v>
      </c>
      <c r="O212" s="13" t="s">
        <v>43</v>
      </c>
      <c r="P212" s="19">
        <v>45730</v>
      </c>
      <c r="Q212" s="13">
        <v>979</v>
      </c>
      <c r="R212" s="1">
        <v>220401</v>
      </c>
      <c r="S212" s="20">
        <f t="shared" ref="S212" si="60">M212</f>
        <v>10500000</v>
      </c>
      <c r="T212" s="17">
        <v>45730</v>
      </c>
      <c r="U212" s="15" t="s">
        <v>979</v>
      </c>
      <c r="V212" s="17">
        <v>45730</v>
      </c>
      <c r="W212" s="25" t="s">
        <v>3146</v>
      </c>
      <c r="X212" s="17"/>
      <c r="Y212" s="1"/>
      <c r="Z212" s="21">
        <f>+F212/2</f>
        <v>5250000</v>
      </c>
      <c r="AA212" s="1"/>
      <c r="AB212" s="22"/>
      <c r="AC212" s="1"/>
      <c r="AD212" s="22"/>
      <c r="AE212" s="1"/>
      <c r="AF212" s="1" t="s">
        <v>167</v>
      </c>
      <c r="AG212" s="1">
        <v>3182848266</v>
      </c>
      <c r="AH212" s="26" t="s">
        <v>168</v>
      </c>
      <c r="AI212" s="1"/>
    </row>
    <row r="213" spans="1:35" hidden="1">
      <c r="A213" s="1">
        <v>235</v>
      </c>
      <c r="B213" s="1" t="s">
        <v>37</v>
      </c>
      <c r="C213" s="1" t="s">
        <v>258</v>
      </c>
      <c r="D213" s="1" t="s">
        <v>980</v>
      </c>
      <c r="E213" s="13" t="s">
        <v>40</v>
      </c>
      <c r="F213" s="14">
        <v>3248100</v>
      </c>
      <c r="G213" s="1" t="s">
        <v>520</v>
      </c>
      <c r="H213" s="15">
        <v>800250023</v>
      </c>
      <c r="I213" s="15" t="s">
        <v>42</v>
      </c>
      <c r="J213" s="16">
        <v>3</v>
      </c>
      <c r="K213" s="16">
        <v>983</v>
      </c>
      <c r="L213" s="17">
        <v>45726</v>
      </c>
      <c r="M213" s="18">
        <f>+F213</f>
        <v>3248100</v>
      </c>
      <c r="N213" s="17">
        <v>45736</v>
      </c>
      <c r="O213" s="13" t="s">
        <v>43</v>
      </c>
      <c r="P213" s="19">
        <v>45737</v>
      </c>
      <c r="Q213" s="13">
        <v>987</v>
      </c>
      <c r="R213" s="1">
        <v>220102</v>
      </c>
      <c r="S213" s="20">
        <f>+M213</f>
        <v>3248100</v>
      </c>
      <c r="T213" s="17">
        <v>45736</v>
      </c>
      <c r="U213" s="15">
        <v>100042463</v>
      </c>
      <c r="V213" s="17">
        <v>45737</v>
      </c>
      <c r="W213" s="13" t="s">
        <v>3012</v>
      </c>
      <c r="X213" s="17"/>
      <c r="Y213" s="1"/>
      <c r="Z213" s="21">
        <f>+S213/1</f>
        <v>3248100</v>
      </c>
      <c r="AA213" s="1"/>
      <c r="AB213" s="22"/>
      <c r="AC213" s="1"/>
      <c r="AD213" s="22"/>
      <c r="AE213" s="1"/>
      <c r="AF213" s="1" t="s">
        <v>521</v>
      </c>
      <c r="AG213" s="1" t="s">
        <v>615</v>
      </c>
      <c r="AH213" s="23" t="s">
        <v>523</v>
      </c>
      <c r="AI213" s="1"/>
    </row>
    <row r="214" spans="1:35" hidden="1">
      <c r="A214" s="1">
        <v>236</v>
      </c>
      <c r="B214" s="1" t="s">
        <v>47</v>
      </c>
      <c r="C214" s="1" t="s">
        <v>468</v>
      </c>
      <c r="D214" s="24" t="s">
        <v>981</v>
      </c>
      <c r="E214" s="13" t="s">
        <v>40</v>
      </c>
      <c r="F214" s="14">
        <v>7725000</v>
      </c>
      <c r="G214" s="1" t="s">
        <v>982</v>
      </c>
      <c r="H214" s="15">
        <v>65753410</v>
      </c>
      <c r="I214" s="15" t="s">
        <v>42</v>
      </c>
      <c r="J214" s="16">
        <v>4</v>
      </c>
      <c r="K214" s="16">
        <v>979</v>
      </c>
      <c r="L214" s="17">
        <v>45726</v>
      </c>
      <c r="M214" s="18">
        <f t="shared" ref="M214:M215" si="61">F214</f>
        <v>7725000</v>
      </c>
      <c r="N214" s="17">
        <v>45736</v>
      </c>
      <c r="O214" s="13" t="s">
        <v>43</v>
      </c>
      <c r="P214" s="19">
        <v>45737</v>
      </c>
      <c r="Q214" s="13">
        <v>988</v>
      </c>
      <c r="R214" s="1">
        <v>220402</v>
      </c>
      <c r="S214" s="20">
        <f t="shared" ref="S214:S215" si="62">M214</f>
        <v>7725000</v>
      </c>
      <c r="T214" s="17">
        <v>45736</v>
      </c>
      <c r="U214" s="15" t="s">
        <v>983</v>
      </c>
      <c r="V214" s="17">
        <v>45736</v>
      </c>
      <c r="W214" s="13" t="s">
        <v>668</v>
      </c>
      <c r="X214" s="17"/>
      <c r="Y214" s="1"/>
      <c r="Z214" s="21">
        <f>+S214/3</f>
        <v>2575000</v>
      </c>
      <c r="AA214" s="1"/>
      <c r="AB214" s="22"/>
      <c r="AC214" s="1"/>
      <c r="AD214" s="22"/>
      <c r="AE214" s="1"/>
      <c r="AF214" s="1" t="s">
        <v>984</v>
      </c>
      <c r="AG214" s="1">
        <v>3159280899</v>
      </c>
      <c r="AH214" s="26" t="s">
        <v>985</v>
      </c>
      <c r="AI214" s="1"/>
    </row>
    <row r="215" spans="1:35">
      <c r="A215" s="1">
        <v>237</v>
      </c>
      <c r="B215" s="1" t="s">
        <v>596</v>
      </c>
      <c r="C215" s="1" t="s">
        <v>100</v>
      </c>
      <c r="D215" s="249" t="s">
        <v>814</v>
      </c>
      <c r="E215" s="13" t="s">
        <v>40</v>
      </c>
      <c r="F215" s="247">
        <v>11250000</v>
      </c>
      <c r="G215" s="1" t="s">
        <v>986</v>
      </c>
      <c r="H215" s="15">
        <v>38212239</v>
      </c>
      <c r="I215" s="15" t="s">
        <v>42</v>
      </c>
      <c r="J215" s="16">
        <v>1</v>
      </c>
      <c r="K215" s="16">
        <v>997</v>
      </c>
      <c r="L215" s="17">
        <v>45728</v>
      </c>
      <c r="M215" s="18">
        <f t="shared" si="61"/>
        <v>11250000</v>
      </c>
      <c r="N215" s="17">
        <v>45737</v>
      </c>
      <c r="O215" s="13" t="s">
        <v>43</v>
      </c>
      <c r="P215" s="182">
        <v>45737</v>
      </c>
      <c r="Q215" s="183">
        <v>989</v>
      </c>
      <c r="R215" s="1">
        <v>220601</v>
      </c>
      <c r="S215" s="20">
        <f t="shared" si="62"/>
        <v>11250000</v>
      </c>
      <c r="T215" s="17"/>
      <c r="U215" s="184" t="s">
        <v>415</v>
      </c>
      <c r="V215" s="17"/>
      <c r="W215" s="13" t="s">
        <v>668</v>
      </c>
      <c r="X215" s="17"/>
      <c r="Y215" s="1"/>
      <c r="Z215" s="21">
        <f>+S215/3</f>
        <v>3750000</v>
      </c>
      <c r="AA215" s="1"/>
      <c r="AB215" s="22"/>
      <c r="AC215" s="1"/>
      <c r="AD215" s="22"/>
      <c r="AE215" s="1"/>
      <c r="AF215" s="1" t="s">
        <v>989</v>
      </c>
      <c r="AG215" s="1">
        <v>3115980329</v>
      </c>
      <c r="AH215" s="26" t="s">
        <v>990</v>
      </c>
      <c r="AI215" s="1"/>
    </row>
    <row r="216" spans="1:35">
      <c r="A216" s="1">
        <v>238</v>
      </c>
      <c r="B216" s="1" t="s">
        <v>596</v>
      </c>
      <c r="C216" s="1" t="s">
        <v>621</v>
      </c>
      <c r="D216" s="269" t="s">
        <v>876</v>
      </c>
      <c r="E216" s="13" t="s">
        <v>40</v>
      </c>
      <c r="F216" s="143">
        <v>18000000</v>
      </c>
      <c r="G216" s="1" t="s">
        <v>991</v>
      </c>
      <c r="H216" s="15">
        <v>14135890</v>
      </c>
      <c r="I216" s="15" t="s">
        <v>42</v>
      </c>
      <c r="J216" s="16">
        <v>1</v>
      </c>
      <c r="K216" s="16">
        <v>1002</v>
      </c>
      <c r="L216" s="17">
        <v>45728</v>
      </c>
      <c r="M216" s="18">
        <f t="shared" ref="M216" si="63">+F216</f>
        <v>18000000</v>
      </c>
      <c r="N216" s="17">
        <v>45737</v>
      </c>
      <c r="O216" s="13" t="s">
        <v>43</v>
      </c>
      <c r="P216" s="19">
        <v>45737</v>
      </c>
      <c r="Q216" s="13">
        <v>990</v>
      </c>
      <c r="R216" s="1">
        <v>220601</v>
      </c>
      <c r="S216" s="20">
        <v>18000000</v>
      </c>
      <c r="T216" s="17">
        <v>45737</v>
      </c>
      <c r="U216" s="15" t="s">
        <v>992</v>
      </c>
      <c r="V216" s="17">
        <v>45737</v>
      </c>
      <c r="W216" s="13" t="s">
        <v>668</v>
      </c>
      <c r="X216" s="17"/>
      <c r="Y216" s="1"/>
      <c r="Z216" s="21">
        <f>+S216/3</f>
        <v>6000000</v>
      </c>
      <c r="AA216" s="1"/>
      <c r="AB216" s="22"/>
      <c r="AC216" s="1"/>
      <c r="AD216" s="22"/>
      <c r="AE216" s="1"/>
      <c r="AF216" s="1" t="s">
        <v>993</v>
      </c>
      <c r="AG216" s="1">
        <v>3174031684</v>
      </c>
      <c r="AH216" s="26" t="s">
        <v>994</v>
      </c>
      <c r="AI216" s="1"/>
    </row>
    <row r="217" spans="1:35">
      <c r="A217" s="1">
        <v>239</v>
      </c>
      <c r="B217" s="1" t="s">
        <v>596</v>
      </c>
      <c r="C217" s="1" t="s">
        <v>621</v>
      </c>
      <c r="D217" s="1" t="s">
        <v>796</v>
      </c>
      <c r="E217" s="13" t="s">
        <v>40</v>
      </c>
      <c r="F217" s="140">
        <v>7500000</v>
      </c>
      <c r="G217" s="1" t="s">
        <v>995</v>
      </c>
      <c r="H217" s="15">
        <v>28559177</v>
      </c>
      <c r="I217" s="15" t="s">
        <v>42</v>
      </c>
      <c r="J217" s="16">
        <v>7</v>
      </c>
      <c r="K217" s="16">
        <v>1001</v>
      </c>
      <c r="L217" s="17">
        <v>45728</v>
      </c>
      <c r="M217" s="18">
        <f t="shared" ref="M217:M225" si="64">F217</f>
        <v>7500000</v>
      </c>
      <c r="N217" s="17">
        <v>45737</v>
      </c>
      <c r="O217" s="13" t="s">
        <v>43</v>
      </c>
      <c r="P217" s="19">
        <v>45742</v>
      </c>
      <c r="Q217" s="13">
        <v>997</v>
      </c>
      <c r="R217" s="1">
        <v>220602</v>
      </c>
      <c r="S217" s="20">
        <f t="shared" ref="S217:S225" si="65">M217</f>
        <v>7500000</v>
      </c>
      <c r="T217" s="17">
        <v>45743</v>
      </c>
      <c r="U217" s="15" t="s">
        <v>996</v>
      </c>
      <c r="V217" s="17">
        <v>45743</v>
      </c>
      <c r="W217" s="13" t="s">
        <v>668</v>
      </c>
      <c r="X217" s="17"/>
      <c r="Y217" s="1"/>
      <c r="Z217" s="21">
        <f t="shared" ref="Z217" si="66">+S217/3</f>
        <v>2500000</v>
      </c>
      <c r="AA217" s="1"/>
      <c r="AB217" s="22"/>
      <c r="AC217" s="1"/>
      <c r="AD217" s="22"/>
      <c r="AE217" s="1"/>
      <c r="AF217" s="1" t="s">
        <v>997</v>
      </c>
      <c r="AG217" s="1">
        <v>3102838042</v>
      </c>
      <c r="AH217" s="26" t="s">
        <v>998</v>
      </c>
      <c r="AI217" s="1"/>
    </row>
    <row r="218" spans="1:35">
      <c r="A218" s="1">
        <v>240</v>
      </c>
      <c r="B218" s="1" t="s">
        <v>596</v>
      </c>
      <c r="C218" s="1" t="s">
        <v>468</v>
      </c>
      <c r="D218" s="24" t="s">
        <v>834</v>
      </c>
      <c r="E218" s="13" t="s">
        <v>40</v>
      </c>
      <c r="F218" s="259">
        <v>14250000</v>
      </c>
      <c r="G218" s="1" t="s">
        <v>999</v>
      </c>
      <c r="H218" s="15">
        <v>1110529783</v>
      </c>
      <c r="I218" s="15" t="s">
        <v>42</v>
      </c>
      <c r="J218" s="16">
        <v>0</v>
      </c>
      <c r="K218" s="16">
        <v>991</v>
      </c>
      <c r="L218" s="17">
        <v>45726</v>
      </c>
      <c r="M218" s="18">
        <f t="shared" si="64"/>
        <v>14250000</v>
      </c>
      <c r="N218" s="17">
        <v>45737</v>
      </c>
      <c r="O218" s="13" t="s">
        <v>43</v>
      </c>
      <c r="P218" s="19">
        <v>45737</v>
      </c>
      <c r="Q218" s="13">
        <v>991</v>
      </c>
      <c r="R218" s="1">
        <v>220601</v>
      </c>
      <c r="S218" s="20">
        <f t="shared" si="65"/>
        <v>14250000</v>
      </c>
      <c r="T218" s="17">
        <v>45737</v>
      </c>
      <c r="U218" s="15" t="s">
        <v>1000</v>
      </c>
      <c r="V218" s="17">
        <v>45741</v>
      </c>
      <c r="W218" s="13" t="s">
        <v>668</v>
      </c>
      <c r="X218" s="17"/>
      <c r="Y218" s="1"/>
      <c r="Z218" s="21">
        <f>+F218/3</f>
        <v>4750000</v>
      </c>
      <c r="AA218" s="1"/>
      <c r="AB218" s="22"/>
      <c r="AC218" s="1"/>
      <c r="AD218" s="22"/>
      <c r="AE218" s="1"/>
      <c r="AF218" s="1" t="s">
        <v>1001</v>
      </c>
      <c r="AG218" s="1">
        <v>3165368918</v>
      </c>
      <c r="AH218" s="26" t="s">
        <v>1002</v>
      </c>
      <c r="AI218" s="1"/>
    </row>
    <row r="219" spans="1:35">
      <c r="A219" s="1">
        <v>242</v>
      </c>
      <c r="B219" s="1" t="s">
        <v>596</v>
      </c>
      <c r="C219" s="1" t="s">
        <v>621</v>
      </c>
      <c r="D219" s="1" t="s">
        <v>796</v>
      </c>
      <c r="E219" s="13" t="s">
        <v>40</v>
      </c>
      <c r="F219" s="140">
        <v>7500000</v>
      </c>
      <c r="G219" s="1" t="s">
        <v>1006</v>
      </c>
      <c r="H219" s="15">
        <v>1110451693</v>
      </c>
      <c r="I219" s="15" t="s">
        <v>42</v>
      </c>
      <c r="J219" s="16">
        <v>9</v>
      </c>
      <c r="K219" s="16">
        <v>961</v>
      </c>
      <c r="L219" s="17">
        <v>45722</v>
      </c>
      <c r="M219" s="18">
        <f t="shared" si="64"/>
        <v>7500000</v>
      </c>
      <c r="N219" s="17">
        <v>45737</v>
      </c>
      <c r="O219" s="13" t="s">
        <v>43</v>
      </c>
      <c r="P219" s="19"/>
      <c r="Q219" s="13"/>
      <c r="R219" s="1">
        <v>220602</v>
      </c>
      <c r="S219" s="20">
        <f t="shared" si="65"/>
        <v>7500000</v>
      </c>
      <c r="T219" s="17"/>
      <c r="U219" s="15"/>
      <c r="V219" s="17"/>
      <c r="W219" s="13" t="s">
        <v>668</v>
      </c>
      <c r="X219" s="17"/>
      <c r="Y219" s="1"/>
      <c r="Z219" s="21">
        <f t="shared" ref="Z219" si="67">+S219/3</f>
        <v>2500000</v>
      </c>
      <c r="AA219" s="1"/>
      <c r="AB219" s="22"/>
      <c r="AC219" s="1"/>
      <c r="AD219" s="22"/>
      <c r="AE219" s="1"/>
      <c r="AF219" s="1" t="s">
        <v>1007</v>
      </c>
      <c r="AG219" s="1">
        <v>3377891057</v>
      </c>
      <c r="AH219" s="26" t="s">
        <v>1008</v>
      </c>
      <c r="AI219" s="1"/>
    </row>
    <row r="220" spans="1:35" ht="20.25" customHeight="1">
      <c r="A220" s="1">
        <v>243</v>
      </c>
      <c r="B220" s="1" t="s">
        <v>596</v>
      </c>
      <c r="C220" s="1" t="s">
        <v>146</v>
      </c>
      <c r="D220" s="1" t="s">
        <v>1009</v>
      </c>
      <c r="E220" s="13" t="s">
        <v>40</v>
      </c>
      <c r="F220" s="257">
        <v>478602400</v>
      </c>
      <c r="G220" s="1" t="s">
        <v>1010</v>
      </c>
      <c r="H220" s="15">
        <v>901926095</v>
      </c>
      <c r="I220" s="15" t="s">
        <v>428</v>
      </c>
      <c r="J220" s="16">
        <v>2</v>
      </c>
      <c r="K220" s="16">
        <v>824</v>
      </c>
      <c r="L220" s="17">
        <v>45701</v>
      </c>
      <c r="M220" s="18">
        <f t="shared" si="64"/>
        <v>478602400</v>
      </c>
      <c r="N220" s="17">
        <v>45737</v>
      </c>
      <c r="O220" s="13" t="s">
        <v>43</v>
      </c>
      <c r="P220" s="19">
        <v>45737</v>
      </c>
      <c r="Q220" s="13">
        <v>992</v>
      </c>
      <c r="R220" s="1" t="s">
        <v>1011</v>
      </c>
      <c r="S220" s="20">
        <f t="shared" si="65"/>
        <v>478602400</v>
      </c>
      <c r="T220" s="17">
        <v>45744</v>
      </c>
      <c r="U220" s="195" t="s">
        <v>1012</v>
      </c>
      <c r="V220" s="17">
        <v>45384</v>
      </c>
      <c r="W220" s="13" t="s">
        <v>4138</v>
      </c>
      <c r="X220" s="17"/>
      <c r="Y220" s="1"/>
      <c r="Z220" s="21">
        <f>+S220</f>
        <v>478602400</v>
      </c>
      <c r="AA220" s="1"/>
      <c r="AB220" s="22"/>
      <c r="AC220" s="1"/>
      <c r="AD220" s="22"/>
      <c r="AE220" s="1"/>
      <c r="AF220" s="1" t="s">
        <v>1013</v>
      </c>
      <c r="AG220" s="1">
        <v>3234806441</v>
      </c>
      <c r="AH220" s="151" t="s">
        <v>1014</v>
      </c>
      <c r="AI220" s="1"/>
    </row>
    <row r="221" spans="1:35">
      <c r="A221" s="1">
        <v>245</v>
      </c>
      <c r="B221" s="1" t="s">
        <v>596</v>
      </c>
      <c r="C221" s="1" t="s">
        <v>621</v>
      </c>
      <c r="D221" s="1" t="s">
        <v>796</v>
      </c>
      <c r="E221" s="13" t="s">
        <v>40</v>
      </c>
      <c r="F221" s="140">
        <v>7500000</v>
      </c>
      <c r="G221" s="1" t="s">
        <v>1016</v>
      </c>
      <c r="H221" s="15">
        <v>1110545988</v>
      </c>
      <c r="I221" s="15" t="s">
        <v>42</v>
      </c>
      <c r="J221" s="16">
        <v>0</v>
      </c>
      <c r="K221" s="16">
        <v>1030</v>
      </c>
      <c r="L221" s="17">
        <v>45734</v>
      </c>
      <c r="M221" s="18">
        <f t="shared" si="64"/>
        <v>7500000</v>
      </c>
      <c r="N221" s="17">
        <v>45741</v>
      </c>
      <c r="O221" s="13" t="s">
        <v>43</v>
      </c>
      <c r="P221" s="19">
        <v>45742</v>
      </c>
      <c r="Q221" s="13">
        <v>999</v>
      </c>
      <c r="R221" s="1">
        <v>220602</v>
      </c>
      <c r="S221" s="20">
        <f t="shared" si="65"/>
        <v>7500000</v>
      </c>
      <c r="T221" s="17">
        <v>45741</v>
      </c>
      <c r="U221" s="15">
        <v>100042520</v>
      </c>
      <c r="V221" s="17">
        <v>45741</v>
      </c>
      <c r="W221" s="13" t="s">
        <v>668</v>
      </c>
      <c r="X221" s="17"/>
      <c r="Y221" s="1"/>
      <c r="Z221" s="21">
        <f t="shared" ref="Z221:Z224" si="68">+S221/3</f>
        <v>2500000</v>
      </c>
      <c r="AA221" s="1"/>
      <c r="AB221" s="22"/>
      <c r="AC221" s="1"/>
      <c r="AD221" s="22"/>
      <c r="AE221" s="1"/>
      <c r="AF221" s="1" t="s">
        <v>1017</v>
      </c>
      <c r="AG221" s="1">
        <v>3213099111</v>
      </c>
      <c r="AH221" s="26" t="s">
        <v>1018</v>
      </c>
      <c r="AI221" s="1"/>
    </row>
    <row r="222" spans="1:35">
      <c r="A222" s="1">
        <v>246</v>
      </c>
      <c r="B222" s="1" t="s">
        <v>596</v>
      </c>
      <c r="C222" s="1" t="s">
        <v>621</v>
      </c>
      <c r="D222" s="1" t="s">
        <v>796</v>
      </c>
      <c r="E222" s="13" t="s">
        <v>40</v>
      </c>
      <c r="F222" s="140">
        <v>7500000</v>
      </c>
      <c r="G222" s="1" t="s">
        <v>1019</v>
      </c>
      <c r="H222" s="15">
        <v>1110560335</v>
      </c>
      <c r="I222" s="15" t="s">
        <v>42</v>
      </c>
      <c r="J222" s="16">
        <v>4</v>
      </c>
      <c r="K222" s="16">
        <v>1028</v>
      </c>
      <c r="L222" s="17">
        <v>45734</v>
      </c>
      <c r="M222" s="18">
        <f t="shared" si="64"/>
        <v>7500000</v>
      </c>
      <c r="N222" s="17">
        <v>45741</v>
      </c>
      <c r="O222" s="13" t="s">
        <v>43</v>
      </c>
      <c r="P222" s="19">
        <v>45743</v>
      </c>
      <c r="Q222" s="13">
        <v>1006</v>
      </c>
      <c r="R222" s="1">
        <v>220602</v>
      </c>
      <c r="S222" s="20">
        <f t="shared" si="65"/>
        <v>7500000</v>
      </c>
      <c r="T222" s="17">
        <v>45747</v>
      </c>
      <c r="U222" s="15">
        <v>100042716</v>
      </c>
      <c r="V222" s="17">
        <v>45748</v>
      </c>
      <c r="W222" s="13" t="s">
        <v>668</v>
      </c>
      <c r="X222" s="17"/>
      <c r="Y222" s="1"/>
      <c r="Z222" s="21">
        <f t="shared" si="68"/>
        <v>2500000</v>
      </c>
      <c r="AA222" s="1"/>
      <c r="AB222" s="22"/>
      <c r="AC222" s="1"/>
      <c r="AD222" s="22"/>
      <c r="AE222" s="1"/>
      <c r="AF222" s="1" t="s">
        <v>1021</v>
      </c>
      <c r="AG222" s="1">
        <v>3106654814</v>
      </c>
      <c r="AH222" s="26" t="s">
        <v>1022</v>
      </c>
      <c r="AI222" s="1"/>
    </row>
    <row r="223" spans="1:35">
      <c r="A223" s="1">
        <v>247</v>
      </c>
      <c r="B223" s="1" t="s">
        <v>596</v>
      </c>
      <c r="C223" s="1" t="s">
        <v>621</v>
      </c>
      <c r="D223" s="1" t="s">
        <v>796</v>
      </c>
      <c r="E223" s="13" t="s">
        <v>40</v>
      </c>
      <c r="F223" s="140">
        <v>7500000</v>
      </c>
      <c r="G223" s="1" t="s">
        <v>1023</v>
      </c>
      <c r="H223" s="15">
        <v>1110594107</v>
      </c>
      <c r="I223" s="15" t="s">
        <v>42</v>
      </c>
      <c r="J223" s="16">
        <v>8</v>
      </c>
      <c r="K223" s="16">
        <v>1029</v>
      </c>
      <c r="L223" s="17">
        <v>45734</v>
      </c>
      <c r="M223" s="18">
        <f t="shared" si="64"/>
        <v>7500000</v>
      </c>
      <c r="N223" s="17">
        <v>45741</v>
      </c>
      <c r="O223" s="13" t="s">
        <v>43</v>
      </c>
      <c r="P223" s="19">
        <v>45742</v>
      </c>
      <c r="Q223" s="13">
        <v>1000</v>
      </c>
      <c r="R223" s="1">
        <v>220602</v>
      </c>
      <c r="S223" s="20">
        <f t="shared" si="65"/>
        <v>7500000</v>
      </c>
      <c r="T223" s="17">
        <v>45741</v>
      </c>
      <c r="U223" s="15" t="s">
        <v>1024</v>
      </c>
      <c r="V223" s="17">
        <v>45741</v>
      </c>
      <c r="W223" s="13" t="s">
        <v>668</v>
      </c>
      <c r="X223" s="17"/>
      <c r="Y223" s="1"/>
      <c r="Z223" s="21">
        <f t="shared" si="68"/>
        <v>2500000</v>
      </c>
      <c r="AA223" s="1"/>
      <c r="AB223" s="22"/>
      <c r="AC223" s="1"/>
      <c r="AD223" s="22"/>
      <c r="AE223" s="1"/>
      <c r="AF223" s="1" t="s">
        <v>1025</v>
      </c>
      <c r="AG223" s="1">
        <v>3102373443</v>
      </c>
      <c r="AH223" s="26" t="s">
        <v>1026</v>
      </c>
      <c r="AI223" s="1"/>
    </row>
    <row r="224" spans="1:35">
      <c r="A224" s="1">
        <v>248</v>
      </c>
      <c r="B224" s="1" t="s">
        <v>596</v>
      </c>
      <c r="C224" s="1" t="s">
        <v>621</v>
      </c>
      <c r="D224" s="24" t="s">
        <v>890</v>
      </c>
      <c r="E224" s="13" t="s">
        <v>40</v>
      </c>
      <c r="F224" s="258">
        <v>9000000</v>
      </c>
      <c r="G224" s="1" t="s">
        <v>1027</v>
      </c>
      <c r="H224" s="175">
        <v>65634436</v>
      </c>
      <c r="I224" s="15" t="s">
        <v>42</v>
      </c>
      <c r="J224" s="16">
        <v>5</v>
      </c>
      <c r="K224" s="16">
        <v>1026</v>
      </c>
      <c r="L224" s="17">
        <v>45734</v>
      </c>
      <c r="M224" s="18">
        <f t="shared" si="64"/>
        <v>9000000</v>
      </c>
      <c r="N224" s="17">
        <v>45741</v>
      </c>
      <c r="O224" s="13" t="s">
        <v>43</v>
      </c>
      <c r="P224" s="182">
        <v>45743</v>
      </c>
      <c r="Q224" s="183">
        <v>1007</v>
      </c>
      <c r="R224" s="1">
        <v>220606</v>
      </c>
      <c r="S224" s="20">
        <f t="shared" si="65"/>
        <v>9000000</v>
      </c>
      <c r="T224" s="17">
        <v>45742</v>
      </c>
      <c r="U224" s="189" t="s">
        <v>1028</v>
      </c>
      <c r="V224" s="188">
        <v>45743</v>
      </c>
      <c r="W224" s="13" t="s">
        <v>668</v>
      </c>
      <c r="X224" s="17"/>
      <c r="Y224" s="1"/>
      <c r="Z224" s="21">
        <f t="shared" si="68"/>
        <v>3000000</v>
      </c>
      <c r="AA224" s="1"/>
      <c r="AB224" s="22"/>
      <c r="AC224" s="1"/>
      <c r="AD224" s="22"/>
      <c r="AE224" s="1"/>
      <c r="AF224" s="1" t="s">
        <v>1029</v>
      </c>
      <c r="AG224" s="1">
        <v>3052734377</v>
      </c>
      <c r="AH224" s="26" t="s">
        <v>1030</v>
      </c>
      <c r="AI224" s="1"/>
    </row>
    <row r="225" spans="1:35">
      <c r="A225" s="1">
        <v>249</v>
      </c>
      <c r="B225" s="1" t="s">
        <v>596</v>
      </c>
      <c r="C225" s="1" t="s">
        <v>621</v>
      </c>
      <c r="D225" s="24" t="s">
        <v>890</v>
      </c>
      <c r="E225" s="13" t="s">
        <v>40</v>
      </c>
      <c r="F225" s="258">
        <v>9000000</v>
      </c>
      <c r="G225" s="1" t="s">
        <v>1031</v>
      </c>
      <c r="H225" s="175">
        <v>1110563164</v>
      </c>
      <c r="I225" s="15" t="s">
        <v>42</v>
      </c>
      <c r="J225" s="16">
        <v>5</v>
      </c>
      <c r="K225" s="16">
        <v>1027</v>
      </c>
      <c r="L225" s="17">
        <v>45734</v>
      </c>
      <c r="M225" s="18">
        <f t="shared" si="64"/>
        <v>9000000</v>
      </c>
      <c r="N225" s="17">
        <v>45741</v>
      </c>
      <c r="O225" s="13" t="s">
        <v>43</v>
      </c>
      <c r="P225" s="182">
        <v>45742</v>
      </c>
      <c r="Q225" s="183">
        <v>1001</v>
      </c>
      <c r="R225" s="1">
        <v>220606</v>
      </c>
      <c r="S225" s="20">
        <f t="shared" si="65"/>
        <v>9000000</v>
      </c>
      <c r="T225" s="17">
        <v>45741</v>
      </c>
      <c r="U225" s="189">
        <v>100042522</v>
      </c>
      <c r="V225" s="17">
        <v>45741</v>
      </c>
      <c r="W225" s="13" t="s">
        <v>668</v>
      </c>
      <c r="X225" s="17"/>
      <c r="Y225" s="1"/>
      <c r="Z225" s="21">
        <f>+S225/3</f>
        <v>3000000</v>
      </c>
      <c r="AA225" s="1"/>
      <c r="AB225" s="22"/>
      <c r="AC225" s="1"/>
      <c r="AD225" s="22"/>
      <c r="AE225" s="1"/>
      <c r="AF225" s="1" t="s">
        <v>1032</v>
      </c>
      <c r="AG225" s="1">
        <v>3016027830</v>
      </c>
      <c r="AH225" s="26" t="s">
        <v>1033</v>
      </c>
      <c r="AI225" s="1"/>
    </row>
    <row r="226" spans="1:35">
      <c r="A226" s="1">
        <v>250</v>
      </c>
      <c r="B226" s="1" t="s">
        <v>596</v>
      </c>
      <c r="C226" s="1" t="s">
        <v>621</v>
      </c>
      <c r="D226" s="24" t="s">
        <v>890</v>
      </c>
      <c r="E226" s="13" t="s">
        <v>40</v>
      </c>
      <c r="F226" s="140">
        <v>7500000</v>
      </c>
      <c r="G226" s="1" t="s">
        <v>1034</v>
      </c>
      <c r="H226" s="175">
        <v>1106484126</v>
      </c>
      <c r="I226" s="15" t="s">
        <v>108</v>
      </c>
      <c r="J226" s="16">
        <v>1</v>
      </c>
      <c r="K226" s="16">
        <v>1031</v>
      </c>
      <c r="L226" s="17">
        <v>45734</v>
      </c>
      <c r="M226" s="18">
        <v>7500000</v>
      </c>
      <c r="N226" s="17">
        <v>45741</v>
      </c>
      <c r="O226" s="13" t="s">
        <v>43</v>
      </c>
      <c r="P226" s="182">
        <v>45742</v>
      </c>
      <c r="Q226" s="183">
        <v>1002</v>
      </c>
      <c r="R226" s="1">
        <v>220602</v>
      </c>
      <c r="S226" s="20">
        <v>7500000</v>
      </c>
      <c r="T226" s="17">
        <v>45741</v>
      </c>
      <c r="U226" s="176" t="s">
        <v>1035</v>
      </c>
      <c r="V226" s="17">
        <v>45744</v>
      </c>
      <c r="W226" s="13" t="s">
        <v>668</v>
      </c>
      <c r="X226" s="17"/>
      <c r="Y226" s="1"/>
      <c r="Z226" s="21">
        <f t="shared" ref="Z226" si="69">+S226/3</f>
        <v>2500000</v>
      </c>
      <c r="AA226" s="1"/>
      <c r="AB226" s="22"/>
      <c r="AC226" s="1"/>
      <c r="AD226" s="22"/>
      <c r="AE226" s="1"/>
      <c r="AF226" s="1" t="s">
        <v>1036</v>
      </c>
      <c r="AG226" s="1">
        <v>3144310456</v>
      </c>
      <c r="AH226" s="26" t="s">
        <v>1037</v>
      </c>
      <c r="AI226" s="1"/>
    </row>
    <row r="227" spans="1:35" hidden="1">
      <c r="A227" s="1">
        <v>251</v>
      </c>
      <c r="B227" s="1" t="s">
        <v>37</v>
      </c>
      <c r="C227" s="1" t="s">
        <v>248</v>
      </c>
      <c r="D227" s="24" t="s">
        <v>1038</v>
      </c>
      <c r="E227" s="13" t="s">
        <v>40</v>
      </c>
      <c r="F227" s="14">
        <v>180000000</v>
      </c>
      <c r="G227" s="1" t="s">
        <v>520</v>
      </c>
      <c r="H227" s="15">
        <v>800250023</v>
      </c>
      <c r="I227" s="15" t="s">
        <v>42</v>
      </c>
      <c r="J227" s="16">
        <v>3</v>
      </c>
      <c r="K227" s="16">
        <v>1000</v>
      </c>
      <c r="L227" s="17">
        <v>45728</v>
      </c>
      <c r="M227" s="18">
        <f>+F227</f>
        <v>180000000</v>
      </c>
      <c r="N227" s="17">
        <v>45741</v>
      </c>
      <c r="O227" s="13" t="s">
        <v>43</v>
      </c>
      <c r="P227" s="19">
        <v>45742</v>
      </c>
      <c r="Q227" s="13">
        <v>1003</v>
      </c>
      <c r="R227" s="1">
        <v>220102</v>
      </c>
      <c r="S227" s="20">
        <f>+M227</f>
        <v>180000000</v>
      </c>
      <c r="T227" s="17">
        <v>45741</v>
      </c>
      <c r="U227" s="15">
        <v>100042533</v>
      </c>
      <c r="V227" s="17">
        <v>45741</v>
      </c>
      <c r="W227" s="13" t="s">
        <v>4148</v>
      </c>
      <c r="X227" s="17"/>
      <c r="Y227" s="1"/>
      <c r="Z227" s="21">
        <f>+S227/6</f>
        <v>30000000</v>
      </c>
      <c r="AA227" s="1"/>
      <c r="AB227" s="22"/>
      <c r="AC227" s="1"/>
      <c r="AD227" s="22"/>
      <c r="AE227" s="1"/>
      <c r="AF227" s="1" t="s">
        <v>521</v>
      </c>
      <c r="AG227" s="1" t="s">
        <v>615</v>
      </c>
      <c r="AH227" s="23" t="s">
        <v>523</v>
      </c>
      <c r="AI227" s="1"/>
    </row>
    <row r="228" spans="1:35" ht="34.5" hidden="1">
      <c r="A228" s="1">
        <v>252</v>
      </c>
      <c r="B228" s="1" t="s">
        <v>37</v>
      </c>
      <c r="C228" s="1" t="s">
        <v>146</v>
      </c>
      <c r="D228" s="1" t="s">
        <v>1039</v>
      </c>
      <c r="E228" s="13" t="s">
        <v>40</v>
      </c>
      <c r="F228" s="14">
        <v>145000000</v>
      </c>
      <c r="G228" s="1" t="s">
        <v>1040</v>
      </c>
      <c r="H228" s="15">
        <v>901422831</v>
      </c>
      <c r="I228" s="15" t="s">
        <v>261</v>
      </c>
      <c r="J228" s="16">
        <v>3</v>
      </c>
      <c r="K228" s="16">
        <v>957</v>
      </c>
      <c r="L228" s="17">
        <v>45722</v>
      </c>
      <c r="M228" s="18">
        <f t="shared" ref="M228:M242" si="70">+F228</f>
        <v>145000000</v>
      </c>
      <c r="N228" s="17">
        <v>45741</v>
      </c>
      <c r="O228" s="13" t="s">
        <v>43</v>
      </c>
      <c r="P228" s="19">
        <v>45742</v>
      </c>
      <c r="Q228" s="13">
        <v>1004</v>
      </c>
      <c r="R228" s="1">
        <v>21030202</v>
      </c>
      <c r="S228" s="20">
        <f t="shared" ref="S228:S242" si="71">+M228</f>
        <v>145000000</v>
      </c>
      <c r="T228" s="17">
        <v>45743</v>
      </c>
      <c r="U228" s="195" t="s">
        <v>1041</v>
      </c>
      <c r="V228" s="17">
        <v>45748</v>
      </c>
      <c r="W228" s="13" t="s">
        <v>3012</v>
      </c>
      <c r="X228" s="17"/>
      <c r="Y228" s="1"/>
      <c r="Z228" s="21">
        <f>+S228</f>
        <v>145000000</v>
      </c>
      <c r="AA228" s="1"/>
      <c r="AB228" s="22"/>
      <c r="AC228" s="1"/>
      <c r="AD228" s="22"/>
      <c r="AE228" s="1"/>
      <c r="AF228" s="1" t="s">
        <v>1042</v>
      </c>
      <c r="AG228" s="1">
        <v>31764894888</v>
      </c>
      <c r="AH228" s="1" t="s">
        <v>1043</v>
      </c>
      <c r="AI228" s="1"/>
    </row>
    <row r="229" spans="1:35" hidden="1">
      <c r="A229" s="1">
        <v>253</v>
      </c>
      <c r="B229" s="1" t="s">
        <v>47</v>
      </c>
      <c r="C229" s="1" t="s">
        <v>162</v>
      </c>
      <c r="D229" s="1" t="s">
        <v>1044</v>
      </c>
      <c r="E229" s="13" t="s">
        <v>40</v>
      </c>
      <c r="F229" s="14">
        <v>4738000</v>
      </c>
      <c r="G229" s="1" t="s">
        <v>358</v>
      </c>
      <c r="H229" s="15">
        <v>1110472317</v>
      </c>
      <c r="I229" s="15" t="s">
        <v>42</v>
      </c>
      <c r="J229" s="16">
        <v>4</v>
      </c>
      <c r="K229" s="16">
        <v>1025</v>
      </c>
      <c r="L229" s="17">
        <v>45734</v>
      </c>
      <c r="M229" s="18">
        <f t="shared" si="70"/>
        <v>4738000</v>
      </c>
      <c r="N229" s="17">
        <v>45743</v>
      </c>
      <c r="O229" s="13" t="s">
        <v>43</v>
      </c>
      <c r="P229" s="19">
        <v>45743</v>
      </c>
      <c r="Q229" s="13">
        <v>1008</v>
      </c>
      <c r="R229" s="1">
        <v>220402</v>
      </c>
      <c r="S229" s="20">
        <f t="shared" si="71"/>
        <v>4738000</v>
      </c>
      <c r="T229" s="17">
        <v>45743</v>
      </c>
      <c r="U229" s="15">
        <v>100042610</v>
      </c>
      <c r="V229" s="17">
        <v>45744</v>
      </c>
      <c r="W229" s="13" t="s">
        <v>3146</v>
      </c>
      <c r="X229" s="17"/>
      <c r="Y229" s="1"/>
      <c r="Z229" s="21">
        <f t="shared" ref="Z229:Z242" si="72">+S229/2</f>
        <v>2369000</v>
      </c>
      <c r="AA229" s="1"/>
      <c r="AB229" s="22"/>
      <c r="AC229" s="1"/>
      <c r="AD229" s="22"/>
      <c r="AE229" s="1"/>
      <c r="AF229" s="1" t="s">
        <v>359</v>
      </c>
      <c r="AG229" s="1">
        <v>3125522320</v>
      </c>
      <c r="AH229" s="151" t="s">
        <v>360</v>
      </c>
      <c r="AI229" s="1"/>
    </row>
    <row r="230" spans="1:35" hidden="1">
      <c r="A230" s="1">
        <v>254</v>
      </c>
      <c r="B230" s="1" t="s">
        <v>47</v>
      </c>
      <c r="C230" s="1" t="s">
        <v>162</v>
      </c>
      <c r="D230" s="1" t="s">
        <v>1045</v>
      </c>
      <c r="E230" s="13" t="s">
        <v>40</v>
      </c>
      <c r="F230" s="14">
        <v>4938000</v>
      </c>
      <c r="G230" s="1" t="s">
        <v>355</v>
      </c>
      <c r="H230" s="15">
        <v>5823967</v>
      </c>
      <c r="I230" s="15" t="s">
        <v>42</v>
      </c>
      <c r="J230" s="16">
        <v>7</v>
      </c>
      <c r="K230" s="16">
        <v>1024</v>
      </c>
      <c r="L230" s="17">
        <v>45734</v>
      </c>
      <c r="M230" s="18">
        <f t="shared" si="70"/>
        <v>4938000</v>
      </c>
      <c r="N230" s="17">
        <v>45743</v>
      </c>
      <c r="O230" s="13" t="s">
        <v>43</v>
      </c>
      <c r="P230" s="19">
        <v>45743</v>
      </c>
      <c r="Q230" s="13">
        <v>1009</v>
      </c>
      <c r="R230" s="1">
        <v>220402</v>
      </c>
      <c r="S230" s="20">
        <f t="shared" si="71"/>
        <v>4938000</v>
      </c>
      <c r="T230" s="17">
        <v>45743</v>
      </c>
      <c r="U230" s="15">
        <v>100042595</v>
      </c>
      <c r="V230" s="17">
        <v>45744</v>
      </c>
      <c r="W230" s="13" t="s">
        <v>3146</v>
      </c>
      <c r="X230" s="17"/>
      <c r="Y230" s="1"/>
      <c r="Z230" s="21">
        <f t="shared" si="72"/>
        <v>2469000</v>
      </c>
      <c r="AA230" s="1"/>
      <c r="AB230" s="22"/>
      <c r="AC230" s="1"/>
      <c r="AD230" s="22"/>
      <c r="AE230" s="1"/>
      <c r="AF230" s="1" t="s">
        <v>1046</v>
      </c>
      <c r="AG230" s="1">
        <v>3132826784</v>
      </c>
      <c r="AH230" s="151" t="s">
        <v>357</v>
      </c>
      <c r="AI230" s="1"/>
    </row>
    <row r="231" spans="1:35" hidden="1">
      <c r="A231" s="1">
        <v>255</v>
      </c>
      <c r="B231" s="1" t="s">
        <v>47</v>
      </c>
      <c r="C231" s="1" t="s">
        <v>390</v>
      </c>
      <c r="D231" s="1" t="s">
        <v>1047</v>
      </c>
      <c r="E231" s="13" t="s">
        <v>40</v>
      </c>
      <c r="F231" s="14">
        <v>4738000</v>
      </c>
      <c r="G231" s="1" t="s">
        <v>443</v>
      </c>
      <c r="H231" s="15">
        <v>65777854</v>
      </c>
      <c r="I231" s="15" t="s">
        <v>42</v>
      </c>
      <c r="J231" s="16">
        <v>4</v>
      </c>
      <c r="K231" s="16">
        <v>1040</v>
      </c>
      <c r="L231" s="17">
        <v>45735</v>
      </c>
      <c r="M231" s="18">
        <f t="shared" si="70"/>
        <v>4738000</v>
      </c>
      <c r="N231" s="17">
        <v>45743</v>
      </c>
      <c r="O231" s="13" t="s">
        <v>43</v>
      </c>
      <c r="P231" s="19">
        <v>45743</v>
      </c>
      <c r="Q231" s="13">
        <v>1010</v>
      </c>
      <c r="R231" s="1">
        <v>220402</v>
      </c>
      <c r="S231" s="20">
        <f t="shared" si="71"/>
        <v>4738000</v>
      </c>
      <c r="T231" s="17">
        <v>45743</v>
      </c>
      <c r="U231" s="15" t="s">
        <v>1048</v>
      </c>
      <c r="V231" s="17">
        <v>45743</v>
      </c>
      <c r="W231" s="13" t="s">
        <v>3146</v>
      </c>
      <c r="X231" s="17"/>
      <c r="Y231" s="1"/>
      <c r="Z231" s="21">
        <f t="shared" si="72"/>
        <v>2369000</v>
      </c>
      <c r="AA231" s="1"/>
      <c r="AB231" s="22"/>
      <c r="AC231" s="1"/>
      <c r="AD231" s="22"/>
      <c r="AE231" s="1"/>
      <c r="AF231" s="1" t="s">
        <v>445</v>
      </c>
      <c r="AG231" s="1">
        <v>3113546367</v>
      </c>
      <c r="AH231" s="151" t="s">
        <v>1049</v>
      </c>
      <c r="AI231" s="1"/>
    </row>
    <row r="232" spans="1:35" hidden="1">
      <c r="A232" s="1">
        <v>256</v>
      </c>
      <c r="B232" s="1" t="s">
        <v>47</v>
      </c>
      <c r="C232" s="1" t="s">
        <v>390</v>
      </c>
      <c r="D232" s="1" t="s">
        <v>1047</v>
      </c>
      <c r="E232" s="13" t="s">
        <v>40</v>
      </c>
      <c r="F232" s="14">
        <v>4738000</v>
      </c>
      <c r="G232" s="1" t="s">
        <v>419</v>
      </c>
      <c r="H232" s="15">
        <v>52049254</v>
      </c>
      <c r="I232" s="15" t="s">
        <v>261</v>
      </c>
      <c r="J232" s="16">
        <v>5</v>
      </c>
      <c r="K232" s="16">
        <v>1038</v>
      </c>
      <c r="L232" s="17">
        <v>45735</v>
      </c>
      <c r="M232" s="18">
        <f t="shared" si="70"/>
        <v>4738000</v>
      </c>
      <c r="N232" s="17">
        <v>45743</v>
      </c>
      <c r="O232" s="13" t="s">
        <v>43</v>
      </c>
      <c r="P232" s="19">
        <v>45743</v>
      </c>
      <c r="Q232" s="13">
        <v>1011</v>
      </c>
      <c r="R232" s="1">
        <v>220402</v>
      </c>
      <c r="S232" s="20">
        <f t="shared" si="71"/>
        <v>4738000</v>
      </c>
      <c r="T232" s="17">
        <v>45743</v>
      </c>
      <c r="U232" s="15" t="s">
        <v>1050</v>
      </c>
      <c r="V232" s="17">
        <v>45744</v>
      </c>
      <c r="W232" s="13" t="s">
        <v>3146</v>
      </c>
      <c r="X232" s="17"/>
      <c r="Y232" s="1"/>
      <c r="Z232" s="21">
        <f t="shared" si="72"/>
        <v>2369000</v>
      </c>
      <c r="AA232" s="1"/>
      <c r="AB232" s="22"/>
      <c r="AC232" s="1"/>
      <c r="AD232" s="22"/>
      <c r="AE232" s="1"/>
      <c r="AF232" s="1" t="s">
        <v>421</v>
      </c>
      <c r="AG232" s="1">
        <v>3156465133</v>
      </c>
      <c r="AH232" s="151" t="s">
        <v>1051</v>
      </c>
      <c r="AI232" s="1"/>
    </row>
    <row r="233" spans="1:35" hidden="1">
      <c r="A233" s="1">
        <v>257</v>
      </c>
      <c r="B233" s="1" t="s">
        <v>47</v>
      </c>
      <c r="C233" s="1" t="s">
        <v>390</v>
      </c>
      <c r="D233" s="1" t="s">
        <v>1047</v>
      </c>
      <c r="E233" s="13" t="s">
        <v>40</v>
      </c>
      <c r="F233" s="14">
        <v>4738000</v>
      </c>
      <c r="G233" s="1" t="s">
        <v>404</v>
      </c>
      <c r="H233" s="15">
        <v>1088308527</v>
      </c>
      <c r="I233" s="15" t="s">
        <v>405</v>
      </c>
      <c r="J233" s="16">
        <v>4</v>
      </c>
      <c r="K233" s="16">
        <v>1039</v>
      </c>
      <c r="L233" s="17">
        <v>45735</v>
      </c>
      <c r="M233" s="18">
        <f t="shared" si="70"/>
        <v>4738000</v>
      </c>
      <c r="N233" s="17">
        <v>45743</v>
      </c>
      <c r="O233" s="13" t="s">
        <v>43</v>
      </c>
      <c r="P233" s="19">
        <v>45743</v>
      </c>
      <c r="Q233" s="13">
        <v>1012</v>
      </c>
      <c r="R233" s="1">
        <v>220402</v>
      </c>
      <c r="S233" s="20">
        <f t="shared" si="71"/>
        <v>4738000</v>
      </c>
      <c r="T233" s="17">
        <v>45743</v>
      </c>
      <c r="U233" s="15">
        <v>100042596</v>
      </c>
      <c r="V233" s="17">
        <v>45743</v>
      </c>
      <c r="W233" s="13" t="s">
        <v>3146</v>
      </c>
      <c r="X233" s="17"/>
      <c r="Y233" s="1"/>
      <c r="Z233" s="21">
        <f t="shared" si="72"/>
        <v>2369000</v>
      </c>
      <c r="AA233" s="1"/>
      <c r="AB233" s="22"/>
      <c r="AC233" s="1"/>
      <c r="AD233" s="22"/>
      <c r="AE233" s="1"/>
      <c r="AF233" s="1" t="s">
        <v>1052</v>
      </c>
      <c r="AG233" s="1">
        <v>3112554563</v>
      </c>
      <c r="AH233" s="151" t="s">
        <v>1053</v>
      </c>
      <c r="AI233" s="1"/>
    </row>
    <row r="234" spans="1:35" hidden="1">
      <c r="A234" s="1">
        <v>258</v>
      </c>
      <c r="B234" s="1" t="s">
        <v>47</v>
      </c>
      <c r="C234" s="1" t="s">
        <v>390</v>
      </c>
      <c r="D234" s="1" t="s">
        <v>1047</v>
      </c>
      <c r="E234" s="13" t="s">
        <v>40</v>
      </c>
      <c r="F234" s="14">
        <v>4738000</v>
      </c>
      <c r="G234" s="1" t="s">
        <v>508</v>
      </c>
      <c r="H234" s="15">
        <v>1234645968</v>
      </c>
      <c r="I234" s="15" t="s">
        <v>42</v>
      </c>
      <c r="J234" s="16">
        <v>2</v>
      </c>
      <c r="K234" s="16">
        <v>1037</v>
      </c>
      <c r="L234" s="17">
        <v>45735</v>
      </c>
      <c r="M234" s="18">
        <f t="shared" si="70"/>
        <v>4738000</v>
      </c>
      <c r="N234" s="17">
        <v>45743</v>
      </c>
      <c r="O234" s="13" t="s">
        <v>43</v>
      </c>
      <c r="P234" s="19">
        <v>45743</v>
      </c>
      <c r="Q234" s="13">
        <v>1013</v>
      </c>
      <c r="R234" s="1">
        <v>220402</v>
      </c>
      <c r="S234" s="20">
        <f t="shared" si="71"/>
        <v>4738000</v>
      </c>
      <c r="T234" s="17">
        <v>45743</v>
      </c>
      <c r="U234" s="15" t="s">
        <v>1054</v>
      </c>
      <c r="V234" s="17">
        <v>45744</v>
      </c>
      <c r="W234" s="13" t="s">
        <v>3146</v>
      </c>
      <c r="X234" s="17"/>
      <c r="Y234" s="1"/>
      <c r="Z234" s="21">
        <f t="shared" si="72"/>
        <v>2369000</v>
      </c>
      <c r="AA234" s="1"/>
      <c r="AB234" s="22"/>
      <c r="AC234" s="1"/>
      <c r="AD234" s="22"/>
      <c r="AE234" s="1"/>
      <c r="AF234" s="1" t="s">
        <v>510</v>
      </c>
      <c r="AG234" s="1">
        <v>3153561957</v>
      </c>
      <c r="AH234" s="151" t="s">
        <v>511</v>
      </c>
      <c r="AI234" s="1"/>
    </row>
    <row r="235" spans="1:35" hidden="1">
      <c r="A235" s="1">
        <v>259</v>
      </c>
      <c r="B235" s="1" t="s">
        <v>47</v>
      </c>
      <c r="C235" s="1" t="s">
        <v>390</v>
      </c>
      <c r="D235" s="1" t="s">
        <v>1047</v>
      </c>
      <c r="E235" s="13" t="s">
        <v>40</v>
      </c>
      <c r="F235" s="14">
        <v>4738000</v>
      </c>
      <c r="G235" s="1" t="s">
        <v>401</v>
      </c>
      <c r="H235" s="15">
        <v>1110453084</v>
      </c>
      <c r="I235" s="15" t="s">
        <v>42</v>
      </c>
      <c r="J235" s="16">
        <v>2</v>
      </c>
      <c r="K235" s="16">
        <v>1043</v>
      </c>
      <c r="L235" s="17">
        <v>45735</v>
      </c>
      <c r="M235" s="18">
        <f t="shared" si="70"/>
        <v>4738000</v>
      </c>
      <c r="N235" s="17">
        <v>45743</v>
      </c>
      <c r="O235" s="13" t="s">
        <v>43</v>
      </c>
      <c r="P235" s="19">
        <v>45743</v>
      </c>
      <c r="Q235" s="13">
        <v>1014</v>
      </c>
      <c r="R235" s="1">
        <v>220402</v>
      </c>
      <c r="S235" s="20">
        <f t="shared" si="71"/>
        <v>4738000</v>
      </c>
      <c r="T235" s="17">
        <v>45743</v>
      </c>
      <c r="U235" s="15">
        <v>100042615</v>
      </c>
      <c r="V235" s="17">
        <v>45744</v>
      </c>
      <c r="W235" s="13" t="s">
        <v>3146</v>
      </c>
      <c r="X235" s="17"/>
      <c r="Y235" s="1"/>
      <c r="Z235" s="21">
        <f t="shared" si="72"/>
        <v>2369000</v>
      </c>
      <c r="AA235" s="1"/>
      <c r="AB235" s="22"/>
      <c r="AC235" s="1"/>
      <c r="AD235" s="22"/>
      <c r="AE235" s="1"/>
      <c r="AF235" s="1" t="s">
        <v>1055</v>
      </c>
      <c r="AG235" s="1">
        <v>3244436255</v>
      </c>
      <c r="AH235" s="151" t="s">
        <v>403</v>
      </c>
      <c r="AI235" s="1"/>
    </row>
    <row r="236" spans="1:35" hidden="1">
      <c r="A236" s="1">
        <v>260</v>
      </c>
      <c r="B236" s="1" t="s">
        <v>47</v>
      </c>
      <c r="C236" s="1" t="s">
        <v>390</v>
      </c>
      <c r="D236" s="1" t="s">
        <v>1047</v>
      </c>
      <c r="E236" s="13" t="s">
        <v>40</v>
      </c>
      <c r="F236" s="14">
        <v>4738000</v>
      </c>
      <c r="G236" s="1" t="s">
        <v>397</v>
      </c>
      <c r="H236" s="15">
        <v>1234643097</v>
      </c>
      <c r="I236" s="15" t="s">
        <v>42</v>
      </c>
      <c r="J236" s="16">
        <v>3</v>
      </c>
      <c r="K236" s="16">
        <v>1042</v>
      </c>
      <c r="L236" s="17">
        <v>45735</v>
      </c>
      <c r="M236" s="18">
        <f t="shared" si="70"/>
        <v>4738000</v>
      </c>
      <c r="N236" s="17">
        <v>45743</v>
      </c>
      <c r="O236" s="13" t="s">
        <v>43</v>
      </c>
      <c r="P236" s="19">
        <v>45743</v>
      </c>
      <c r="Q236" s="13">
        <v>1015</v>
      </c>
      <c r="R236" s="1">
        <v>220402</v>
      </c>
      <c r="S236" s="20">
        <f t="shared" si="71"/>
        <v>4738000</v>
      </c>
      <c r="T236" s="17">
        <v>45743</v>
      </c>
      <c r="U236" s="15">
        <v>100042604</v>
      </c>
      <c r="V236" s="17">
        <v>45743</v>
      </c>
      <c r="W236" s="13" t="s">
        <v>3146</v>
      </c>
      <c r="X236" s="17"/>
      <c r="Y236" s="1"/>
      <c r="Z236" s="21">
        <f t="shared" si="72"/>
        <v>2369000</v>
      </c>
      <c r="AA236" s="1"/>
      <c r="AB236" s="22"/>
      <c r="AC236" s="1"/>
      <c r="AD236" s="22"/>
      <c r="AE236" s="1"/>
      <c r="AF236" s="1" t="s">
        <v>399</v>
      </c>
      <c r="AG236" s="1">
        <v>3227733251</v>
      </c>
      <c r="AH236" s="151" t="s">
        <v>400</v>
      </c>
      <c r="AI236" s="1"/>
    </row>
    <row r="237" spans="1:35" hidden="1">
      <c r="A237" s="1">
        <v>261</v>
      </c>
      <c r="B237" s="1" t="s">
        <v>47</v>
      </c>
      <c r="C237" s="1" t="s">
        <v>390</v>
      </c>
      <c r="D237" s="1" t="s">
        <v>1047</v>
      </c>
      <c r="E237" s="13" t="s">
        <v>40</v>
      </c>
      <c r="F237" s="14">
        <v>4738000</v>
      </c>
      <c r="G237" s="1" t="s">
        <v>447</v>
      </c>
      <c r="H237" s="15">
        <v>1234640999</v>
      </c>
      <c r="I237" s="15" t="s">
        <v>42</v>
      </c>
      <c r="J237" s="16">
        <v>8</v>
      </c>
      <c r="K237" s="16">
        <v>1041</v>
      </c>
      <c r="L237" s="17">
        <v>45735</v>
      </c>
      <c r="M237" s="18">
        <f t="shared" si="70"/>
        <v>4738000</v>
      </c>
      <c r="N237" s="17">
        <v>45743</v>
      </c>
      <c r="O237" s="13" t="s">
        <v>43</v>
      </c>
      <c r="P237" s="19">
        <v>45744</v>
      </c>
      <c r="Q237" s="13">
        <v>1028</v>
      </c>
      <c r="R237" s="1">
        <v>220402</v>
      </c>
      <c r="S237" s="20">
        <f t="shared" si="71"/>
        <v>4738000</v>
      </c>
      <c r="T237" s="17">
        <v>45744</v>
      </c>
      <c r="U237" s="15" t="s">
        <v>1056</v>
      </c>
      <c r="V237" s="17">
        <v>45747</v>
      </c>
      <c r="W237" s="13" t="s">
        <v>3146</v>
      </c>
      <c r="X237" s="17"/>
      <c r="Y237" s="1"/>
      <c r="Z237" s="21">
        <f t="shared" si="72"/>
        <v>2369000</v>
      </c>
      <c r="AA237" s="1"/>
      <c r="AB237" s="22"/>
      <c r="AC237" s="1"/>
      <c r="AD237" s="22"/>
      <c r="AE237" s="1"/>
      <c r="AF237" s="1" t="s">
        <v>1057</v>
      </c>
      <c r="AG237" s="1">
        <v>3045297138</v>
      </c>
      <c r="AH237" s="151" t="s">
        <v>1058</v>
      </c>
      <c r="AI237" s="1"/>
    </row>
    <row r="238" spans="1:35" hidden="1">
      <c r="A238" s="1">
        <v>262</v>
      </c>
      <c r="B238" s="1" t="s">
        <v>47</v>
      </c>
      <c r="C238" s="1" t="s">
        <v>390</v>
      </c>
      <c r="D238" s="1" t="s">
        <v>1047</v>
      </c>
      <c r="E238" s="13" t="s">
        <v>40</v>
      </c>
      <c r="F238" s="14">
        <v>4738000</v>
      </c>
      <c r="G238" s="1" t="s">
        <v>455</v>
      </c>
      <c r="H238" s="15">
        <v>28551456</v>
      </c>
      <c r="I238" s="15" t="s">
        <v>42</v>
      </c>
      <c r="J238" s="16">
        <v>0</v>
      </c>
      <c r="K238" s="16">
        <v>1050</v>
      </c>
      <c r="L238" s="17">
        <v>45735</v>
      </c>
      <c r="M238" s="18">
        <f t="shared" si="70"/>
        <v>4738000</v>
      </c>
      <c r="N238" s="17">
        <v>45743</v>
      </c>
      <c r="O238" s="13" t="s">
        <v>43</v>
      </c>
      <c r="P238" s="19">
        <v>45743</v>
      </c>
      <c r="Q238" s="13">
        <v>1016</v>
      </c>
      <c r="R238" s="1">
        <v>220402</v>
      </c>
      <c r="S238" s="20">
        <f t="shared" si="71"/>
        <v>4738000</v>
      </c>
      <c r="T238" s="17">
        <v>45747</v>
      </c>
      <c r="U238" s="15" t="s">
        <v>1059</v>
      </c>
      <c r="V238" s="17">
        <v>45747</v>
      </c>
      <c r="W238" s="13" t="s">
        <v>3146</v>
      </c>
      <c r="X238" s="17"/>
      <c r="Y238" s="1"/>
      <c r="Z238" s="21">
        <f t="shared" si="72"/>
        <v>2369000</v>
      </c>
      <c r="AA238" s="1"/>
      <c r="AB238" s="22"/>
      <c r="AC238" s="1"/>
      <c r="AD238" s="22"/>
      <c r="AE238" s="1"/>
      <c r="AF238" s="1" t="s">
        <v>1060</v>
      </c>
      <c r="AG238" s="1">
        <v>3212818800</v>
      </c>
      <c r="AH238" s="151" t="s">
        <v>1061</v>
      </c>
      <c r="AI238" s="1"/>
    </row>
    <row r="239" spans="1:35" hidden="1">
      <c r="A239" s="1">
        <v>263</v>
      </c>
      <c r="B239" s="1" t="s">
        <v>47</v>
      </c>
      <c r="C239" s="1" t="s">
        <v>390</v>
      </c>
      <c r="D239" s="1" t="s">
        <v>1047</v>
      </c>
      <c r="E239" s="13" t="s">
        <v>40</v>
      </c>
      <c r="F239" s="14">
        <v>4738000</v>
      </c>
      <c r="G239" s="1" t="s">
        <v>1062</v>
      </c>
      <c r="H239" s="15">
        <v>1110536322</v>
      </c>
      <c r="I239" s="15" t="s">
        <v>42</v>
      </c>
      <c r="J239" s="16">
        <v>8</v>
      </c>
      <c r="K239" s="16">
        <v>1036</v>
      </c>
      <c r="L239" s="17">
        <v>45735</v>
      </c>
      <c r="M239" s="18">
        <f t="shared" si="70"/>
        <v>4738000</v>
      </c>
      <c r="N239" s="17">
        <v>45743</v>
      </c>
      <c r="O239" s="13" t="s">
        <v>43</v>
      </c>
      <c r="P239" s="19">
        <v>45743</v>
      </c>
      <c r="Q239" s="13">
        <v>1017</v>
      </c>
      <c r="R239" s="1">
        <v>220402</v>
      </c>
      <c r="S239" s="20">
        <f t="shared" si="71"/>
        <v>4738000</v>
      </c>
      <c r="T239" s="17">
        <v>45743</v>
      </c>
      <c r="U239" s="15" t="s">
        <v>1063</v>
      </c>
      <c r="V239" s="17">
        <v>45743</v>
      </c>
      <c r="W239" s="13" t="s">
        <v>3146</v>
      </c>
      <c r="X239" s="17"/>
      <c r="Y239" s="1"/>
      <c r="Z239" s="21">
        <f t="shared" si="72"/>
        <v>2369000</v>
      </c>
      <c r="AA239" s="1"/>
      <c r="AB239" s="22"/>
      <c r="AC239" s="1"/>
      <c r="AD239" s="22"/>
      <c r="AE239" s="1"/>
      <c r="AF239" s="1" t="s">
        <v>1064</v>
      </c>
      <c r="AG239" s="1">
        <v>3133554207</v>
      </c>
      <c r="AH239" s="151" t="s">
        <v>463</v>
      </c>
      <c r="AI239" s="1"/>
    </row>
    <row r="240" spans="1:35" hidden="1">
      <c r="A240" s="1">
        <v>264</v>
      </c>
      <c r="B240" s="1" t="s">
        <v>47</v>
      </c>
      <c r="C240" s="1" t="s">
        <v>390</v>
      </c>
      <c r="D240" s="1" t="s">
        <v>1047</v>
      </c>
      <c r="E240" s="13" t="s">
        <v>40</v>
      </c>
      <c r="F240" s="14">
        <v>4738000</v>
      </c>
      <c r="G240" s="1" t="s">
        <v>409</v>
      </c>
      <c r="H240" s="15">
        <v>1005827296</v>
      </c>
      <c r="I240" s="15" t="s">
        <v>108</v>
      </c>
      <c r="J240" s="16">
        <v>2</v>
      </c>
      <c r="K240" s="16">
        <v>1045</v>
      </c>
      <c r="L240" s="17">
        <v>45735</v>
      </c>
      <c r="M240" s="18">
        <f t="shared" si="70"/>
        <v>4738000</v>
      </c>
      <c r="N240" s="17">
        <v>45743</v>
      </c>
      <c r="O240" s="13" t="s">
        <v>43</v>
      </c>
      <c r="P240" s="19">
        <v>45743</v>
      </c>
      <c r="Q240" s="13">
        <v>1018</v>
      </c>
      <c r="R240" s="1">
        <v>220402</v>
      </c>
      <c r="S240" s="20">
        <f t="shared" si="71"/>
        <v>4738000</v>
      </c>
      <c r="T240" s="17">
        <v>45744</v>
      </c>
      <c r="U240" s="15" t="s">
        <v>1065</v>
      </c>
      <c r="V240" s="17" t="s">
        <v>4161</v>
      </c>
      <c r="W240" s="13" t="s">
        <v>3146</v>
      </c>
      <c r="X240" s="17"/>
      <c r="Y240" s="1"/>
      <c r="Z240" s="21">
        <f t="shared" si="72"/>
        <v>2369000</v>
      </c>
      <c r="AA240" s="1"/>
      <c r="AB240" s="22"/>
      <c r="AC240" s="1"/>
      <c r="AD240" s="22"/>
      <c r="AE240" s="1"/>
      <c r="AF240" s="1" t="s">
        <v>1066</v>
      </c>
      <c r="AG240" s="1">
        <v>3173154033</v>
      </c>
      <c r="AH240" s="151" t="s">
        <v>412</v>
      </c>
      <c r="AI240" s="1"/>
    </row>
    <row r="241" spans="1:35" hidden="1">
      <c r="A241" s="1">
        <v>265</v>
      </c>
      <c r="B241" s="1" t="s">
        <v>47</v>
      </c>
      <c r="C241" s="1" t="s">
        <v>390</v>
      </c>
      <c r="D241" s="1" t="s">
        <v>1047</v>
      </c>
      <c r="E241" s="13" t="s">
        <v>40</v>
      </c>
      <c r="F241" s="14">
        <v>4738000</v>
      </c>
      <c r="G241" s="1" t="s">
        <v>392</v>
      </c>
      <c r="H241" s="15">
        <v>33994070</v>
      </c>
      <c r="I241" s="15" t="s">
        <v>393</v>
      </c>
      <c r="J241" s="16">
        <v>0</v>
      </c>
      <c r="K241" s="16">
        <v>1044</v>
      </c>
      <c r="L241" s="17">
        <v>45735</v>
      </c>
      <c r="M241" s="18">
        <f t="shared" si="70"/>
        <v>4738000</v>
      </c>
      <c r="N241" s="17">
        <v>45743</v>
      </c>
      <c r="O241" s="13" t="s">
        <v>43</v>
      </c>
      <c r="P241" s="19">
        <v>45743</v>
      </c>
      <c r="Q241" s="13">
        <v>1019</v>
      </c>
      <c r="R241" s="1">
        <v>220402</v>
      </c>
      <c r="S241" s="20">
        <f t="shared" si="71"/>
        <v>4738000</v>
      </c>
      <c r="T241" s="17">
        <v>45743</v>
      </c>
      <c r="U241" s="15" t="s">
        <v>1067</v>
      </c>
      <c r="V241" s="17">
        <v>45743</v>
      </c>
      <c r="W241" s="13" t="s">
        <v>3146</v>
      </c>
      <c r="X241" s="17"/>
      <c r="Y241" s="1"/>
      <c r="Z241" s="21">
        <f t="shared" si="72"/>
        <v>2369000</v>
      </c>
      <c r="AA241" s="1"/>
      <c r="AB241" s="22"/>
      <c r="AC241" s="1"/>
      <c r="AD241" s="22"/>
      <c r="AE241" s="1"/>
      <c r="AF241" s="1" t="s">
        <v>1068</v>
      </c>
      <c r="AG241" s="1">
        <v>3102666173</v>
      </c>
      <c r="AH241" s="151" t="s">
        <v>396</v>
      </c>
      <c r="AI241" s="1"/>
    </row>
    <row r="242" spans="1:35" hidden="1">
      <c r="A242" s="1">
        <v>266</v>
      </c>
      <c r="B242" s="1" t="s">
        <v>47</v>
      </c>
      <c r="C242" s="1" t="s">
        <v>390</v>
      </c>
      <c r="D242" s="1" t="s">
        <v>1047</v>
      </c>
      <c r="E242" s="13" t="s">
        <v>40</v>
      </c>
      <c r="F242" s="14">
        <v>4738000</v>
      </c>
      <c r="G242" s="1" t="s">
        <v>451</v>
      </c>
      <c r="H242" s="15">
        <v>28914677</v>
      </c>
      <c r="I242" s="15" t="s">
        <v>452</v>
      </c>
      <c r="J242" s="16">
        <v>0</v>
      </c>
      <c r="K242" s="16">
        <v>1035</v>
      </c>
      <c r="L242" s="17">
        <v>45735</v>
      </c>
      <c r="M242" s="18">
        <f t="shared" si="70"/>
        <v>4738000</v>
      </c>
      <c r="N242" s="17">
        <v>45743</v>
      </c>
      <c r="O242" s="13" t="s">
        <v>43</v>
      </c>
      <c r="P242" s="19">
        <v>45743</v>
      </c>
      <c r="Q242" s="13">
        <v>1020</v>
      </c>
      <c r="R242" s="1">
        <v>220402</v>
      </c>
      <c r="S242" s="20">
        <f t="shared" si="71"/>
        <v>4738000</v>
      </c>
      <c r="T242" s="17">
        <v>45743</v>
      </c>
      <c r="U242" s="15">
        <v>100042612</v>
      </c>
      <c r="V242" s="17">
        <v>45744</v>
      </c>
      <c r="W242" s="13" t="s">
        <v>3146</v>
      </c>
      <c r="X242" s="17"/>
      <c r="Y242" s="1"/>
      <c r="Z242" s="21">
        <f t="shared" si="72"/>
        <v>2369000</v>
      </c>
      <c r="AA242" s="1"/>
      <c r="AB242" s="22"/>
      <c r="AC242" s="1"/>
      <c r="AD242" s="22"/>
      <c r="AE242" s="1"/>
      <c r="AF242" s="1" t="s">
        <v>1069</v>
      </c>
      <c r="AG242" s="1">
        <v>3118384325</v>
      </c>
      <c r="AH242" s="151" t="s">
        <v>454</v>
      </c>
      <c r="AI242" s="1"/>
    </row>
    <row r="243" spans="1:35">
      <c r="A243" s="1">
        <v>267</v>
      </c>
      <c r="B243" s="1" t="s">
        <v>596</v>
      </c>
      <c r="C243" s="1" t="s">
        <v>621</v>
      </c>
      <c r="D243" s="24" t="s">
        <v>890</v>
      </c>
      <c r="E243" s="13" t="s">
        <v>40</v>
      </c>
      <c r="F243" s="140">
        <v>7500000</v>
      </c>
      <c r="G243" s="1" t="s">
        <v>1070</v>
      </c>
      <c r="H243" s="187">
        <v>1106484126</v>
      </c>
      <c r="I243" s="15" t="s">
        <v>42</v>
      </c>
      <c r="J243" s="16">
        <v>5</v>
      </c>
      <c r="K243" s="16">
        <v>1046</v>
      </c>
      <c r="L243" s="17">
        <v>45735</v>
      </c>
      <c r="M243" s="18">
        <v>7500000</v>
      </c>
      <c r="N243" s="17">
        <v>45743</v>
      </c>
      <c r="O243" s="13" t="s">
        <v>43</v>
      </c>
      <c r="P243" s="182">
        <v>45744</v>
      </c>
      <c r="Q243" s="183">
        <v>1029</v>
      </c>
      <c r="R243" s="1">
        <v>220602</v>
      </c>
      <c r="S243" s="20">
        <v>7500000</v>
      </c>
      <c r="T243" s="17">
        <v>45747</v>
      </c>
      <c r="U243" s="192">
        <v>100042713</v>
      </c>
      <c r="V243" s="17">
        <v>45748</v>
      </c>
      <c r="W243" s="13" t="s">
        <v>668</v>
      </c>
      <c r="X243" s="17"/>
      <c r="Y243" s="1"/>
      <c r="Z243" s="21">
        <f t="shared" ref="Z243" si="73">+S243/3</f>
        <v>2500000</v>
      </c>
      <c r="AA243" s="1"/>
      <c r="AB243" s="22"/>
      <c r="AC243" s="1"/>
      <c r="AD243" s="22"/>
      <c r="AE243" s="1"/>
      <c r="AF243" s="1" t="s">
        <v>1071</v>
      </c>
      <c r="AG243" s="1">
        <v>3023672876</v>
      </c>
      <c r="AH243" s="26" t="s">
        <v>1072</v>
      </c>
      <c r="AI243" s="1"/>
    </row>
    <row r="244" spans="1:35" hidden="1">
      <c r="A244" s="1">
        <v>268</v>
      </c>
      <c r="B244" s="1" t="s">
        <v>47</v>
      </c>
      <c r="C244" s="1" t="s">
        <v>293</v>
      </c>
      <c r="D244" s="24" t="s">
        <v>1073</v>
      </c>
      <c r="E244" s="13" t="s">
        <v>40</v>
      </c>
      <c r="F244" s="14">
        <v>5400000</v>
      </c>
      <c r="G244" s="1" t="s">
        <v>1074</v>
      </c>
      <c r="H244" s="15">
        <v>1110489791</v>
      </c>
      <c r="I244" s="15" t="s">
        <v>42</v>
      </c>
      <c r="J244" s="16">
        <v>7</v>
      </c>
      <c r="K244" s="16">
        <v>1034</v>
      </c>
      <c r="L244" s="17">
        <v>45735</v>
      </c>
      <c r="M244" s="18">
        <f>+F244</f>
        <v>5400000</v>
      </c>
      <c r="N244" s="17">
        <v>45743</v>
      </c>
      <c r="O244" s="13" t="s">
        <v>43</v>
      </c>
      <c r="P244" s="19">
        <v>45743</v>
      </c>
      <c r="Q244" s="13">
        <v>1021</v>
      </c>
      <c r="R244" s="1">
        <v>220402</v>
      </c>
      <c r="S244" s="20">
        <f>+F244</f>
        <v>5400000</v>
      </c>
      <c r="T244" s="17">
        <v>45378</v>
      </c>
      <c r="U244" s="186" t="s">
        <v>1075</v>
      </c>
      <c r="V244" s="17">
        <v>45744</v>
      </c>
      <c r="W244" s="25" t="s">
        <v>3146</v>
      </c>
      <c r="X244" s="17"/>
      <c r="Y244" s="1"/>
      <c r="Z244" s="21">
        <f>+F244/2</f>
        <v>2700000</v>
      </c>
      <c r="AA244" s="1"/>
      <c r="AB244" s="22"/>
      <c r="AC244" s="1"/>
      <c r="AD244" s="22"/>
      <c r="AE244" s="1"/>
      <c r="AF244" s="1" t="s">
        <v>1076</v>
      </c>
      <c r="AG244" s="1">
        <v>3163699200</v>
      </c>
      <c r="AH244" s="26" t="s">
        <v>1077</v>
      </c>
      <c r="AI244" s="1"/>
    </row>
    <row r="245" spans="1:35" hidden="1">
      <c r="A245" s="1">
        <v>269</v>
      </c>
      <c r="B245" s="1" t="s">
        <v>47</v>
      </c>
      <c r="C245" s="1" t="s">
        <v>293</v>
      </c>
      <c r="D245" s="24" t="s">
        <v>1073</v>
      </c>
      <c r="E245" s="13" t="s">
        <v>40</v>
      </c>
      <c r="F245" s="14">
        <v>5400000</v>
      </c>
      <c r="G245" s="1" t="s">
        <v>488</v>
      </c>
      <c r="H245" s="15">
        <v>1003820148</v>
      </c>
      <c r="I245" s="15" t="s">
        <v>42</v>
      </c>
      <c r="J245" s="16">
        <v>1</v>
      </c>
      <c r="K245" s="16">
        <v>1033</v>
      </c>
      <c r="L245" s="17">
        <v>45735</v>
      </c>
      <c r="M245" s="18">
        <f>+F245</f>
        <v>5400000</v>
      </c>
      <c r="N245" s="17">
        <v>45743</v>
      </c>
      <c r="O245" s="13" t="s">
        <v>43</v>
      </c>
      <c r="P245" s="19">
        <v>45743</v>
      </c>
      <c r="Q245" s="13">
        <v>1022</v>
      </c>
      <c r="R245" s="1">
        <v>220402</v>
      </c>
      <c r="S245" s="20">
        <f>+F245</f>
        <v>5400000</v>
      </c>
      <c r="T245" s="17">
        <v>45743</v>
      </c>
      <c r="U245" s="186" t="s">
        <v>1078</v>
      </c>
      <c r="V245" s="17">
        <v>45743</v>
      </c>
      <c r="W245" s="25" t="s">
        <v>3146</v>
      </c>
      <c r="X245" s="17"/>
      <c r="Y245" s="1"/>
      <c r="Z245" s="21">
        <f>+F245/2</f>
        <v>2700000</v>
      </c>
      <c r="AA245" s="1"/>
      <c r="AB245" s="22"/>
      <c r="AC245" s="1"/>
      <c r="AD245" s="22"/>
      <c r="AE245" s="1"/>
      <c r="AF245" s="1" t="s">
        <v>491</v>
      </c>
      <c r="AG245" s="1">
        <v>3113394413</v>
      </c>
      <c r="AH245" s="26" t="s">
        <v>492</v>
      </c>
      <c r="AI245" s="1"/>
    </row>
    <row r="246" spans="1:35" hidden="1">
      <c r="A246" s="1">
        <v>270</v>
      </c>
      <c r="B246" s="1" t="s">
        <v>47</v>
      </c>
      <c r="C246" s="1" t="s">
        <v>390</v>
      </c>
      <c r="D246" s="24" t="s">
        <v>1079</v>
      </c>
      <c r="E246" s="13" t="s">
        <v>40</v>
      </c>
      <c r="F246" s="14">
        <v>7200000</v>
      </c>
      <c r="G246" s="1" t="s">
        <v>424</v>
      </c>
      <c r="H246" s="15">
        <v>16070364</v>
      </c>
      <c r="I246" s="15" t="s">
        <v>69</v>
      </c>
      <c r="J246" s="16">
        <v>3</v>
      </c>
      <c r="K246" s="16">
        <v>1052</v>
      </c>
      <c r="L246" s="19">
        <v>45736</v>
      </c>
      <c r="M246" s="18">
        <f t="shared" ref="M246:M250" si="74">F246</f>
        <v>7200000</v>
      </c>
      <c r="N246" s="17">
        <v>45743</v>
      </c>
      <c r="O246" s="13" t="s">
        <v>43</v>
      </c>
      <c r="P246" s="19">
        <v>45743</v>
      </c>
      <c r="Q246" s="13">
        <v>1023</v>
      </c>
      <c r="R246" s="1">
        <v>220401</v>
      </c>
      <c r="S246" s="20">
        <f t="shared" ref="S246:S250" si="75">M246</f>
        <v>7200000</v>
      </c>
      <c r="T246" s="17">
        <v>45743</v>
      </c>
      <c r="U246" s="15">
        <v>100042617</v>
      </c>
      <c r="V246" s="17">
        <v>45743</v>
      </c>
      <c r="W246" s="25" t="s">
        <v>3146</v>
      </c>
      <c r="X246" s="17"/>
      <c r="Y246" s="1"/>
      <c r="Z246" s="21">
        <f>+S246/2</f>
        <v>3600000</v>
      </c>
      <c r="AA246" s="1"/>
      <c r="AB246" s="22"/>
      <c r="AC246" s="1"/>
      <c r="AD246" s="22"/>
      <c r="AE246" s="1"/>
      <c r="AF246" s="1" t="s">
        <v>425</v>
      </c>
      <c r="AG246" s="1">
        <v>3166175825</v>
      </c>
      <c r="AH246" s="26" t="s">
        <v>426</v>
      </c>
      <c r="AI246" s="1"/>
    </row>
    <row r="247" spans="1:35" hidden="1">
      <c r="A247" s="1">
        <v>271</v>
      </c>
      <c r="B247" s="1" t="s">
        <v>37</v>
      </c>
      <c r="C247" s="1" t="s">
        <v>124</v>
      </c>
      <c r="D247" s="24" t="s">
        <v>4162</v>
      </c>
      <c r="E247" s="13" t="s">
        <v>40</v>
      </c>
      <c r="F247" s="14">
        <v>249517212</v>
      </c>
      <c r="G247" s="1" t="s">
        <v>1081</v>
      </c>
      <c r="H247" s="15">
        <v>800149562</v>
      </c>
      <c r="I247" s="15" t="s">
        <v>1082</v>
      </c>
      <c r="J247" s="16">
        <v>0</v>
      </c>
      <c r="K247" s="16">
        <v>1009</v>
      </c>
      <c r="L247" s="17">
        <v>45729</v>
      </c>
      <c r="M247" s="18">
        <f t="shared" si="74"/>
        <v>249517212</v>
      </c>
      <c r="N247" s="17">
        <v>45743</v>
      </c>
      <c r="O247" s="13" t="s">
        <v>43</v>
      </c>
      <c r="P247" s="19">
        <v>45744</v>
      </c>
      <c r="Q247" s="13">
        <v>1030</v>
      </c>
      <c r="R247" s="1">
        <v>21030202</v>
      </c>
      <c r="S247" s="20">
        <f t="shared" si="75"/>
        <v>249517212</v>
      </c>
      <c r="T247" s="17">
        <v>45744</v>
      </c>
      <c r="U247" s="15" t="s">
        <v>1083</v>
      </c>
      <c r="V247" s="17">
        <v>45748</v>
      </c>
      <c r="W247" s="13" t="s">
        <v>4163</v>
      </c>
      <c r="X247" s="17"/>
      <c r="Y247" s="1"/>
      <c r="Z247" s="21">
        <f>+S247/9</f>
        <v>27724134.666666668</v>
      </c>
      <c r="AA247" s="1"/>
      <c r="AB247" s="22"/>
      <c r="AC247" s="1"/>
      <c r="AD247" s="22"/>
      <c r="AE247" s="1"/>
      <c r="AF247" s="1" t="s">
        <v>1084</v>
      </c>
      <c r="AG247" s="1">
        <v>7560520</v>
      </c>
      <c r="AH247" s="26" t="s">
        <v>1085</v>
      </c>
      <c r="AI247" s="1"/>
    </row>
    <row r="248" spans="1:35" hidden="1">
      <c r="A248" s="1">
        <v>272</v>
      </c>
      <c r="B248" s="1" t="s">
        <v>47</v>
      </c>
      <c r="C248" s="1" t="s">
        <v>73</v>
      </c>
      <c r="D248" s="24" t="s">
        <v>1086</v>
      </c>
      <c r="E248" s="13" t="s">
        <v>80</v>
      </c>
      <c r="F248" s="14">
        <v>8600000</v>
      </c>
      <c r="G248" s="1" t="s">
        <v>81</v>
      </c>
      <c r="H248" s="15">
        <v>65738804</v>
      </c>
      <c r="I248" s="15" t="s">
        <v>42</v>
      </c>
      <c r="J248" s="16">
        <v>1</v>
      </c>
      <c r="K248" s="16">
        <v>1047</v>
      </c>
      <c r="L248" s="17">
        <v>45735</v>
      </c>
      <c r="M248" s="18">
        <f t="shared" si="74"/>
        <v>8600000</v>
      </c>
      <c r="N248" s="17">
        <v>45743</v>
      </c>
      <c r="O248" s="13" t="s">
        <v>43</v>
      </c>
      <c r="P248" s="19">
        <v>45743</v>
      </c>
      <c r="Q248" s="13">
        <v>1024</v>
      </c>
      <c r="R248" s="1">
        <v>220401</v>
      </c>
      <c r="S248" s="20">
        <f t="shared" si="75"/>
        <v>8600000</v>
      </c>
      <c r="T248" s="17">
        <v>45743</v>
      </c>
      <c r="U248" s="15" t="s">
        <v>1087</v>
      </c>
      <c r="V248" s="17">
        <v>45744</v>
      </c>
      <c r="W248" s="25" t="s">
        <v>3146</v>
      </c>
      <c r="X248" s="17"/>
      <c r="Y248" s="1"/>
      <c r="Z248" s="21">
        <f>+F248/2</f>
        <v>4300000</v>
      </c>
      <c r="AA248" s="1"/>
      <c r="AB248" s="22"/>
      <c r="AC248" s="1"/>
      <c r="AD248" s="22"/>
      <c r="AE248" s="1"/>
      <c r="AF248" s="1" t="s">
        <v>83</v>
      </c>
      <c r="AG248" s="1">
        <v>3164320712</v>
      </c>
      <c r="AH248" s="26" t="s">
        <v>84</v>
      </c>
      <c r="AI248" s="1"/>
    </row>
    <row r="249" spans="1:35" hidden="1">
      <c r="A249" s="1">
        <v>273</v>
      </c>
      <c r="B249" s="1" t="s">
        <v>37</v>
      </c>
      <c r="C249" s="1" t="s">
        <v>140</v>
      </c>
      <c r="D249" s="24" t="s">
        <v>1088</v>
      </c>
      <c r="E249" s="13" t="s">
        <v>40</v>
      </c>
      <c r="F249" s="14">
        <v>409940637</v>
      </c>
      <c r="G249" s="1" t="s">
        <v>142</v>
      </c>
      <c r="H249" s="15">
        <v>800185215</v>
      </c>
      <c r="I249" s="15" t="s">
        <v>42</v>
      </c>
      <c r="J249" s="16">
        <v>2</v>
      </c>
      <c r="K249" s="16">
        <v>1019</v>
      </c>
      <c r="L249" s="17">
        <v>45733</v>
      </c>
      <c r="M249" s="18">
        <f t="shared" si="74"/>
        <v>409940637</v>
      </c>
      <c r="N249" s="17">
        <v>45744</v>
      </c>
      <c r="O249" s="13" t="s">
        <v>43</v>
      </c>
      <c r="P249" s="19">
        <v>45744</v>
      </c>
      <c r="Q249" s="13">
        <v>1031</v>
      </c>
      <c r="R249" s="1">
        <v>2102020210</v>
      </c>
      <c r="S249" s="20">
        <f t="shared" si="75"/>
        <v>409940637</v>
      </c>
      <c r="T249" s="17">
        <v>45744</v>
      </c>
      <c r="U249" s="15" t="s">
        <v>1089</v>
      </c>
      <c r="V249" s="17">
        <v>45744</v>
      </c>
      <c r="W249" s="25" t="s">
        <v>668</v>
      </c>
      <c r="X249" s="17"/>
      <c r="Y249" s="1"/>
      <c r="Z249" s="21">
        <f>+F249/3</f>
        <v>136646879</v>
      </c>
      <c r="AA249" s="1"/>
      <c r="AB249" s="22"/>
      <c r="AC249" s="1"/>
      <c r="AD249" s="22"/>
      <c r="AE249" s="1"/>
      <c r="AF249" s="1" t="s">
        <v>1090</v>
      </c>
      <c r="AG249" s="1">
        <v>3173744109</v>
      </c>
      <c r="AH249" s="26" t="s">
        <v>1091</v>
      </c>
      <c r="AI249" s="1"/>
    </row>
    <row r="250" spans="1:35" hidden="1">
      <c r="A250" s="1">
        <v>274</v>
      </c>
      <c r="B250" s="1" t="s">
        <v>37</v>
      </c>
      <c r="C250" s="1" t="s">
        <v>146</v>
      </c>
      <c r="D250" s="24" t="s">
        <v>1092</v>
      </c>
      <c r="E250" s="13" t="s">
        <v>40</v>
      </c>
      <c r="F250" s="14">
        <v>352000000</v>
      </c>
      <c r="G250" s="1" t="s">
        <v>1093</v>
      </c>
      <c r="H250" s="15">
        <v>1110061944</v>
      </c>
      <c r="I250" s="15" t="s">
        <v>428</v>
      </c>
      <c r="J250" s="16">
        <v>9</v>
      </c>
      <c r="K250" s="16">
        <v>998</v>
      </c>
      <c r="L250" s="17">
        <v>45728</v>
      </c>
      <c r="M250" s="18">
        <f t="shared" si="74"/>
        <v>352000000</v>
      </c>
      <c r="N250" s="17">
        <v>45744</v>
      </c>
      <c r="O250" s="13" t="s">
        <v>43</v>
      </c>
      <c r="P250" s="19">
        <v>45744</v>
      </c>
      <c r="Q250" s="13">
        <v>1028</v>
      </c>
      <c r="R250" s="1">
        <v>2102020211</v>
      </c>
      <c r="S250" s="20">
        <f t="shared" si="75"/>
        <v>352000000</v>
      </c>
      <c r="T250" s="17">
        <v>45744</v>
      </c>
      <c r="U250" s="15" t="s">
        <v>1094</v>
      </c>
      <c r="V250" s="17">
        <v>45746</v>
      </c>
      <c r="W250" s="13" t="s">
        <v>3146</v>
      </c>
      <c r="X250" s="17"/>
      <c r="Y250" s="1"/>
      <c r="Z250" s="21">
        <f t="shared" ref="Z250" si="76">+S250/2</f>
        <v>176000000</v>
      </c>
      <c r="AA250" s="1"/>
      <c r="AB250" s="22"/>
      <c r="AC250" s="1"/>
      <c r="AD250" s="22"/>
      <c r="AE250" s="1"/>
      <c r="AF250" s="1" t="s">
        <v>1095</v>
      </c>
      <c r="AG250" s="1">
        <v>3234806441</v>
      </c>
      <c r="AH250" s="26" t="s">
        <v>1014</v>
      </c>
      <c r="AI250" s="1"/>
    </row>
    <row r="251" spans="1:35" hidden="1">
      <c r="A251" s="1">
        <v>275</v>
      </c>
      <c r="B251" s="1" t="s">
        <v>47</v>
      </c>
      <c r="C251" s="1" t="s">
        <v>140</v>
      </c>
      <c r="D251" s="1" t="s">
        <v>1096</v>
      </c>
      <c r="E251" s="13" t="s">
        <v>1097</v>
      </c>
      <c r="F251" s="14">
        <v>9030000</v>
      </c>
      <c r="G251" s="1" t="s">
        <v>349</v>
      </c>
      <c r="H251" s="15">
        <v>38140837</v>
      </c>
      <c r="I251" s="15" t="s">
        <v>42</v>
      </c>
      <c r="J251" s="16">
        <v>6</v>
      </c>
      <c r="K251" s="16">
        <v>1058</v>
      </c>
      <c r="L251" s="17">
        <v>45742</v>
      </c>
      <c r="M251" s="18">
        <f>+F251</f>
        <v>9030000</v>
      </c>
      <c r="N251" s="17">
        <v>45748</v>
      </c>
      <c r="O251" s="13" t="s">
        <v>43</v>
      </c>
      <c r="P251" s="19">
        <v>45748</v>
      </c>
      <c r="Q251" s="13">
        <v>1034</v>
      </c>
      <c r="R251" s="1">
        <v>220401</v>
      </c>
      <c r="S251" s="20">
        <f>+M251</f>
        <v>9030000</v>
      </c>
      <c r="T251" s="17">
        <v>45748</v>
      </c>
      <c r="U251" s="15" t="s">
        <v>1098</v>
      </c>
      <c r="V251" s="17">
        <v>45749</v>
      </c>
      <c r="W251" s="13" t="s">
        <v>3146</v>
      </c>
      <c r="X251" s="17"/>
      <c r="Y251" s="1"/>
      <c r="Z251" s="21">
        <f>+S251/2</f>
        <v>4515000</v>
      </c>
      <c r="AA251" s="1"/>
      <c r="AB251" s="22"/>
      <c r="AC251" s="1"/>
      <c r="AD251" s="22"/>
      <c r="AE251" s="1"/>
      <c r="AF251" s="1" t="s">
        <v>351</v>
      </c>
      <c r="AG251" s="1">
        <v>3132753229</v>
      </c>
      <c r="AH251" s="23" t="s">
        <v>352</v>
      </c>
      <c r="AI251" s="1"/>
    </row>
    <row r="252" spans="1:35" hidden="1">
      <c r="A252" s="1">
        <v>276</v>
      </c>
      <c r="B252" s="1" t="s">
        <v>37</v>
      </c>
      <c r="C252" s="1" t="s">
        <v>330</v>
      </c>
      <c r="D252" s="1" t="s">
        <v>1099</v>
      </c>
      <c r="E252" s="13" t="s">
        <v>40</v>
      </c>
      <c r="F252" s="14">
        <v>10300000</v>
      </c>
      <c r="G252" s="1" t="s">
        <v>381</v>
      </c>
      <c r="H252" s="15">
        <v>1110505317</v>
      </c>
      <c r="I252" s="15" t="s">
        <v>115</v>
      </c>
      <c r="J252" s="16">
        <v>8</v>
      </c>
      <c r="K252" s="16">
        <v>1054</v>
      </c>
      <c r="L252" s="17">
        <v>45741</v>
      </c>
      <c r="M252" s="18">
        <f t="shared" ref="M252" si="77">F252</f>
        <v>10300000</v>
      </c>
      <c r="N252" s="17">
        <v>45748</v>
      </c>
      <c r="O252" s="13" t="s">
        <v>43</v>
      </c>
      <c r="P252" s="19">
        <v>45748</v>
      </c>
      <c r="Q252" s="13">
        <v>1035</v>
      </c>
      <c r="R252" s="1">
        <v>2101010301</v>
      </c>
      <c r="S252" s="20">
        <f t="shared" ref="S252" si="78">M252</f>
        <v>10300000</v>
      </c>
      <c r="T252" s="17">
        <v>45748</v>
      </c>
      <c r="U252" s="15" t="s">
        <v>1100</v>
      </c>
      <c r="V252" s="17">
        <v>45749</v>
      </c>
      <c r="W252" s="25" t="s">
        <v>3146</v>
      </c>
      <c r="X252" s="17"/>
      <c r="Y252" s="1"/>
      <c r="Z252" s="21">
        <v>5150000</v>
      </c>
      <c r="AA252" s="1"/>
      <c r="AB252" s="22"/>
      <c r="AC252" s="1"/>
      <c r="AD252" s="22"/>
      <c r="AE252" s="1"/>
      <c r="AF252" s="1" t="s">
        <v>382</v>
      </c>
      <c r="AG252" s="1">
        <v>3004088878</v>
      </c>
      <c r="AH252" s="26" t="s">
        <v>383</v>
      </c>
      <c r="AI252" s="1"/>
    </row>
    <row r="253" spans="1:35" hidden="1">
      <c r="A253" s="1">
        <v>277</v>
      </c>
      <c r="B253" s="1" t="s">
        <v>47</v>
      </c>
      <c r="C253" s="1" t="s">
        <v>390</v>
      </c>
      <c r="D253" s="1" t="s">
        <v>1047</v>
      </c>
      <c r="E253" s="13" t="s">
        <v>40</v>
      </c>
      <c r="F253" s="14">
        <v>4738000</v>
      </c>
      <c r="G253" s="1" t="s">
        <v>432</v>
      </c>
      <c r="H253" s="15">
        <v>1110552026</v>
      </c>
      <c r="I253" s="15" t="s">
        <v>42</v>
      </c>
      <c r="J253" s="16">
        <v>1</v>
      </c>
      <c r="K253" s="16">
        <v>1051</v>
      </c>
      <c r="L253" s="17">
        <v>45736</v>
      </c>
      <c r="M253" s="18">
        <f t="shared" ref="M253:M254" si="79">+F253</f>
        <v>4738000</v>
      </c>
      <c r="N253" s="17">
        <v>45748</v>
      </c>
      <c r="O253" s="13" t="s">
        <v>43</v>
      </c>
      <c r="P253" s="19">
        <v>45748</v>
      </c>
      <c r="Q253" s="13">
        <v>1037</v>
      </c>
      <c r="R253" s="1">
        <v>220402</v>
      </c>
      <c r="S253" s="20">
        <f t="shared" ref="S253:S254" si="80">+M253</f>
        <v>4738000</v>
      </c>
      <c r="T253" s="17">
        <v>45748</v>
      </c>
      <c r="U253" s="15" t="s">
        <v>1101</v>
      </c>
      <c r="V253" s="17">
        <v>45748</v>
      </c>
      <c r="W253" s="13" t="s">
        <v>3146</v>
      </c>
      <c r="X253" s="17"/>
      <c r="Y253" s="1"/>
      <c r="Z253" s="21">
        <f>+S253/2</f>
        <v>2369000</v>
      </c>
      <c r="AA253" s="1"/>
      <c r="AB253" s="22"/>
      <c r="AC253" s="1"/>
      <c r="AD253" s="22"/>
      <c r="AE253" s="1"/>
      <c r="AF253" s="1" t="s">
        <v>1102</v>
      </c>
      <c r="AG253" s="1">
        <v>3115359347</v>
      </c>
      <c r="AH253" s="151" t="s">
        <v>435</v>
      </c>
      <c r="AI253" s="1"/>
    </row>
    <row r="254" spans="1:35" hidden="1">
      <c r="A254" s="1">
        <v>278</v>
      </c>
      <c r="B254" s="1" t="s">
        <v>1103</v>
      </c>
      <c r="C254" s="1" t="s">
        <v>1104</v>
      </c>
      <c r="D254" s="24" t="s">
        <v>1105</v>
      </c>
      <c r="E254" s="13" t="s">
        <v>40</v>
      </c>
      <c r="F254" s="14">
        <v>19976000</v>
      </c>
      <c r="G254" s="1" t="s">
        <v>1106</v>
      </c>
      <c r="H254" s="15">
        <v>1032400530</v>
      </c>
      <c r="I254" s="15" t="s">
        <v>261</v>
      </c>
      <c r="J254" s="16">
        <v>6</v>
      </c>
      <c r="K254" s="16">
        <v>1048</v>
      </c>
      <c r="L254" s="17">
        <v>45735</v>
      </c>
      <c r="M254" s="18">
        <f t="shared" si="79"/>
        <v>19976000</v>
      </c>
      <c r="N254" s="17">
        <v>45748</v>
      </c>
      <c r="O254" s="13" t="s">
        <v>43</v>
      </c>
      <c r="P254" s="19">
        <v>45748</v>
      </c>
      <c r="Q254" s="13">
        <v>1036</v>
      </c>
      <c r="R254" s="1">
        <v>2101020301</v>
      </c>
      <c r="S254" s="20">
        <f t="shared" si="80"/>
        <v>19976000</v>
      </c>
      <c r="T254" s="17">
        <v>45750</v>
      </c>
      <c r="U254" s="15" t="s">
        <v>1107</v>
      </c>
      <c r="V254" s="17">
        <v>45750</v>
      </c>
      <c r="W254" s="25">
        <v>46022</v>
      </c>
      <c r="X254" s="17"/>
      <c r="Y254" s="1"/>
      <c r="Z254" s="21">
        <f>+S254/9</f>
        <v>2219555.5555555555</v>
      </c>
      <c r="AA254" s="1"/>
      <c r="AB254" s="22"/>
      <c r="AC254" s="1"/>
      <c r="AD254" s="22"/>
      <c r="AE254" s="1"/>
      <c r="AF254" s="1" t="s">
        <v>1108</v>
      </c>
      <c r="AG254" s="1">
        <v>3144566771</v>
      </c>
      <c r="AH254" s="26" t="s">
        <v>1109</v>
      </c>
      <c r="AI254" s="1"/>
    </row>
    <row r="255" spans="1:35" hidden="1">
      <c r="A255" s="1">
        <v>279</v>
      </c>
      <c r="B255" s="1" t="s">
        <v>37</v>
      </c>
      <c r="C255" s="1" t="s">
        <v>146</v>
      </c>
      <c r="D255" s="194" t="s">
        <v>4164</v>
      </c>
      <c r="E255" s="13" t="s">
        <v>40</v>
      </c>
      <c r="F255" s="14">
        <v>31381800</v>
      </c>
      <c r="G255" s="1" t="s">
        <v>153</v>
      </c>
      <c r="H255" s="15">
        <v>14223766</v>
      </c>
      <c r="I255" s="15" t="s">
        <v>115</v>
      </c>
      <c r="J255" s="16">
        <v>1</v>
      </c>
      <c r="K255" s="16">
        <v>1068</v>
      </c>
      <c r="L255" s="17">
        <v>45744</v>
      </c>
      <c r="M255" s="18">
        <f t="shared" ref="M255:M261" si="81">F255</f>
        <v>31381800</v>
      </c>
      <c r="N255" s="17">
        <v>45748</v>
      </c>
      <c r="O255" s="13" t="s">
        <v>43</v>
      </c>
      <c r="P255" s="19">
        <v>45748</v>
      </c>
      <c r="Q255" s="13">
        <v>1038</v>
      </c>
      <c r="R255" s="1">
        <v>220106</v>
      </c>
      <c r="S255" s="20">
        <f t="shared" ref="S255:S261" si="82">M255</f>
        <v>31381800</v>
      </c>
      <c r="T255" s="17">
        <v>45748</v>
      </c>
      <c r="U255" s="15" t="s">
        <v>1111</v>
      </c>
      <c r="V255" s="17">
        <v>45748</v>
      </c>
      <c r="W255" s="25">
        <v>46018</v>
      </c>
      <c r="X255" s="17"/>
      <c r="Y255" s="1"/>
      <c r="Z255" s="21">
        <f>+F255/9</f>
        <v>3486866.6666666665</v>
      </c>
      <c r="AA255" s="1"/>
      <c r="AB255" s="22"/>
      <c r="AC255" s="1"/>
      <c r="AD255" s="22"/>
      <c r="AE255" s="1"/>
      <c r="AF255" s="1" t="s">
        <v>155</v>
      </c>
      <c r="AG255" s="1">
        <v>3193913362</v>
      </c>
      <c r="AH255" s="23" t="s">
        <v>156</v>
      </c>
      <c r="AI255" s="1"/>
    </row>
    <row r="256" spans="1:35" hidden="1">
      <c r="A256" s="1">
        <v>280</v>
      </c>
      <c r="B256" s="1" t="s">
        <v>37</v>
      </c>
      <c r="C256" s="1" t="s">
        <v>100</v>
      </c>
      <c r="D256" s="1" t="s">
        <v>1112</v>
      </c>
      <c r="E256" s="13" t="s">
        <v>40</v>
      </c>
      <c r="F256" s="14">
        <v>557754000</v>
      </c>
      <c r="G256" s="1" t="s">
        <v>114</v>
      </c>
      <c r="H256" s="15">
        <v>900504144</v>
      </c>
      <c r="I256" s="15" t="s">
        <v>115</v>
      </c>
      <c r="J256" s="16">
        <v>0</v>
      </c>
      <c r="K256" s="16">
        <v>1018</v>
      </c>
      <c r="L256" s="17">
        <v>45701</v>
      </c>
      <c r="M256" s="18">
        <f t="shared" si="81"/>
        <v>557754000</v>
      </c>
      <c r="N256" s="17">
        <v>45748</v>
      </c>
      <c r="O256" s="13" t="s">
        <v>43</v>
      </c>
      <c r="P256" s="19">
        <v>45748</v>
      </c>
      <c r="Q256" s="13">
        <v>1039</v>
      </c>
      <c r="R256" s="1">
        <v>220101</v>
      </c>
      <c r="S256" s="20">
        <f t="shared" si="82"/>
        <v>557754000</v>
      </c>
      <c r="T256" s="17">
        <v>45748</v>
      </c>
      <c r="U256" s="15" t="s">
        <v>1113</v>
      </c>
      <c r="V256" s="17">
        <v>45749</v>
      </c>
      <c r="W256" s="25" t="s">
        <v>668</v>
      </c>
      <c r="X256" s="17"/>
      <c r="Y256" s="1"/>
      <c r="Z256" s="21">
        <f>+S256</f>
        <v>557754000</v>
      </c>
      <c r="AA256" s="1"/>
      <c r="AB256" s="22"/>
      <c r="AC256" s="1"/>
      <c r="AD256" s="22"/>
      <c r="AE256" s="1"/>
      <c r="AF256" s="1" t="s">
        <v>117</v>
      </c>
      <c r="AG256" s="1">
        <v>3163162117</v>
      </c>
      <c r="AH256" s="23" t="s">
        <v>118</v>
      </c>
      <c r="AI256" s="1"/>
    </row>
    <row r="257" spans="1:35">
      <c r="A257" s="1">
        <v>281</v>
      </c>
      <c r="B257" s="1" t="s">
        <v>596</v>
      </c>
      <c r="C257" s="1" t="s">
        <v>621</v>
      </c>
      <c r="D257" s="1" t="s">
        <v>796</v>
      </c>
      <c r="E257" s="13" t="s">
        <v>40</v>
      </c>
      <c r="F257" s="140">
        <v>7500000</v>
      </c>
      <c r="G257" s="1" t="s">
        <v>1114</v>
      </c>
      <c r="H257" s="15">
        <v>38360690</v>
      </c>
      <c r="I257" s="15" t="s">
        <v>42</v>
      </c>
      <c r="J257" s="16">
        <v>4</v>
      </c>
      <c r="K257" s="16">
        <v>1064</v>
      </c>
      <c r="L257" s="17">
        <v>45743</v>
      </c>
      <c r="M257" s="18">
        <f t="shared" si="81"/>
        <v>7500000</v>
      </c>
      <c r="N257" s="17">
        <v>45749</v>
      </c>
      <c r="O257" s="13" t="s">
        <v>43</v>
      </c>
      <c r="P257" s="19"/>
      <c r="Q257" s="13"/>
      <c r="R257" s="1">
        <v>220602</v>
      </c>
      <c r="S257" s="20">
        <f t="shared" si="82"/>
        <v>7500000</v>
      </c>
      <c r="T257" s="17"/>
      <c r="U257" s="123" t="s">
        <v>415</v>
      </c>
      <c r="V257" s="17"/>
      <c r="W257" s="13" t="s">
        <v>668</v>
      </c>
      <c r="X257" s="17"/>
      <c r="Y257" s="1"/>
      <c r="Z257" s="21">
        <f t="shared" ref="Z257:Z259" si="83">+S257/3</f>
        <v>2500000</v>
      </c>
      <c r="AA257" s="1"/>
      <c r="AB257" s="22"/>
      <c r="AC257" s="1"/>
      <c r="AD257" s="22"/>
      <c r="AE257" s="1"/>
      <c r="AF257" s="1" t="s">
        <v>1115</v>
      </c>
      <c r="AG257" s="1">
        <v>3222670040</v>
      </c>
      <c r="AH257" s="26" t="s">
        <v>1116</v>
      </c>
      <c r="AI257" s="1"/>
    </row>
    <row r="258" spans="1:35" ht="23.25">
      <c r="A258" s="1">
        <v>282</v>
      </c>
      <c r="B258" s="1" t="s">
        <v>596</v>
      </c>
      <c r="C258" s="1" t="s">
        <v>621</v>
      </c>
      <c r="D258" s="1" t="s">
        <v>796</v>
      </c>
      <c r="E258" s="13" t="s">
        <v>40</v>
      </c>
      <c r="F258" s="140">
        <v>7500000</v>
      </c>
      <c r="G258" s="1" t="s">
        <v>1117</v>
      </c>
      <c r="H258" s="15">
        <v>28956076</v>
      </c>
      <c r="I258" s="195" t="s">
        <v>1118</v>
      </c>
      <c r="J258" s="16">
        <v>4</v>
      </c>
      <c r="K258" s="16">
        <v>1065</v>
      </c>
      <c r="L258" s="17">
        <v>45743</v>
      </c>
      <c r="M258" s="18">
        <f t="shared" si="81"/>
        <v>7500000</v>
      </c>
      <c r="N258" s="17">
        <v>45749</v>
      </c>
      <c r="O258" s="13" t="s">
        <v>43</v>
      </c>
      <c r="P258" s="19">
        <v>45751</v>
      </c>
      <c r="Q258" s="13">
        <v>1044</v>
      </c>
      <c r="R258" s="1">
        <v>220602</v>
      </c>
      <c r="S258" s="20">
        <f t="shared" si="82"/>
        <v>7500000</v>
      </c>
      <c r="T258" s="17">
        <v>45750</v>
      </c>
      <c r="U258" s="15">
        <v>100042851</v>
      </c>
      <c r="V258" s="17">
        <v>45751</v>
      </c>
      <c r="W258" s="13" t="s">
        <v>668</v>
      </c>
      <c r="X258" s="17"/>
      <c r="Y258" s="1"/>
      <c r="Z258" s="21">
        <f t="shared" si="83"/>
        <v>2500000</v>
      </c>
      <c r="AA258" s="1"/>
      <c r="AB258" s="22"/>
      <c r="AC258" s="1"/>
      <c r="AD258" s="22"/>
      <c r="AE258" s="1"/>
      <c r="AF258" s="1" t="s">
        <v>1119</v>
      </c>
      <c r="AG258" s="1">
        <v>3105239004</v>
      </c>
      <c r="AH258" s="151" t="s">
        <v>1120</v>
      </c>
      <c r="AI258" s="1"/>
    </row>
    <row r="259" spans="1:35" hidden="1">
      <c r="A259" s="1">
        <v>283</v>
      </c>
      <c r="B259" s="1" t="s">
        <v>47</v>
      </c>
      <c r="C259" s="1" t="s">
        <v>621</v>
      </c>
      <c r="D259" s="1" t="s">
        <v>1121</v>
      </c>
      <c r="E259" s="13" t="s">
        <v>40</v>
      </c>
      <c r="F259" s="14">
        <v>8100000</v>
      </c>
      <c r="G259" s="1" t="s">
        <v>1122</v>
      </c>
      <c r="H259" s="15">
        <v>1110517355</v>
      </c>
      <c r="I259" s="15" t="s">
        <v>42</v>
      </c>
      <c r="J259" s="16">
        <v>1</v>
      </c>
      <c r="K259" s="16">
        <v>1061</v>
      </c>
      <c r="L259" s="17">
        <v>45743</v>
      </c>
      <c r="M259" s="18">
        <f t="shared" si="81"/>
        <v>8100000</v>
      </c>
      <c r="N259" s="17">
        <v>45749</v>
      </c>
      <c r="O259" s="13" t="s">
        <v>43</v>
      </c>
      <c r="P259" s="19">
        <v>45750</v>
      </c>
      <c r="Q259" s="13">
        <v>1042</v>
      </c>
      <c r="R259" s="1">
        <v>220402</v>
      </c>
      <c r="S259" s="20">
        <f t="shared" si="82"/>
        <v>8100000</v>
      </c>
      <c r="T259" s="17">
        <v>45749</v>
      </c>
      <c r="U259" s="15" t="s">
        <v>1123</v>
      </c>
      <c r="V259" s="17">
        <v>45750</v>
      </c>
      <c r="W259" s="13" t="s">
        <v>668</v>
      </c>
      <c r="X259" s="17"/>
      <c r="Y259" s="1"/>
      <c r="Z259" s="21">
        <f t="shared" si="83"/>
        <v>2700000</v>
      </c>
      <c r="AA259" s="1"/>
      <c r="AB259" s="22"/>
      <c r="AC259" s="1"/>
      <c r="AD259" s="22"/>
      <c r="AE259" s="1"/>
      <c r="AF259" s="1" t="s">
        <v>1124</v>
      </c>
      <c r="AG259" s="1">
        <v>3133160440</v>
      </c>
      <c r="AH259" s="26" t="s">
        <v>1125</v>
      </c>
      <c r="AI259" s="1"/>
    </row>
    <row r="260" spans="1:35">
      <c r="A260" s="1">
        <v>284</v>
      </c>
      <c r="B260" s="1" t="s">
        <v>596</v>
      </c>
      <c r="C260" s="1" t="s">
        <v>100</v>
      </c>
      <c r="D260" s="1" t="s">
        <v>4165</v>
      </c>
      <c r="E260" s="13" t="s">
        <v>40</v>
      </c>
      <c r="F260" s="264">
        <v>22500000</v>
      </c>
      <c r="G260" s="1" t="s">
        <v>779</v>
      </c>
      <c r="H260" s="15">
        <v>11301761</v>
      </c>
      <c r="I260" s="15" t="s">
        <v>780</v>
      </c>
      <c r="J260" s="16">
        <v>9</v>
      </c>
      <c r="K260" s="16">
        <v>1066</v>
      </c>
      <c r="L260" s="17">
        <v>45743</v>
      </c>
      <c r="M260" s="18">
        <f t="shared" si="81"/>
        <v>22500000</v>
      </c>
      <c r="N260" s="17">
        <v>45749</v>
      </c>
      <c r="O260" s="13" t="s">
        <v>43</v>
      </c>
      <c r="P260" s="19"/>
      <c r="Q260" s="13"/>
      <c r="R260" s="1">
        <v>220601</v>
      </c>
      <c r="S260" s="20">
        <f t="shared" si="82"/>
        <v>22500000</v>
      </c>
      <c r="T260" s="17"/>
      <c r="U260" s="123" t="s">
        <v>415</v>
      </c>
      <c r="V260" s="17"/>
      <c r="W260" s="13" t="s">
        <v>668</v>
      </c>
      <c r="X260" s="17"/>
      <c r="Y260" s="1"/>
      <c r="Z260" s="21">
        <f>+S260/3</f>
        <v>7500000</v>
      </c>
      <c r="AA260" s="1"/>
      <c r="AB260" s="22"/>
      <c r="AC260" s="1"/>
      <c r="AD260" s="22"/>
      <c r="AE260" s="1"/>
      <c r="AF260" s="1" t="s">
        <v>782</v>
      </c>
      <c r="AG260" s="1">
        <v>3125531860</v>
      </c>
      <c r="AH260" s="26" t="s">
        <v>783</v>
      </c>
      <c r="AI260" s="1"/>
    </row>
    <row r="261" spans="1:35" hidden="1">
      <c r="A261" s="1">
        <v>285</v>
      </c>
      <c r="B261" s="1" t="s">
        <v>47</v>
      </c>
      <c r="C261" s="1" t="s">
        <v>1127</v>
      </c>
      <c r="D261" s="24" t="s">
        <v>1128</v>
      </c>
      <c r="E261" s="13" t="s">
        <v>40</v>
      </c>
      <c r="F261" s="14">
        <v>11000000</v>
      </c>
      <c r="G261" s="1" t="s">
        <v>1129</v>
      </c>
      <c r="H261" s="15">
        <v>13351191</v>
      </c>
      <c r="I261" s="15" t="s">
        <v>76</v>
      </c>
      <c r="J261" s="16">
        <v>1</v>
      </c>
      <c r="K261" s="16">
        <v>1063</v>
      </c>
      <c r="L261" s="17">
        <v>45743</v>
      </c>
      <c r="M261" s="18">
        <f t="shared" si="81"/>
        <v>11000000</v>
      </c>
      <c r="N261" s="17">
        <v>45749</v>
      </c>
      <c r="O261" s="13" t="s">
        <v>43</v>
      </c>
      <c r="P261" s="19">
        <v>45750</v>
      </c>
      <c r="Q261" s="13">
        <v>1043</v>
      </c>
      <c r="R261" s="1">
        <v>220401</v>
      </c>
      <c r="S261" s="20">
        <f t="shared" si="82"/>
        <v>11000000</v>
      </c>
      <c r="T261" s="17">
        <v>45750</v>
      </c>
      <c r="U261" s="15" t="s">
        <v>1130</v>
      </c>
      <c r="V261" s="17">
        <v>45751</v>
      </c>
      <c r="W261" s="13" t="s">
        <v>3146</v>
      </c>
      <c r="X261" s="17"/>
      <c r="Y261" s="1"/>
      <c r="Z261" s="21">
        <f>+S261/2</f>
        <v>5500000</v>
      </c>
      <c r="AA261" s="1"/>
      <c r="AB261" s="22"/>
      <c r="AC261" s="1"/>
      <c r="AD261" s="22"/>
      <c r="AE261" s="1"/>
      <c r="AF261" s="1" t="s">
        <v>1131</v>
      </c>
      <c r="AG261" s="1">
        <v>3023746920</v>
      </c>
      <c r="AH261" s="26" t="s">
        <v>1132</v>
      </c>
      <c r="AI261" s="1"/>
    </row>
    <row r="262" spans="1:35" hidden="1">
      <c r="A262" s="1">
        <v>286</v>
      </c>
      <c r="B262" s="1" t="s">
        <v>37</v>
      </c>
      <c r="C262" s="1" t="s">
        <v>1133</v>
      </c>
      <c r="D262" s="24" t="s">
        <v>1134</v>
      </c>
      <c r="E262" s="13" t="s">
        <v>40</v>
      </c>
      <c r="F262" s="14">
        <v>150000000</v>
      </c>
      <c r="G262" s="1" t="s">
        <v>520</v>
      </c>
      <c r="H262" s="15">
        <v>800250023</v>
      </c>
      <c r="I262" s="15" t="s">
        <v>42</v>
      </c>
      <c r="J262" s="16">
        <v>3</v>
      </c>
      <c r="K262" s="16">
        <v>1059</v>
      </c>
      <c r="L262" s="17">
        <v>45742</v>
      </c>
      <c r="M262" s="18">
        <f>+F262</f>
        <v>150000000</v>
      </c>
      <c r="N262" s="17">
        <v>45750</v>
      </c>
      <c r="O262" s="13" t="s">
        <v>43</v>
      </c>
      <c r="P262" s="19"/>
      <c r="Q262" s="13"/>
      <c r="R262" s="1">
        <v>220101</v>
      </c>
      <c r="S262" s="20">
        <f>+M262</f>
        <v>150000000</v>
      </c>
      <c r="T262" s="17"/>
      <c r="U262" s="15"/>
      <c r="V262" s="17"/>
      <c r="W262" s="13" t="s">
        <v>1135</v>
      </c>
      <c r="X262" s="17"/>
      <c r="Y262" s="1"/>
      <c r="Z262" s="21">
        <f>+S262/6</f>
        <v>25000000</v>
      </c>
      <c r="AA262" s="1"/>
      <c r="AB262" s="22"/>
      <c r="AC262" s="1"/>
      <c r="AD262" s="22"/>
      <c r="AE262" s="1"/>
      <c r="AF262" s="1" t="s">
        <v>521</v>
      </c>
      <c r="AG262" s="1" t="s">
        <v>615</v>
      </c>
      <c r="AH262" s="23" t="s">
        <v>523</v>
      </c>
      <c r="AI262" s="1"/>
    </row>
    <row r="263" spans="1:35">
      <c r="A263" s="1">
        <v>287</v>
      </c>
      <c r="B263" s="1" t="s">
        <v>596</v>
      </c>
      <c r="C263" s="1" t="s">
        <v>621</v>
      </c>
      <c r="D263" s="24" t="s">
        <v>890</v>
      </c>
      <c r="E263" s="13" t="s">
        <v>40</v>
      </c>
      <c r="F263" s="258">
        <v>9000000</v>
      </c>
      <c r="G263" s="1" t="s">
        <v>1136</v>
      </c>
      <c r="H263" s="175">
        <v>28559188</v>
      </c>
      <c r="I263" s="15" t="s">
        <v>42</v>
      </c>
      <c r="J263" s="16">
        <v>8</v>
      </c>
      <c r="K263" s="16">
        <v>1073</v>
      </c>
      <c r="L263" s="17">
        <v>45747</v>
      </c>
      <c r="M263" s="18">
        <f t="shared" ref="M263:M264" si="84">F263</f>
        <v>9000000</v>
      </c>
      <c r="N263" s="17">
        <v>45750</v>
      </c>
      <c r="O263" s="13" t="s">
        <v>43</v>
      </c>
      <c r="P263" s="182">
        <v>45751</v>
      </c>
      <c r="Q263" s="183">
        <v>1046</v>
      </c>
      <c r="R263" s="1">
        <v>220606</v>
      </c>
      <c r="S263" s="20">
        <f t="shared" ref="S263:S264" si="85">M263</f>
        <v>9000000</v>
      </c>
      <c r="T263" s="17">
        <v>45755</v>
      </c>
      <c r="U263" s="213" t="s">
        <v>1137</v>
      </c>
      <c r="V263" s="17">
        <v>45756</v>
      </c>
      <c r="W263" s="13" t="s">
        <v>668</v>
      </c>
      <c r="X263" s="17"/>
      <c r="Y263" s="1"/>
      <c r="Z263" s="21">
        <f>+S263/3</f>
        <v>3000000</v>
      </c>
      <c r="AA263" s="1"/>
      <c r="AB263" s="22"/>
      <c r="AC263" s="1"/>
      <c r="AD263" s="22"/>
      <c r="AE263" s="1"/>
      <c r="AF263" s="1" t="s">
        <v>1138</v>
      </c>
      <c r="AG263" s="1">
        <v>3153845976</v>
      </c>
      <c r="AH263" s="26" t="s">
        <v>1139</v>
      </c>
      <c r="AI263" s="1"/>
    </row>
    <row r="264" spans="1:35">
      <c r="A264" s="1">
        <v>288</v>
      </c>
      <c r="B264" s="1" t="s">
        <v>596</v>
      </c>
      <c r="C264" s="1" t="s">
        <v>621</v>
      </c>
      <c r="D264" s="1" t="s">
        <v>796</v>
      </c>
      <c r="E264" s="13" t="s">
        <v>40</v>
      </c>
      <c r="F264" s="140">
        <v>7500000</v>
      </c>
      <c r="G264" s="1" t="s">
        <v>1140</v>
      </c>
      <c r="H264" s="15">
        <v>1106482729</v>
      </c>
      <c r="I264" s="195" t="s">
        <v>108</v>
      </c>
      <c r="J264" s="16">
        <v>3</v>
      </c>
      <c r="K264" s="16">
        <v>1074</v>
      </c>
      <c r="L264" s="17">
        <v>45747</v>
      </c>
      <c r="M264" s="18">
        <f t="shared" si="84"/>
        <v>7500000</v>
      </c>
      <c r="N264" s="17">
        <v>45750</v>
      </c>
      <c r="O264" s="13" t="s">
        <v>43</v>
      </c>
      <c r="P264" s="19">
        <v>45751</v>
      </c>
      <c r="Q264" s="13">
        <v>1045</v>
      </c>
      <c r="R264" s="1">
        <v>220602</v>
      </c>
      <c r="S264" s="20">
        <f t="shared" si="85"/>
        <v>7500000</v>
      </c>
      <c r="T264" s="17">
        <v>45751</v>
      </c>
      <c r="U264" s="15" t="s">
        <v>1141</v>
      </c>
      <c r="V264" s="17">
        <v>45755</v>
      </c>
      <c r="W264" s="13" t="s">
        <v>668</v>
      </c>
      <c r="X264" s="17"/>
      <c r="Y264" s="1"/>
      <c r="Z264" s="21">
        <f t="shared" ref="Z264" si="86">+S264/3</f>
        <v>2500000</v>
      </c>
      <c r="AA264" s="1"/>
      <c r="AB264" s="22"/>
      <c r="AC264" s="1"/>
      <c r="AD264" s="22"/>
      <c r="AE264" s="1"/>
      <c r="AF264" s="1" t="s">
        <v>1142</v>
      </c>
      <c r="AG264" s="1">
        <v>3118198437</v>
      </c>
      <c r="AH264" s="151" t="s">
        <v>1143</v>
      </c>
      <c r="AI264" s="1"/>
    </row>
    <row r="265" spans="1:35" hidden="1">
      <c r="A265" s="1">
        <v>289</v>
      </c>
      <c r="B265" s="1" t="s">
        <v>47</v>
      </c>
      <c r="C265" s="1" t="s">
        <v>390</v>
      </c>
      <c r="D265" s="1" t="s">
        <v>1144</v>
      </c>
      <c r="E265" s="13" t="s">
        <v>40</v>
      </c>
      <c r="F265" s="14">
        <v>4600000</v>
      </c>
      <c r="G265" s="1" t="s">
        <v>588</v>
      </c>
      <c r="H265" s="15">
        <v>1005720298</v>
      </c>
      <c r="I265" s="15" t="s">
        <v>42</v>
      </c>
      <c r="J265" s="16">
        <v>6</v>
      </c>
      <c r="K265" s="16">
        <v>1075</v>
      </c>
      <c r="L265" s="17">
        <v>45747</v>
      </c>
      <c r="M265" s="18">
        <f>+F265</f>
        <v>4600000</v>
      </c>
      <c r="N265" s="17">
        <v>45751</v>
      </c>
      <c r="O265" s="13" t="s">
        <v>43</v>
      </c>
      <c r="P265" s="19">
        <v>45751</v>
      </c>
      <c r="Q265" s="13">
        <v>1047</v>
      </c>
      <c r="R265" s="1">
        <v>220402</v>
      </c>
      <c r="S265" s="20">
        <f>+M265</f>
        <v>4600000</v>
      </c>
      <c r="T265" s="17">
        <v>45751</v>
      </c>
      <c r="U265" s="15">
        <v>100042884</v>
      </c>
      <c r="V265" s="17">
        <v>45754</v>
      </c>
      <c r="W265" s="13" t="s">
        <v>3146</v>
      </c>
      <c r="X265" s="17"/>
      <c r="Y265" s="1"/>
      <c r="Z265" s="21">
        <f>+S265/2</f>
        <v>2300000</v>
      </c>
      <c r="AA265" s="1"/>
      <c r="AB265" s="22"/>
      <c r="AC265" s="1"/>
      <c r="AD265" s="22"/>
      <c r="AE265" s="1"/>
      <c r="AF265" s="1" t="s">
        <v>1145</v>
      </c>
      <c r="AG265" s="1">
        <v>3011040860</v>
      </c>
      <c r="AH265" s="26" t="s">
        <v>590</v>
      </c>
      <c r="AI265" s="1"/>
    </row>
    <row r="266" spans="1:35" hidden="1">
      <c r="A266" s="1">
        <v>290</v>
      </c>
      <c r="B266" s="1" t="s">
        <v>47</v>
      </c>
      <c r="C266" s="1" t="s">
        <v>390</v>
      </c>
      <c r="D266" s="1" t="s">
        <v>1144</v>
      </c>
      <c r="E266" s="13" t="s">
        <v>40</v>
      </c>
      <c r="F266" s="14">
        <v>4600000</v>
      </c>
      <c r="G266" s="1" t="s">
        <v>591</v>
      </c>
      <c r="H266" s="15">
        <v>37724534</v>
      </c>
      <c r="I266" s="15" t="s">
        <v>592</v>
      </c>
      <c r="J266" s="16">
        <v>3</v>
      </c>
      <c r="K266" s="16">
        <v>1076</v>
      </c>
      <c r="L266" s="17">
        <v>45747</v>
      </c>
      <c r="M266" s="18">
        <f>+F266</f>
        <v>4600000</v>
      </c>
      <c r="N266" s="17">
        <v>45751</v>
      </c>
      <c r="O266" s="13" t="s">
        <v>43</v>
      </c>
      <c r="P266" s="19">
        <v>45751</v>
      </c>
      <c r="Q266" s="13">
        <v>1048</v>
      </c>
      <c r="R266" s="1">
        <v>220402</v>
      </c>
      <c r="S266" s="20">
        <f>+M266</f>
        <v>4600000</v>
      </c>
      <c r="T266" s="17">
        <v>45754</v>
      </c>
      <c r="U266" s="15">
        <v>100042908</v>
      </c>
      <c r="V266" s="17">
        <v>45754</v>
      </c>
      <c r="W266" s="13" t="s">
        <v>3146</v>
      </c>
      <c r="X266" s="17"/>
      <c r="Y266" s="1"/>
      <c r="Z266" s="21">
        <f>+S266/2</f>
        <v>2300000</v>
      </c>
      <c r="AA266" s="1"/>
      <c r="AB266" s="22"/>
      <c r="AC266" s="1"/>
      <c r="AD266" s="22"/>
      <c r="AE266" s="1"/>
      <c r="AF266" s="1" t="s">
        <v>1146</v>
      </c>
      <c r="AG266" s="1">
        <v>3166230249</v>
      </c>
      <c r="AH266" s="26" t="s">
        <v>595</v>
      </c>
      <c r="AI266" s="1"/>
    </row>
    <row r="267" spans="1:35" hidden="1">
      <c r="A267" s="1">
        <v>291</v>
      </c>
      <c r="B267" s="1" t="s">
        <v>47</v>
      </c>
      <c r="C267" s="1" t="s">
        <v>390</v>
      </c>
      <c r="D267" s="1" t="s">
        <v>1147</v>
      </c>
      <c r="E267" s="13" t="s">
        <v>40</v>
      </c>
      <c r="F267" s="14">
        <v>4738000</v>
      </c>
      <c r="G267" s="1" t="s">
        <v>480</v>
      </c>
      <c r="H267" s="15">
        <v>1110597882</v>
      </c>
      <c r="I267" s="15" t="s">
        <v>42</v>
      </c>
      <c r="J267" s="16">
        <v>1</v>
      </c>
      <c r="K267" s="16">
        <v>1077</v>
      </c>
      <c r="L267" s="17">
        <v>45747</v>
      </c>
      <c r="M267" s="18">
        <f>+F267</f>
        <v>4738000</v>
      </c>
      <c r="N267" s="17">
        <v>45751</v>
      </c>
      <c r="O267" s="13" t="s">
        <v>43</v>
      </c>
      <c r="P267" s="19">
        <v>45754</v>
      </c>
      <c r="Q267" s="13">
        <v>1049</v>
      </c>
      <c r="R267" s="1">
        <v>220402</v>
      </c>
      <c r="S267" s="20">
        <f>+M267</f>
        <v>4738000</v>
      </c>
      <c r="T267" s="17">
        <v>45751</v>
      </c>
      <c r="U267" s="15">
        <v>100042911</v>
      </c>
      <c r="V267" s="17">
        <v>45754</v>
      </c>
      <c r="W267" s="13" t="s">
        <v>3146</v>
      </c>
      <c r="X267" s="17"/>
      <c r="Y267" s="1"/>
      <c r="Z267" s="21">
        <f>+S267/2</f>
        <v>2369000</v>
      </c>
      <c r="AA267" s="1"/>
      <c r="AB267" s="22"/>
      <c r="AC267" s="1"/>
      <c r="AD267" s="22"/>
      <c r="AE267" s="1"/>
      <c r="AF267" s="1" t="s">
        <v>1148</v>
      </c>
      <c r="AG267" s="1">
        <v>3125718179</v>
      </c>
      <c r="AH267" s="26" t="s">
        <v>482</v>
      </c>
      <c r="AI267" s="1"/>
    </row>
    <row r="268" spans="1:35" hidden="1">
      <c r="A268" s="1">
        <v>292</v>
      </c>
      <c r="B268" s="1" t="s">
        <v>37</v>
      </c>
      <c r="C268" s="1" t="s">
        <v>1133</v>
      </c>
      <c r="D268" s="24" t="s">
        <v>1149</v>
      </c>
      <c r="E268" s="13" t="s">
        <v>40</v>
      </c>
      <c r="F268" s="14">
        <v>280000000</v>
      </c>
      <c r="G268" s="1" t="s">
        <v>520</v>
      </c>
      <c r="H268" s="15">
        <v>800250023</v>
      </c>
      <c r="I268" s="15" t="s">
        <v>42</v>
      </c>
      <c r="J268" s="16">
        <v>3</v>
      </c>
      <c r="K268" s="16">
        <v>1060</v>
      </c>
      <c r="L268" s="17">
        <v>45743</v>
      </c>
      <c r="M268" s="18">
        <f>+F268</f>
        <v>280000000</v>
      </c>
      <c r="N268" s="17">
        <v>45751</v>
      </c>
      <c r="O268" s="13" t="s">
        <v>43</v>
      </c>
      <c r="P268" s="19">
        <v>45754</v>
      </c>
      <c r="Q268" s="13">
        <v>1050</v>
      </c>
      <c r="R268" s="1">
        <v>220101</v>
      </c>
      <c r="S268" s="20">
        <f>+M268</f>
        <v>280000000</v>
      </c>
      <c r="T268" s="17">
        <v>45751</v>
      </c>
      <c r="U268" s="15">
        <v>100010740</v>
      </c>
      <c r="V268" s="17">
        <v>45754</v>
      </c>
      <c r="W268" s="13" t="s">
        <v>4145</v>
      </c>
      <c r="X268" s="17"/>
      <c r="Y268" s="1"/>
      <c r="Z268" s="21">
        <f>+S268/6</f>
        <v>46666666.666666664</v>
      </c>
      <c r="AA268" s="1"/>
      <c r="AB268" s="22"/>
      <c r="AC268" s="1"/>
      <c r="AD268" s="22"/>
      <c r="AE268" s="1"/>
      <c r="AF268" s="1" t="s">
        <v>521</v>
      </c>
      <c r="AG268" s="1" t="s">
        <v>615</v>
      </c>
      <c r="AH268" s="23" t="s">
        <v>523</v>
      </c>
      <c r="AI268" s="1"/>
    </row>
    <row r="269" spans="1:35" hidden="1">
      <c r="A269" s="1">
        <v>293</v>
      </c>
      <c r="B269" s="1" t="s">
        <v>37</v>
      </c>
      <c r="C269" s="1" t="s">
        <v>1133</v>
      </c>
      <c r="D269" s="24" t="s">
        <v>1134</v>
      </c>
      <c r="E269" s="13" t="s">
        <v>40</v>
      </c>
      <c r="F269" s="14">
        <v>150000000</v>
      </c>
      <c r="G269" s="1" t="s">
        <v>520</v>
      </c>
      <c r="H269" s="15">
        <v>800250023</v>
      </c>
      <c r="I269" s="15" t="s">
        <v>42</v>
      </c>
      <c r="J269" s="16">
        <v>3</v>
      </c>
      <c r="K269" s="16">
        <v>1059</v>
      </c>
      <c r="L269" s="17">
        <v>45742</v>
      </c>
      <c r="M269" s="18">
        <f>+F269</f>
        <v>150000000</v>
      </c>
      <c r="N269" s="17">
        <v>45751</v>
      </c>
      <c r="O269" s="13" t="s">
        <v>43</v>
      </c>
      <c r="P269" s="19">
        <v>45754</v>
      </c>
      <c r="Q269" s="13">
        <v>1051</v>
      </c>
      <c r="R269" s="1">
        <v>220101</v>
      </c>
      <c r="S269" s="20">
        <f>+M269</f>
        <v>150000000</v>
      </c>
      <c r="T269" s="17">
        <v>45754</v>
      </c>
      <c r="U269" s="15">
        <v>100042929</v>
      </c>
      <c r="V269" s="17">
        <v>45754</v>
      </c>
      <c r="W269" s="13" t="s">
        <v>1135</v>
      </c>
      <c r="X269" s="17"/>
      <c r="Y269" s="1"/>
      <c r="Z269" s="21">
        <f>+S269/6</f>
        <v>25000000</v>
      </c>
      <c r="AA269" s="1"/>
      <c r="AB269" s="22"/>
      <c r="AC269" s="1"/>
      <c r="AD269" s="22"/>
      <c r="AE269" s="1"/>
      <c r="AF269" s="1" t="s">
        <v>521</v>
      </c>
      <c r="AG269" s="1" t="s">
        <v>615</v>
      </c>
      <c r="AH269" s="23" t="s">
        <v>523</v>
      </c>
      <c r="AI269" s="1"/>
    </row>
    <row r="270" spans="1:35">
      <c r="A270" s="1">
        <v>294</v>
      </c>
      <c r="B270" s="1" t="s">
        <v>596</v>
      </c>
      <c r="C270" s="1" t="s">
        <v>100</v>
      </c>
      <c r="D270" s="24" t="s">
        <v>900</v>
      </c>
      <c r="E270" s="13" t="s">
        <v>40</v>
      </c>
      <c r="F270" s="264">
        <v>22500000</v>
      </c>
      <c r="G270" s="1" t="s">
        <v>1150</v>
      </c>
      <c r="H270" s="15">
        <v>1015475697</v>
      </c>
      <c r="I270" s="15" t="s">
        <v>42</v>
      </c>
      <c r="J270" s="16">
        <v>7</v>
      </c>
      <c r="K270" s="16">
        <v>1078</v>
      </c>
      <c r="L270" s="17">
        <v>45747</v>
      </c>
      <c r="M270" s="18">
        <f t="shared" ref="M270:M274" si="87">F270</f>
        <v>22500000</v>
      </c>
      <c r="N270" s="17">
        <v>45751</v>
      </c>
      <c r="O270" s="13" t="s">
        <v>43</v>
      </c>
      <c r="P270" s="19">
        <v>45754</v>
      </c>
      <c r="Q270" s="13">
        <v>1052</v>
      </c>
      <c r="R270" s="1">
        <v>220601</v>
      </c>
      <c r="S270" s="20">
        <f t="shared" ref="S270:S275" si="88">M270</f>
        <v>22500000</v>
      </c>
      <c r="T270" s="17">
        <v>45754</v>
      </c>
      <c r="U270" s="15" t="s">
        <v>1151</v>
      </c>
      <c r="V270" s="17">
        <v>45754</v>
      </c>
      <c r="W270" s="13" t="s">
        <v>668</v>
      </c>
      <c r="X270" s="17"/>
      <c r="Y270" s="1"/>
      <c r="Z270" s="21">
        <f>+F270/3</f>
        <v>7500000</v>
      </c>
      <c r="AA270" s="1"/>
      <c r="AB270" s="22"/>
      <c r="AC270" s="1"/>
      <c r="AD270" s="22"/>
      <c r="AE270" s="1"/>
      <c r="AF270" s="1" t="s">
        <v>1152</v>
      </c>
      <c r="AG270" s="1">
        <v>3175729439</v>
      </c>
      <c r="AH270" s="26" t="s">
        <v>1153</v>
      </c>
      <c r="AI270" s="1"/>
    </row>
    <row r="271" spans="1:35">
      <c r="A271" s="1">
        <v>295</v>
      </c>
      <c r="B271" s="1" t="s">
        <v>596</v>
      </c>
      <c r="C271" s="1" t="s">
        <v>100</v>
      </c>
      <c r="D271" s="24" t="s">
        <v>900</v>
      </c>
      <c r="E271" s="13" t="s">
        <v>40</v>
      </c>
      <c r="F271" s="264">
        <v>22500000</v>
      </c>
      <c r="G271" s="1" t="s">
        <v>1154</v>
      </c>
      <c r="H271" s="15">
        <v>1014277070</v>
      </c>
      <c r="I271" s="15" t="s">
        <v>51</v>
      </c>
      <c r="J271" s="16">
        <v>7</v>
      </c>
      <c r="K271" s="16">
        <v>1079</v>
      </c>
      <c r="L271" s="17">
        <v>45747</v>
      </c>
      <c r="M271" s="18">
        <f t="shared" si="87"/>
        <v>22500000</v>
      </c>
      <c r="N271" s="17">
        <v>45751</v>
      </c>
      <c r="O271" s="13" t="s">
        <v>43</v>
      </c>
      <c r="P271" s="19">
        <v>45754</v>
      </c>
      <c r="Q271" s="13">
        <v>1053</v>
      </c>
      <c r="R271" s="1">
        <v>220601</v>
      </c>
      <c r="S271" s="20">
        <f t="shared" si="88"/>
        <v>22500000</v>
      </c>
      <c r="T271" s="17">
        <v>45754</v>
      </c>
      <c r="U271" s="15" t="s">
        <v>1155</v>
      </c>
      <c r="V271" s="17">
        <v>45754</v>
      </c>
      <c r="W271" s="13" t="s">
        <v>668</v>
      </c>
      <c r="X271" s="17"/>
      <c r="Y271" s="1"/>
      <c r="Z271" s="21">
        <f>+F271/3</f>
        <v>7500000</v>
      </c>
      <c r="AA271" s="1"/>
      <c r="AB271" s="22"/>
      <c r="AC271" s="1"/>
      <c r="AD271" s="22"/>
      <c r="AE271" s="1"/>
      <c r="AF271" s="1" t="s">
        <v>1156</v>
      </c>
      <c r="AG271" s="1">
        <v>3208034044</v>
      </c>
      <c r="AH271" s="26" t="s">
        <v>1157</v>
      </c>
      <c r="AI271" s="1"/>
    </row>
    <row r="272" spans="1:35" hidden="1">
      <c r="A272" s="1">
        <v>296</v>
      </c>
      <c r="B272" s="1" t="s">
        <v>37</v>
      </c>
      <c r="C272" s="1" t="s">
        <v>146</v>
      </c>
      <c r="D272" s="1" t="s">
        <v>1158</v>
      </c>
      <c r="E272" s="13" t="s">
        <v>40</v>
      </c>
      <c r="F272" s="14">
        <v>53333333</v>
      </c>
      <c r="G272" s="1" t="s">
        <v>465</v>
      </c>
      <c r="H272" s="15">
        <v>17339066</v>
      </c>
      <c r="I272" s="15" t="s">
        <v>367</v>
      </c>
      <c r="J272" s="16">
        <v>4</v>
      </c>
      <c r="K272" s="16">
        <v>1086</v>
      </c>
      <c r="L272" s="17">
        <v>45747</v>
      </c>
      <c r="M272" s="18">
        <f t="shared" si="87"/>
        <v>53333333</v>
      </c>
      <c r="N272" s="17">
        <v>46850</v>
      </c>
      <c r="O272" s="13" t="s">
        <v>43</v>
      </c>
      <c r="P272" s="19">
        <v>45755</v>
      </c>
      <c r="Q272" s="13">
        <v>1055</v>
      </c>
      <c r="R272" s="1">
        <v>21030202</v>
      </c>
      <c r="S272" s="20">
        <f t="shared" si="88"/>
        <v>53333333</v>
      </c>
      <c r="T272" s="17">
        <v>45755</v>
      </c>
      <c r="U272" s="15">
        <v>100042966</v>
      </c>
      <c r="V272" s="17">
        <v>45756</v>
      </c>
      <c r="W272" s="25" t="s">
        <v>4145</v>
      </c>
      <c r="X272" s="17"/>
      <c r="Y272" s="1"/>
      <c r="Z272" s="21">
        <f>+F272/4</f>
        <v>13333333.25</v>
      </c>
      <c r="AA272" s="1"/>
      <c r="AB272" s="22"/>
      <c r="AC272" s="1"/>
      <c r="AD272" s="22"/>
      <c r="AE272" s="1"/>
      <c r="AF272" s="1" t="s">
        <v>466</v>
      </c>
      <c r="AG272" s="1">
        <v>3132171088</v>
      </c>
      <c r="AH272" s="23" t="s">
        <v>467</v>
      </c>
      <c r="AI272" s="1"/>
    </row>
    <row r="273" spans="1:35">
      <c r="A273" s="1">
        <v>297</v>
      </c>
      <c r="B273" s="1" t="s">
        <v>596</v>
      </c>
      <c r="C273" s="1" t="s">
        <v>621</v>
      </c>
      <c r="D273" s="1" t="s">
        <v>796</v>
      </c>
      <c r="E273" s="13" t="s">
        <v>40</v>
      </c>
      <c r="F273" s="140">
        <v>7500000</v>
      </c>
      <c r="G273" s="1" t="s">
        <v>1159</v>
      </c>
      <c r="H273" s="15">
        <v>1106485620</v>
      </c>
      <c r="I273" s="195" t="s">
        <v>108</v>
      </c>
      <c r="J273" s="16">
        <v>3</v>
      </c>
      <c r="K273" s="16">
        <v>1084</v>
      </c>
      <c r="L273" s="17">
        <v>45747</v>
      </c>
      <c r="M273" s="18">
        <f t="shared" si="87"/>
        <v>7500000</v>
      </c>
      <c r="N273" s="17">
        <v>45754</v>
      </c>
      <c r="O273" s="13" t="s">
        <v>43</v>
      </c>
      <c r="P273" s="19">
        <v>45756</v>
      </c>
      <c r="Q273" s="13">
        <v>1064</v>
      </c>
      <c r="R273" s="1">
        <v>220602</v>
      </c>
      <c r="S273" s="20">
        <f t="shared" si="88"/>
        <v>7500000</v>
      </c>
      <c r="T273" s="17">
        <v>45756</v>
      </c>
      <c r="U273" s="15" t="s">
        <v>1160</v>
      </c>
      <c r="V273" s="17">
        <v>45757</v>
      </c>
      <c r="W273" s="13" t="s">
        <v>668</v>
      </c>
      <c r="X273" s="17"/>
      <c r="Y273" s="1"/>
      <c r="Z273" s="21">
        <f t="shared" ref="Z273:Z274" si="89">+S273/3</f>
        <v>2500000</v>
      </c>
      <c r="AA273" s="1"/>
      <c r="AB273" s="22"/>
      <c r="AC273" s="1"/>
      <c r="AD273" s="22"/>
      <c r="AE273" s="1"/>
      <c r="AF273" s="1" t="s">
        <v>1161</v>
      </c>
      <c r="AG273" s="1">
        <v>3187884163</v>
      </c>
      <c r="AH273" s="151" t="s">
        <v>1162</v>
      </c>
      <c r="AI273" s="1"/>
    </row>
    <row r="274" spans="1:35">
      <c r="A274" s="1">
        <v>298</v>
      </c>
      <c r="B274" s="1" t="s">
        <v>596</v>
      </c>
      <c r="C274" s="1" t="s">
        <v>621</v>
      </c>
      <c r="D274" s="1" t="s">
        <v>796</v>
      </c>
      <c r="E274" s="13" t="s">
        <v>40</v>
      </c>
      <c r="F274" s="140">
        <v>7500000</v>
      </c>
      <c r="G274" s="1" t="s">
        <v>1163</v>
      </c>
      <c r="H274" s="15">
        <v>28979322</v>
      </c>
      <c r="I274" s="195" t="s">
        <v>108</v>
      </c>
      <c r="J274" s="16">
        <v>0</v>
      </c>
      <c r="K274" s="16">
        <v>1080</v>
      </c>
      <c r="L274" s="17">
        <v>45747</v>
      </c>
      <c r="M274" s="18">
        <f t="shared" si="87"/>
        <v>7500000</v>
      </c>
      <c r="N274" s="17">
        <v>45754</v>
      </c>
      <c r="O274" s="13" t="s">
        <v>43</v>
      </c>
      <c r="P274" s="19">
        <v>45755</v>
      </c>
      <c r="Q274" s="13">
        <v>1056</v>
      </c>
      <c r="R274" s="1">
        <v>220602</v>
      </c>
      <c r="S274" s="20">
        <f t="shared" si="88"/>
        <v>7500000</v>
      </c>
      <c r="T274" s="17">
        <v>45755</v>
      </c>
      <c r="U274" s="15" t="s">
        <v>1164</v>
      </c>
      <c r="V274" s="17">
        <v>45756</v>
      </c>
      <c r="W274" s="13" t="s">
        <v>668</v>
      </c>
      <c r="X274" s="17"/>
      <c r="Y274" s="1"/>
      <c r="Z274" s="21">
        <f t="shared" si="89"/>
        <v>2500000</v>
      </c>
      <c r="AA274" s="1"/>
      <c r="AB274" s="22"/>
      <c r="AC274" s="1"/>
      <c r="AD274" s="22"/>
      <c r="AE274" s="1"/>
      <c r="AF274" s="1" t="s">
        <v>1165</v>
      </c>
      <c r="AG274" s="1">
        <v>3232927109</v>
      </c>
      <c r="AH274" s="151" t="s">
        <v>1166</v>
      </c>
      <c r="AI274" s="1"/>
    </row>
    <row r="275" spans="1:35" hidden="1">
      <c r="A275" s="1">
        <v>299</v>
      </c>
      <c r="B275" s="1" t="s">
        <v>37</v>
      </c>
      <c r="C275" s="1" t="s">
        <v>195</v>
      </c>
      <c r="D275" s="1" t="s">
        <v>1167</v>
      </c>
      <c r="E275" s="13" t="s">
        <v>40</v>
      </c>
      <c r="F275" s="14">
        <v>4879000</v>
      </c>
      <c r="G275" s="1" t="s">
        <v>1168</v>
      </c>
      <c r="H275" s="15">
        <v>80115846</v>
      </c>
      <c r="I275" s="15" t="s">
        <v>1169</v>
      </c>
      <c r="J275" s="16">
        <v>3</v>
      </c>
      <c r="K275" s="16">
        <v>1062</v>
      </c>
      <c r="L275" s="17">
        <v>45743</v>
      </c>
      <c r="M275" s="18">
        <v>4879000</v>
      </c>
      <c r="N275" s="17">
        <v>45756</v>
      </c>
      <c r="O275" s="13" t="s">
        <v>43</v>
      </c>
      <c r="P275" s="19"/>
      <c r="Q275" s="13"/>
      <c r="R275" s="1">
        <v>2101020301</v>
      </c>
      <c r="S275" s="20">
        <f t="shared" si="88"/>
        <v>4879000</v>
      </c>
      <c r="T275" s="17"/>
      <c r="U275" s="15"/>
      <c r="V275" s="17"/>
      <c r="W275" s="13" t="s">
        <v>4166</v>
      </c>
      <c r="X275" s="17"/>
      <c r="Y275" s="1"/>
      <c r="Z275" s="21">
        <f>+S275</f>
        <v>4879000</v>
      </c>
      <c r="AA275" s="1"/>
      <c r="AB275" s="22"/>
      <c r="AC275" s="1"/>
      <c r="AD275" s="22"/>
      <c r="AE275" s="1"/>
      <c r="AF275" s="1" t="s">
        <v>1170</v>
      </c>
      <c r="AG275" s="1" t="s">
        <v>1171</v>
      </c>
      <c r="AH275" s="26" t="s">
        <v>1172</v>
      </c>
      <c r="AI275" s="1"/>
    </row>
    <row r="276" spans="1:35" hidden="1">
      <c r="A276" s="1">
        <v>300</v>
      </c>
      <c r="B276" s="1" t="s">
        <v>47</v>
      </c>
      <c r="C276" s="1" t="s">
        <v>390</v>
      </c>
      <c r="D276" s="1" t="s">
        <v>1144</v>
      </c>
      <c r="E276" s="13" t="s">
        <v>40</v>
      </c>
      <c r="F276" s="14">
        <v>4600000</v>
      </c>
      <c r="G276" s="1" t="s">
        <v>584</v>
      </c>
      <c r="H276" s="15">
        <v>1110471181</v>
      </c>
      <c r="I276" s="15" t="s">
        <v>42</v>
      </c>
      <c r="J276" s="16">
        <v>5</v>
      </c>
      <c r="K276" s="16">
        <v>1083</v>
      </c>
      <c r="L276" s="17">
        <v>45747</v>
      </c>
      <c r="M276" s="18">
        <f>+F276</f>
        <v>4600000</v>
      </c>
      <c r="N276" s="17">
        <v>45756</v>
      </c>
      <c r="O276" s="13" t="s">
        <v>43</v>
      </c>
      <c r="P276" s="19">
        <v>45756</v>
      </c>
      <c r="Q276" s="13">
        <v>1066</v>
      </c>
      <c r="R276" s="1">
        <v>220402</v>
      </c>
      <c r="S276" s="20">
        <f>+M276</f>
        <v>4600000</v>
      </c>
      <c r="T276" s="17">
        <v>45756</v>
      </c>
      <c r="U276" s="15">
        <v>100043012</v>
      </c>
      <c r="V276" s="17">
        <v>45757</v>
      </c>
      <c r="W276" s="13" t="s">
        <v>3146</v>
      </c>
      <c r="X276" s="17"/>
      <c r="Y276" s="1"/>
      <c r="Z276" s="21">
        <f>+S276/2</f>
        <v>2300000</v>
      </c>
      <c r="AA276" s="1"/>
      <c r="AB276" s="22"/>
      <c r="AC276" s="1"/>
      <c r="AD276" s="22"/>
      <c r="AE276" s="1"/>
      <c r="AF276" s="1" t="s">
        <v>1173</v>
      </c>
      <c r="AG276" s="1">
        <v>3124815885</v>
      </c>
      <c r="AH276" s="26" t="s">
        <v>586</v>
      </c>
      <c r="AI276" s="1"/>
    </row>
    <row r="277" spans="1:35">
      <c r="A277" s="1">
        <v>301</v>
      </c>
      <c r="B277" s="1" t="s">
        <v>596</v>
      </c>
      <c r="C277" s="1" t="s">
        <v>621</v>
      </c>
      <c r="D277" s="24" t="s">
        <v>890</v>
      </c>
      <c r="E277" s="13" t="s">
        <v>40</v>
      </c>
      <c r="F277" s="258">
        <v>9000000</v>
      </c>
      <c r="G277" s="1" t="s">
        <v>1174</v>
      </c>
      <c r="H277" s="175">
        <v>1106226880</v>
      </c>
      <c r="I277" s="15" t="s">
        <v>279</v>
      </c>
      <c r="J277" s="16">
        <v>1</v>
      </c>
      <c r="K277" s="16">
        <v>1089</v>
      </c>
      <c r="L277" s="17">
        <v>45748</v>
      </c>
      <c r="M277" s="18">
        <f t="shared" ref="M277:M279" si="90">F277</f>
        <v>9000000</v>
      </c>
      <c r="N277" s="17">
        <v>45757</v>
      </c>
      <c r="O277" s="13" t="s">
        <v>43</v>
      </c>
      <c r="P277" s="182"/>
      <c r="Q277" s="183"/>
      <c r="R277" s="1">
        <v>220606</v>
      </c>
      <c r="S277" s="20">
        <f t="shared" ref="S277:S279" si="91">M277</f>
        <v>9000000</v>
      </c>
      <c r="T277" s="17">
        <v>45757</v>
      </c>
      <c r="U277" s="213" t="s">
        <v>1175</v>
      </c>
      <c r="V277" s="17">
        <v>45761</v>
      </c>
      <c r="W277" s="13" t="s">
        <v>668</v>
      </c>
      <c r="X277" s="17"/>
      <c r="Y277" s="1"/>
      <c r="Z277" s="21">
        <f>+S277/3</f>
        <v>3000000</v>
      </c>
      <c r="AA277" s="1"/>
      <c r="AB277" s="22"/>
      <c r="AC277" s="1"/>
      <c r="AD277" s="22"/>
      <c r="AE277" s="1"/>
      <c r="AF277" s="1" t="s">
        <v>1176</v>
      </c>
      <c r="AG277" s="1">
        <v>3229146374</v>
      </c>
      <c r="AH277" s="26" t="s">
        <v>1177</v>
      </c>
      <c r="AI277" s="1"/>
    </row>
    <row r="278" spans="1:35">
      <c r="A278" s="1">
        <v>302</v>
      </c>
      <c r="B278" s="1" t="s">
        <v>596</v>
      </c>
      <c r="C278" s="1" t="s">
        <v>100</v>
      </c>
      <c r="D278" s="24" t="s">
        <v>900</v>
      </c>
      <c r="E278" s="13" t="s">
        <v>40</v>
      </c>
      <c r="F278" s="264">
        <v>22500000</v>
      </c>
      <c r="G278" s="1" t="s">
        <v>1178</v>
      </c>
      <c r="H278" s="15">
        <v>1075322314</v>
      </c>
      <c r="I278" s="15" t="s">
        <v>560</v>
      </c>
      <c r="J278" s="16">
        <v>3</v>
      </c>
      <c r="K278" s="16">
        <v>1088</v>
      </c>
      <c r="L278" s="17">
        <v>45748</v>
      </c>
      <c r="M278" s="18">
        <f t="shared" si="90"/>
        <v>22500000</v>
      </c>
      <c r="N278" s="17">
        <v>45757</v>
      </c>
      <c r="O278" s="13" t="s">
        <v>43</v>
      </c>
      <c r="P278" s="19" t="s">
        <v>1179</v>
      </c>
      <c r="Q278" s="13">
        <v>1074</v>
      </c>
      <c r="R278" s="1">
        <v>220601</v>
      </c>
      <c r="S278" s="20">
        <f t="shared" si="91"/>
        <v>22500000</v>
      </c>
      <c r="T278" s="17">
        <v>45758</v>
      </c>
      <c r="U278" s="15" t="s">
        <v>1180</v>
      </c>
      <c r="V278" s="17">
        <v>45761</v>
      </c>
      <c r="W278" s="13" t="s">
        <v>668</v>
      </c>
      <c r="X278" s="17"/>
      <c r="Y278" s="1"/>
      <c r="Z278" s="21">
        <f>+F278/3</f>
        <v>7500000</v>
      </c>
      <c r="AA278" s="1"/>
      <c r="AB278" s="22"/>
      <c r="AC278" s="1"/>
      <c r="AD278" s="22"/>
      <c r="AE278" s="1"/>
      <c r="AF278" s="1" t="s">
        <v>1181</v>
      </c>
      <c r="AG278" s="1">
        <v>3125797140</v>
      </c>
      <c r="AH278" s="26" t="s">
        <v>1182</v>
      </c>
      <c r="AI278" s="1"/>
    </row>
    <row r="279" spans="1:35">
      <c r="A279" s="1">
        <v>303</v>
      </c>
      <c r="B279" s="1" t="s">
        <v>596</v>
      </c>
      <c r="C279" s="1" t="s">
        <v>621</v>
      </c>
      <c r="D279" s="1" t="s">
        <v>796</v>
      </c>
      <c r="E279" s="13" t="s">
        <v>40</v>
      </c>
      <c r="F279" s="140">
        <v>7500000</v>
      </c>
      <c r="G279" s="1" t="s">
        <v>1183</v>
      </c>
      <c r="H279" s="15">
        <v>1110585231</v>
      </c>
      <c r="I279" s="195" t="s">
        <v>42</v>
      </c>
      <c r="J279" s="16">
        <v>5</v>
      </c>
      <c r="K279" s="16">
        <v>1090</v>
      </c>
      <c r="L279" s="17">
        <v>45748</v>
      </c>
      <c r="M279" s="18">
        <f t="shared" si="90"/>
        <v>7500000</v>
      </c>
      <c r="N279" s="17">
        <v>45757</v>
      </c>
      <c r="O279" s="13" t="s">
        <v>43</v>
      </c>
      <c r="P279" s="19">
        <v>45758</v>
      </c>
      <c r="Q279" s="13">
        <v>1073</v>
      </c>
      <c r="R279" s="1">
        <v>220602</v>
      </c>
      <c r="S279" s="20">
        <f t="shared" si="91"/>
        <v>7500000</v>
      </c>
      <c r="T279" s="17">
        <v>45757</v>
      </c>
      <c r="U279" s="15" t="s">
        <v>1184</v>
      </c>
      <c r="V279" s="17">
        <v>45761</v>
      </c>
      <c r="W279" s="13" t="s">
        <v>668</v>
      </c>
      <c r="X279" s="17"/>
      <c r="Y279" s="1"/>
      <c r="Z279" s="21">
        <f t="shared" ref="Z279" si="92">+S279/3</f>
        <v>2500000</v>
      </c>
      <c r="AA279" s="1"/>
      <c r="AB279" s="22"/>
      <c r="AC279" s="1"/>
      <c r="AD279" s="22"/>
      <c r="AE279" s="1"/>
      <c r="AF279" s="1" t="s">
        <v>1185</v>
      </c>
      <c r="AG279" s="1">
        <v>3102712068</v>
      </c>
      <c r="AH279" s="151" t="s">
        <v>1186</v>
      </c>
      <c r="AI279" s="1"/>
    </row>
    <row r="280" spans="1:35" hidden="1">
      <c r="A280" s="1">
        <v>304</v>
      </c>
      <c r="B280" s="1" t="s">
        <v>1187</v>
      </c>
      <c r="C280" s="1" t="s">
        <v>621</v>
      </c>
      <c r="D280" s="1" t="s">
        <v>1188</v>
      </c>
      <c r="E280" s="13" t="s">
        <v>40</v>
      </c>
      <c r="F280" s="14">
        <v>2800000</v>
      </c>
      <c r="G280" s="1" t="s">
        <v>171</v>
      </c>
      <c r="H280" s="15">
        <v>1110595753</v>
      </c>
      <c r="I280" s="15" t="s">
        <v>42</v>
      </c>
      <c r="J280" s="16">
        <v>0</v>
      </c>
      <c r="K280" s="16">
        <v>1095</v>
      </c>
      <c r="L280" s="17">
        <v>45755</v>
      </c>
      <c r="M280" s="18">
        <v>2800000</v>
      </c>
      <c r="N280" s="17">
        <v>45758</v>
      </c>
      <c r="O280" s="13" t="s">
        <v>43</v>
      </c>
      <c r="P280" s="19">
        <v>45758</v>
      </c>
      <c r="Q280" s="13">
        <v>1072</v>
      </c>
      <c r="R280" s="1">
        <v>220402</v>
      </c>
      <c r="S280" s="20">
        <v>2800000</v>
      </c>
      <c r="T280" s="17">
        <v>45758</v>
      </c>
      <c r="U280" s="15">
        <v>10003008</v>
      </c>
      <c r="V280" s="17">
        <v>45758</v>
      </c>
      <c r="W280" s="13" t="s">
        <v>3012</v>
      </c>
      <c r="X280" s="17"/>
      <c r="Y280" s="1"/>
      <c r="Z280" s="21">
        <v>2800000</v>
      </c>
      <c r="AA280" s="1"/>
      <c r="AB280" s="22"/>
      <c r="AC280" s="1"/>
      <c r="AD280" s="22"/>
      <c r="AE280" s="1"/>
      <c r="AF280" s="1" t="s">
        <v>172</v>
      </c>
      <c r="AG280" s="1">
        <v>3005345483</v>
      </c>
      <c r="AH280" s="26" t="s">
        <v>173</v>
      </c>
      <c r="AI280" s="1"/>
    </row>
    <row r="281" spans="1:35" hidden="1">
      <c r="A281" s="1">
        <v>305</v>
      </c>
      <c r="B281" s="1" t="s">
        <v>37</v>
      </c>
      <c r="C281" s="1" t="s">
        <v>73</v>
      </c>
      <c r="D281" s="1" t="s">
        <v>1189</v>
      </c>
      <c r="E281" s="13" t="s">
        <v>40</v>
      </c>
      <c r="F281" s="14">
        <v>210000000</v>
      </c>
      <c r="G281" s="1" t="s">
        <v>520</v>
      </c>
      <c r="H281" s="15">
        <v>800250023</v>
      </c>
      <c r="I281" s="15" t="s">
        <v>42</v>
      </c>
      <c r="J281" s="16">
        <v>3</v>
      </c>
      <c r="K281" s="16">
        <v>1104</v>
      </c>
      <c r="L281" s="17">
        <v>45756</v>
      </c>
      <c r="M281" s="18">
        <v>210000000</v>
      </c>
      <c r="N281" s="17">
        <v>45758</v>
      </c>
      <c r="O281" s="13" t="s">
        <v>43</v>
      </c>
      <c r="P281" s="19">
        <v>45758</v>
      </c>
      <c r="Q281" s="13">
        <v>1076</v>
      </c>
      <c r="R281" s="1">
        <v>220105</v>
      </c>
      <c r="S281" s="20">
        <v>210000000</v>
      </c>
      <c r="T281" s="17"/>
      <c r="U281" s="15"/>
      <c r="V281" s="17">
        <v>45758</v>
      </c>
      <c r="W281" s="25" t="s">
        <v>3146</v>
      </c>
      <c r="X281" s="17"/>
      <c r="Y281" s="1"/>
      <c r="Z281" s="21">
        <f>+S281/2</f>
        <v>105000000</v>
      </c>
      <c r="AA281" s="1"/>
      <c r="AB281" s="22"/>
      <c r="AC281" s="1"/>
      <c r="AD281" s="22"/>
      <c r="AE281" s="1"/>
      <c r="AF281" s="1" t="s">
        <v>521</v>
      </c>
      <c r="AG281" s="1" t="s">
        <v>522</v>
      </c>
      <c r="AH281" s="23" t="s">
        <v>523</v>
      </c>
      <c r="AI281" s="1"/>
    </row>
    <row r="282" spans="1:35">
      <c r="A282" s="1">
        <v>306</v>
      </c>
      <c r="B282" s="1" t="s">
        <v>596</v>
      </c>
      <c r="C282" s="1" t="s">
        <v>621</v>
      </c>
      <c r="D282" s="1" t="s">
        <v>796</v>
      </c>
      <c r="E282" s="13" t="s">
        <v>40</v>
      </c>
      <c r="F282" s="140">
        <v>7500000</v>
      </c>
      <c r="G282" s="1" t="s">
        <v>1190</v>
      </c>
      <c r="H282" s="15">
        <v>1110453149</v>
      </c>
      <c r="I282" s="15" t="s">
        <v>42</v>
      </c>
      <c r="J282" s="16">
        <v>2</v>
      </c>
      <c r="K282" s="16">
        <v>1100</v>
      </c>
      <c r="L282" s="17">
        <v>45755</v>
      </c>
      <c r="M282" s="18">
        <v>7500000</v>
      </c>
      <c r="N282" s="17">
        <v>45758</v>
      </c>
      <c r="O282" s="13" t="s">
        <v>43</v>
      </c>
      <c r="P282" s="19">
        <v>45770</v>
      </c>
      <c r="Q282" s="13">
        <v>1097</v>
      </c>
      <c r="R282" s="1">
        <v>220602</v>
      </c>
      <c r="S282" s="20">
        <v>7500000</v>
      </c>
      <c r="T282" s="17">
        <v>45772</v>
      </c>
      <c r="U282" s="15" t="s">
        <v>1191</v>
      </c>
      <c r="V282" s="17">
        <v>45773</v>
      </c>
      <c r="W282" s="13" t="s">
        <v>668</v>
      </c>
      <c r="X282" s="17"/>
      <c r="Y282" s="1"/>
      <c r="Z282" s="21">
        <v>7500000</v>
      </c>
      <c r="AA282" s="1"/>
      <c r="AB282" s="22"/>
      <c r="AC282" s="1"/>
      <c r="AD282" s="22"/>
      <c r="AE282" s="1"/>
      <c r="AF282" s="1" t="s">
        <v>1192</v>
      </c>
      <c r="AG282" s="1">
        <v>3016375958</v>
      </c>
      <c r="AH282" s="26" t="s">
        <v>1193</v>
      </c>
      <c r="AI282" s="1"/>
    </row>
    <row r="283" spans="1:35">
      <c r="A283" s="1">
        <v>307</v>
      </c>
      <c r="B283" s="1" t="s">
        <v>596</v>
      </c>
      <c r="C283" s="1" t="s">
        <v>621</v>
      </c>
      <c r="D283" s="1" t="s">
        <v>796</v>
      </c>
      <c r="E283" s="13" t="s">
        <v>40</v>
      </c>
      <c r="F283" s="140">
        <v>7500000</v>
      </c>
      <c r="G283" s="1" t="s">
        <v>1194</v>
      </c>
      <c r="H283" s="15">
        <v>65808813</v>
      </c>
      <c r="I283" s="15" t="s">
        <v>1195</v>
      </c>
      <c r="J283" s="16">
        <v>7</v>
      </c>
      <c r="K283" s="16">
        <v>1110</v>
      </c>
      <c r="L283" s="17">
        <v>45756</v>
      </c>
      <c r="M283" s="18">
        <f t="shared" ref="M283:M284" si="93">F283</f>
        <v>7500000</v>
      </c>
      <c r="N283" s="17">
        <v>45758</v>
      </c>
      <c r="O283" s="13" t="s">
        <v>43</v>
      </c>
      <c r="P283" s="19">
        <v>45762</v>
      </c>
      <c r="Q283" s="13">
        <v>1082</v>
      </c>
      <c r="R283" s="1">
        <v>220602</v>
      </c>
      <c r="S283" s="20">
        <f t="shared" ref="S283:S284" si="94">M283</f>
        <v>7500000</v>
      </c>
      <c r="T283" s="17">
        <v>45761</v>
      </c>
      <c r="U283" s="15" t="s">
        <v>1196</v>
      </c>
      <c r="V283" s="17">
        <v>45761</v>
      </c>
      <c r="W283" s="13" t="s">
        <v>668</v>
      </c>
      <c r="X283" s="17"/>
      <c r="Y283" s="1"/>
      <c r="Z283" s="21">
        <f t="shared" ref="Z283:Z284" si="95">+S283/3</f>
        <v>2500000</v>
      </c>
      <c r="AA283" s="1"/>
      <c r="AB283" s="22"/>
      <c r="AC283" s="1"/>
      <c r="AD283" s="22"/>
      <c r="AE283" s="1"/>
      <c r="AF283" s="1" t="s">
        <v>1197</v>
      </c>
      <c r="AG283" s="1">
        <v>3112783421</v>
      </c>
      <c r="AH283" s="151" t="s">
        <v>1198</v>
      </c>
      <c r="AI283" s="1"/>
    </row>
    <row r="284" spans="1:35">
      <c r="A284" s="1">
        <v>308</v>
      </c>
      <c r="B284" s="1" t="s">
        <v>596</v>
      </c>
      <c r="C284" s="1" t="s">
        <v>621</v>
      </c>
      <c r="D284" s="1" t="s">
        <v>796</v>
      </c>
      <c r="E284" s="13" t="s">
        <v>40</v>
      </c>
      <c r="F284" s="140">
        <v>7500000</v>
      </c>
      <c r="G284" s="1" t="s">
        <v>1199</v>
      </c>
      <c r="H284" s="15">
        <v>39752816</v>
      </c>
      <c r="I284" s="15" t="s">
        <v>261</v>
      </c>
      <c r="J284" s="16">
        <v>1</v>
      </c>
      <c r="K284" s="16">
        <v>1102</v>
      </c>
      <c r="L284" s="17">
        <v>45755</v>
      </c>
      <c r="M284" s="18">
        <f t="shared" si="93"/>
        <v>7500000</v>
      </c>
      <c r="N284" s="17">
        <v>45758</v>
      </c>
      <c r="O284" s="13" t="s">
        <v>43</v>
      </c>
      <c r="P284" s="19">
        <v>45762</v>
      </c>
      <c r="Q284" s="13">
        <v>1083</v>
      </c>
      <c r="R284" s="1">
        <v>220602</v>
      </c>
      <c r="S284" s="20">
        <f t="shared" si="94"/>
        <v>7500000</v>
      </c>
      <c r="T284" s="17">
        <v>45761</v>
      </c>
      <c r="U284" s="15" t="s">
        <v>1200</v>
      </c>
      <c r="V284" s="17">
        <v>45761</v>
      </c>
      <c r="W284" s="13" t="s">
        <v>668</v>
      </c>
      <c r="X284" s="17"/>
      <c r="Y284" s="1"/>
      <c r="Z284" s="21">
        <f t="shared" si="95"/>
        <v>2500000</v>
      </c>
      <c r="AA284" s="1"/>
      <c r="AB284" s="22"/>
      <c r="AC284" s="1"/>
      <c r="AD284" s="22"/>
      <c r="AE284" s="1"/>
      <c r="AF284" s="1" t="s">
        <v>1201</v>
      </c>
      <c r="AG284" s="1">
        <v>3132474584</v>
      </c>
      <c r="AH284" s="151" t="s">
        <v>1202</v>
      </c>
      <c r="AI284" s="1"/>
    </row>
    <row r="285" spans="1:35">
      <c r="A285" s="1">
        <v>309</v>
      </c>
      <c r="B285" s="1" t="s">
        <v>596</v>
      </c>
      <c r="C285" s="1" t="s">
        <v>621</v>
      </c>
      <c r="D285" s="1" t="s">
        <v>796</v>
      </c>
      <c r="E285" s="13" t="s">
        <v>40</v>
      </c>
      <c r="F285" s="140">
        <v>7500000</v>
      </c>
      <c r="G285" s="1" t="s">
        <v>1203</v>
      </c>
      <c r="H285" s="15">
        <v>28567169</v>
      </c>
      <c r="I285" s="15" t="s">
        <v>428</v>
      </c>
      <c r="J285" s="16">
        <v>1</v>
      </c>
      <c r="K285" s="16">
        <v>1101</v>
      </c>
      <c r="L285" s="17">
        <v>45755</v>
      </c>
      <c r="M285" s="18">
        <v>7500000</v>
      </c>
      <c r="N285" s="17">
        <v>45758</v>
      </c>
      <c r="O285" s="13" t="s">
        <v>43</v>
      </c>
      <c r="P285" s="19">
        <v>45770</v>
      </c>
      <c r="Q285" s="13">
        <v>1098</v>
      </c>
      <c r="R285" s="1">
        <v>220602</v>
      </c>
      <c r="S285" s="20">
        <v>7500000</v>
      </c>
      <c r="T285" s="17" t="s">
        <v>1204</v>
      </c>
      <c r="U285" s="15" t="s">
        <v>1205</v>
      </c>
      <c r="V285" s="17">
        <v>45773</v>
      </c>
      <c r="W285" s="13" t="s">
        <v>668</v>
      </c>
      <c r="X285" s="17"/>
      <c r="Y285" s="1"/>
      <c r="Z285" s="21">
        <v>7500000</v>
      </c>
      <c r="AA285" s="1"/>
      <c r="AB285" s="22"/>
      <c r="AC285" s="1"/>
      <c r="AD285" s="22"/>
      <c r="AE285" s="1"/>
      <c r="AF285" s="1" t="s">
        <v>1206</v>
      </c>
      <c r="AG285" s="1">
        <v>3173028021</v>
      </c>
      <c r="AH285" s="26" t="s">
        <v>1207</v>
      </c>
      <c r="AI285" s="1"/>
    </row>
    <row r="286" spans="1:35">
      <c r="A286" s="1">
        <v>310</v>
      </c>
      <c r="B286" s="1" t="s">
        <v>596</v>
      </c>
      <c r="C286" s="1" t="s">
        <v>621</v>
      </c>
      <c r="D286" s="1" t="s">
        <v>796</v>
      </c>
      <c r="E286" s="13" t="s">
        <v>40</v>
      </c>
      <c r="F286" s="140">
        <v>7500000</v>
      </c>
      <c r="G286" s="1" t="s">
        <v>1208</v>
      </c>
      <c r="H286" s="15">
        <v>65736005</v>
      </c>
      <c r="I286" s="15" t="s">
        <v>115</v>
      </c>
      <c r="J286" s="16">
        <v>2</v>
      </c>
      <c r="K286" s="16">
        <v>1097</v>
      </c>
      <c r="L286" s="17">
        <v>45755</v>
      </c>
      <c r="M286" s="18">
        <v>7500000</v>
      </c>
      <c r="N286" s="17">
        <v>45758</v>
      </c>
      <c r="O286" s="13" t="s">
        <v>43</v>
      </c>
      <c r="P286" s="19">
        <v>45762</v>
      </c>
      <c r="Q286" s="13">
        <v>1084</v>
      </c>
      <c r="R286" s="1">
        <v>220602</v>
      </c>
      <c r="S286" s="20">
        <v>7500000</v>
      </c>
      <c r="T286" s="17">
        <v>45761</v>
      </c>
      <c r="U286" s="15" t="s">
        <v>1209</v>
      </c>
      <c r="V286" s="17">
        <v>45761</v>
      </c>
      <c r="W286" s="13" t="s">
        <v>668</v>
      </c>
      <c r="X286" s="17"/>
      <c r="Y286" s="1"/>
      <c r="Z286" s="21">
        <v>7500000</v>
      </c>
      <c r="AA286" s="1"/>
      <c r="AB286" s="22"/>
      <c r="AC286" s="1"/>
      <c r="AD286" s="22"/>
      <c r="AE286" s="1"/>
      <c r="AF286" s="1" t="s">
        <v>1210</v>
      </c>
      <c r="AG286" s="1">
        <v>3229225936</v>
      </c>
      <c r="AH286" s="26" t="s">
        <v>1211</v>
      </c>
      <c r="AI286" s="1"/>
    </row>
    <row r="287" spans="1:35">
      <c r="A287" s="1">
        <v>311</v>
      </c>
      <c r="B287" s="1" t="s">
        <v>596</v>
      </c>
      <c r="C287" s="1" t="s">
        <v>621</v>
      </c>
      <c r="D287" s="1" t="s">
        <v>796</v>
      </c>
      <c r="E287" s="13" t="s">
        <v>40</v>
      </c>
      <c r="F287" s="140">
        <v>7500000</v>
      </c>
      <c r="G287" s="1" t="s">
        <v>1212</v>
      </c>
      <c r="H287" s="15" t="s">
        <v>1213</v>
      </c>
      <c r="I287" s="15" t="s">
        <v>42</v>
      </c>
      <c r="J287" s="16">
        <v>1</v>
      </c>
      <c r="K287" s="16">
        <v>1098</v>
      </c>
      <c r="L287" s="17">
        <v>45755</v>
      </c>
      <c r="M287" s="18">
        <v>7500000</v>
      </c>
      <c r="N287" s="17">
        <v>45758</v>
      </c>
      <c r="O287" s="13" t="s">
        <v>43</v>
      </c>
      <c r="P287" s="19">
        <v>45770</v>
      </c>
      <c r="Q287" s="13">
        <v>1099</v>
      </c>
      <c r="R287" s="1">
        <v>220602</v>
      </c>
      <c r="S287" s="20">
        <v>7500000</v>
      </c>
      <c r="T287" s="17">
        <v>45772</v>
      </c>
      <c r="U287" s="15" t="s">
        <v>1214</v>
      </c>
      <c r="V287" s="17">
        <v>45773</v>
      </c>
      <c r="W287" s="13" t="s">
        <v>668</v>
      </c>
      <c r="X287" s="17"/>
      <c r="Y287" s="1"/>
      <c r="Z287" s="21">
        <v>7500000</v>
      </c>
      <c r="AA287" s="1"/>
      <c r="AB287" s="22"/>
      <c r="AC287" s="1"/>
      <c r="AD287" s="22"/>
      <c r="AE287" s="1"/>
      <c r="AF287" s="1" t="s">
        <v>1215</v>
      </c>
      <c r="AG287" s="1">
        <v>3165054110</v>
      </c>
      <c r="AH287" s="26" t="s">
        <v>1216</v>
      </c>
      <c r="AI287" s="1"/>
    </row>
    <row r="288" spans="1:35">
      <c r="A288" s="1">
        <v>312</v>
      </c>
      <c r="B288" s="1" t="s">
        <v>596</v>
      </c>
      <c r="C288" s="1" t="s">
        <v>621</v>
      </c>
      <c r="D288" s="24" t="s">
        <v>1217</v>
      </c>
      <c r="E288" s="13" t="s">
        <v>40</v>
      </c>
      <c r="F288" s="258">
        <v>9000000</v>
      </c>
      <c r="G288" s="1" t="s">
        <v>1218</v>
      </c>
      <c r="H288" s="175">
        <v>1082860987</v>
      </c>
      <c r="I288" s="15" t="s">
        <v>198</v>
      </c>
      <c r="J288" s="16">
        <v>1</v>
      </c>
      <c r="K288" s="16">
        <v>1103</v>
      </c>
      <c r="L288" s="17">
        <v>45755</v>
      </c>
      <c r="M288" s="18">
        <f t="shared" ref="M288" si="96">F288</f>
        <v>9000000</v>
      </c>
      <c r="N288" s="17">
        <v>45758</v>
      </c>
      <c r="O288" s="13" t="s">
        <v>43</v>
      </c>
      <c r="P288" s="182">
        <v>45762</v>
      </c>
      <c r="Q288" s="183">
        <v>1086</v>
      </c>
      <c r="R288" s="1">
        <v>220606</v>
      </c>
      <c r="S288" s="20">
        <f t="shared" ref="S288" si="97">M288</f>
        <v>9000000</v>
      </c>
      <c r="T288" s="17">
        <v>45761</v>
      </c>
      <c r="U288" s="215">
        <v>100043161</v>
      </c>
      <c r="V288" s="17">
        <v>45791</v>
      </c>
      <c r="W288" s="13" t="s">
        <v>668</v>
      </c>
      <c r="X288" s="17"/>
      <c r="Y288" s="1"/>
      <c r="Z288" s="21">
        <f>+S288/3</f>
        <v>3000000</v>
      </c>
      <c r="AA288" s="1"/>
      <c r="AB288" s="22"/>
      <c r="AC288" s="1"/>
      <c r="AD288" s="22"/>
      <c r="AE288" s="1"/>
      <c r="AF288" s="1" t="s">
        <v>1176</v>
      </c>
      <c r="AG288" s="1">
        <v>3229146374</v>
      </c>
      <c r="AH288" s="26" t="s">
        <v>1177</v>
      </c>
      <c r="AI288" s="1"/>
    </row>
    <row r="289" spans="1:35">
      <c r="A289" s="1">
        <v>313</v>
      </c>
      <c r="B289" s="1" t="s">
        <v>596</v>
      </c>
      <c r="C289" s="1" t="s">
        <v>621</v>
      </c>
      <c r="D289" s="1" t="s">
        <v>796</v>
      </c>
      <c r="E289" s="13" t="s">
        <v>40</v>
      </c>
      <c r="F289" s="140">
        <v>7500000</v>
      </c>
      <c r="G289" s="1" t="s">
        <v>1219</v>
      </c>
      <c r="H289" s="15">
        <v>1110488048</v>
      </c>
      <c r="I289" s="15" t="s">
        <v>42</v>
      </c>
      <c r="J289" s="16">
        <v>8</v>
      </c>
      <c r="K289" s="16">
        <v>1099</v>
      </c>
      <c r="L289" s="17">
        <v>45390</v>
      </c>
      <c r="M289" s="18">
        <v>7500000</v>
      </c>
      <c r="N289" s="17">
        <v>45758</v>
      </c>
      <c r="O289" s="13" t="s">
        <v>43</v>
      </c>
      <c r="P289" s="19">
        <v>45762</v>
      </c>
      <c r="Q289" s="13">
        <v>1085</v>
      </c>
      <c r="R289" s="1">
        <v>220602</v>
      </c>
      <c r="S289" s="20">
        <v>7500000</v>
      </c>
      <c r="T289" s="17">
        <v>45758</v>
      </c>
      <c r="U289" s="15">
        <v>100043160</v>
      </c>
      <c r="V289" s="17">
        <v>45761</v>
      </c>
      <c r="W289" s="13" t="s">
        <v>668</v>
      </c>
      <c r="X289" s="17"/>
      <c r="Y289" s="1"/>
      <c r="Z289" s="21">
        <v>7500000</v>
      </c>
      <c r="AA289" s="1"/>
      <c r="AB289" s="22"/>
      <c r="AC289" s="1"/>
      <c r="AD289" s="22"/>
      <c r="AE289" s="1"/>
      <c r="AF289" s="1" t="s">
        <v>1220</v>
      </c>
      <c r="AG289" s="1">
        <v>3152799742</v>
      </c>
      <c r="AH289" s="26" t="s">
        <v>1221</v>
      </c>
      <c r="AI289" s="1"/>
    </row>
    <row r="290" spans="1:35">
      <c r="A290" s="1">
        <v>314</v>
      </c>
      <c r="B290" s="1" t="s">
        <v>596</v>
      </c>
      <c r="C290" s="1" t="s">
        <v>621</v>
      </c>
      <c r="D290" s="1" t="s">
        <v>796</v>
      </c>
      <c r="E290" s="13" t="s">
        <v>40</v>
      </c>
      <c r="F290" s="140">
        <v>7500000</v>
      </c>
      <c r="G290" s="1" t="s">
        <v>1222</v>
      </c>
      <c r="H290" s="15">
        <v>1110467644</v>
      </c>
      <c r="I290" s="15" t="s">
        <v>42</v>
      </c>
      <c r="J290" s="16">
        <v>8</v>
      </c>
      <c r="K290" s="16">
        <v>1111</v>
      </c>
      <c r="L290" s="17">
        <v>45756</v>
      </c>
      <c r="M290" s="18">
        <v>7500000</v>
      </c>
      <c r="N290" s="17">
        <v>45758</v>
      </c>
      <c r="O290" s="13" t="s">
        <v>43</v>
      </c>
      <c r="P290" s="19"/>
      <c r="Q290" s="13"/>
      <c r="R290" s="1">
        <v>220602</v>
      </c>
      <c r="S290" s="20">
        <v>7500000</v>
      </c>
      <c r="T290" s="17">
        <v>45756</v>
      </c>
      <c r="U290" s="15">
        <v>100043012</v>
      </c>
      <c r="V290" s="17">
        <v>45757</v>
      </c>
      <c r="W290" s="13" t="s">
        <v>668</v>
      </c>
      <c r="X290" s="17"/>
      <c r="Y290" s="1"/>
      <c r="Z290" s="21">
        <v>7500000</v>
      </c>
      <c r="AA290" s="1"/>
      <c r="AB290" s="22"/>
      <c r="AC290" s="1"/>
      <c r="AD290" s="22"/>
      <c r="AE290" s="1"/>
      <c r="AF290" s="1" t="s">
        <v>1223</v>
      </c>
      <c r="AG290" s="1">
        <v>3167542308</v>
      </c>
      <c r="AH290" s="26" t="s">
        <v>1224</v>
      </c>
      <c r="AI290" s="1"/>
    </row>
    <row r="291" spans="1:35" hidden="1">
      <c r="A291" s="1">
        <v>315</v>
      </c>
      <c r="B291" s="1" t="s">
        <v>47</v>
      </c>
      <c r="C291" s="1" t="s">
        <v>293</v>
      </c>
      <c r="D291" s="1" t="s">
        <v>1225</v>
      </c>
      <c r="E291" s="13" t="s">
        <v>40</v>
      </c>
      <c r="F291" s="14">
        <v>4600000</v>
      </c>
      <c r="G291" s="1" t="s">
        <v>609</v>
      </c>
      <c r="H291" s="15">
        <v>1110487620</v>
      </c>
      <c r="I291" s="15" t="s">
        <v>42</v>
      </c>
      <c r="J291" s="16">
        <v>5</v>
      </c>
      <c r="K291" s="16">
        <v>1083</v>
      </c>
      <c r="L291" s="17">
        <v>45747</v>
      </c>
      <c r="M291" s="18">
        <f>+F291</f>
        <v>4600000</v>
      </c>
      <c r="N291" s="17">
        <v>45756</v>
      </c>
      <c r="O291" s="13" t="s">
        <v>43</v>
      </c>
      <c r="P291" s="19">
        <v>45761</v>
      </c>
      <c r="Q291" s="13">
        <v>1079</v>
      </c>
      <c r="R291" s="1">
        <v>220402</v>
      </c>
      <c r="S291" s="20">
        <f>+M291</f>
        <v>4600000</v>
      </c>
      <c r="T291" s="17">
        <v>45761</v>
      </c>
      <c r="U291" s="15">
        <v>100043165</v>
      </c>
      <c r="V291" s="17">
        <v>45761</v>
      </c>
      <c r="W291" s="13" t="s">
        <v>3146</v>
      </c>
      <c r="X291" s="17"/>
      <c r="Y291" s="1"/>
      <c r="Z291" s="21">
        <f>+S291/2</f>
        <v>2300000</v>
      </c>
      <c r="AA291" s="1"/>
      <c r="AB291" s="22"/>
      <c r="AC291" s="1"/>
      <c r="AD291" s="22"/>
      <c r="AE291" s="1"/>
      <c r="AF291" s="1" t="s">
        <v>1226</v>
      </c>
      <c r="AG291" s="1">
        <v>3223334968</v>
      </c>
      <c r="AH291" s="26" t="s">
        <v>1227</v>
      </c>
      <c r="AI291" s="1"/>
    </row>
    <row r="292" spans="1:35" hidden="1">
      <c r="A292" s="1">
        <v>316</v>
      </c>
      <c r="B292" s="1" t="s">
        <v>37</v>
      </c>
      <c r="C292" s="1" t="s">
        <v>38</v>
      </c>
      <c r="D292" s="1" t="s">
        <v>629</v>
      </c>
      <c r="E292" s="13" t="s">
        <v>40</v>
      </c>
      <c r="F292" s="14">
        <v>19721925</v>
      </c>
      <c r="G292" s="1" t="s">
        <v>41</v>
      </c>
      <c r="H292" s="15">
        <v>93236653</v>
      </c>
      <c r="I292" s="15" t="s">
        <v>42</v>
      </c>
      <c r="J292" s="16">
        <v>1</v>
      </c>
      <c r="K292" s="16">
        <v>1123</v>
      </c>
      <c r="L292" s="17">
        <v>45762</v>
      </c>
      <c r="M292" s="18">
        <v>19721925</v>
      </c>
      <c r="N292" s="17">
        <v>45762</v>
      </c>
      <c r="O292" s="13" t="s">
        <v>43</v>
      </c>
      <c r="P292" s="19">
        <v>45763</v>
      </c>
      <c r="Q292" s="13">
        <v>1087</v>
      </c>
      <c r="R292" s="1">
        <v>2101010301</v>
      </c>
      <c r="S292" s="20">
        <v>19721925</v>
      </c>
      <c r="T292" s="17">
        <v>45768</v>
      </c>
      <c r="U292" s="15">
        <v>100043255</v>
      </c>
      <c r="V292" s="17">
        <v>45403</v>
      </c>
      <c r="W292" s="25" t="s">
        <v>1135</v>
      </c>
      <c r="X292" s="17"/>
      <c r="Y292" s="1"/>
      <c r="Z292" s="21">
        <f>+F292/5</f>
        <v>3944385</v>
      </c>
      <c r="AA292" s="1"/>
      <c r="AB292" s="22"/>
      <c r="AC292" s="1"/>
      <c r="AD292" s="22"/>
      <c r="AE292" s="1"/>
      <c r="AF292" s="1" t="s">
        <v>45</v>
      </c>
      <c r="AG292" s="1">
        <v>2172226841</v>
      </c>
      <c r="AH292" s="23" t="s">
        <v>46</v>
      </c>
      <c r="AI292" s="1"/>
    </row>
    <row r="293" spans="1:35">
      <c r="A293" s="1">
        <v>317</v>
      </c>
      <c r="B293" s="1" t="s">
        <v>596</v>
      </c>
      <c r="C293" s="1" t="s">
        <v>621</v>
      </c>
      <c r="D293" s="269" t="s">
        <v>876</v>
      </c>
      <c r="E293" s="13" t="s">
        <v>40</v>
      </c>
      <c r="F293" s="143">
        <v>18000000</v>
      </c>
      <c r="G293" s="1" t="s">
        <v>1228</v>
      </c>
      <c r="H293" s="15">
        <v>22478078</v>
      </c>
      <c r="I293" s="15" t="s">
        <v>219</v>
      </c>
      <c r="J293" s="16">
        <v>6</v>
      </c>
      <c r="K293" s="16">
        <v>1120</v>
      </c>
      <c r="L293" s="17">
        <v>45758</v>
      </c>
      <c r="M293" s="18">
        <f t="shared" ref="M293" si="98">+F293</f>
        <v>18000000</v>
      </c>
      <c r="N293" s="17">
        <v>45763</v>
      </c>
      <c r="O293" s="13" t="s">
        <v>43</v>
      </c>
      <c r="P293" s="19">
        <v>45763</v>
      </c>
      <c r="Q293" s="13">
        <v>1088</v>
      </c>
      <c r="R293" s="1">
        <v>220601</v>
      </c>
      <c r="S293" s="20">
        <v>18000000</v>
      </c>
      <c r="T293" s="17"/>
      <c r="U293" s="15"/>
      <c r="V293" s="17"/>
      <c r="W293" s="13" t="s">
        <v>668</v>
      </c>
      <c r="X293" s="17"/>
      <c r="Y293" s="1"/>
      <c r="Z293" s="21">
        <f>+S293/3</f>
        <v>6000000</v>
      </c>
      <c r="AA293" s="1"/>
      <c r="AB293" s="22"/>
      <c r="AC293" s="1"/>
      <c r="AD293" s="22"/>
      <c r="AE293" s="1"/>
      <c r="AF293" s="1" t="s">
        <v>1230</v>
      </c>
      <c r="AG293" s="1">
        <v>3052385503</v>
      </c>
      <c r="AH293" s="26" t="s">
        <v>1231</v>
      </c>
      <c r="AI293" s="1"/>
    </row>
    <row r="294" spans="1:35">
      <c r="A294" s="1">
        <v>318</v>
      </c>
      <c r="B294" s="1" t="s">
        <v>596</v>
      </c>
      <c r="C294" s="1" t="s">
        <v>621</v>
      </c>
      <c r="D294" s="1" t="s">
        <v>796</v>
      </c>
      <c r="E294" s="13" t="s">
        <v>40</v>
      </c>
      <c r="F294" s="140">
        <v>7500000</v>
      </c>
      <c r="G294" s="1" t="s">
        <v>1232</v>
      </c>
      <c r="H294" s="15">
        <v>1108998038</v>
      </c>
      <c r="I294" s="15" t="s">
        <v>452</v>
      </c>
      <c r="J294" s="16">
        <v>5</v>
      </c>
      <c r="K294" s="16">
        <v>1122</v>
      </c>
      <c r="L294" s="17">
        <v>45761</v>
      </c>
      <c r="M294" s="18">
        <v>7500000</v>
      </c>
      <c r="N294" s="17">
        <v>45763</v>
      </c>
      <c r="O294" s="13" t="s">
        <v>43</v>
      </c>
      <c r="P294" s="19">
        <v>45770</v>
      </c>
      <c r="Q294" s="13">
        <v>1100</v>
      </c>
      <c r="R294" s="1">
        <v>220602</v>
      </c>
      <c r="S294" s="20">
        <v>7500000</v>
      </c>
      <c r="T294" s="17">
        <v>45771</v>
      </c>
      <c r="U294" s="15">
        <v>100043400</v>
      </c>
      <c r="V294" s="17">
        <v>45772</v>
      </c>
      <c r="W294" s="13" t="s">
        <v>668</v>
      </c>
      <c r="X294" s="17"/>
      <c r="Y294" s="1"/>
      <c r="Z294" s="21">
        <v>7500000</v>
      </c>
      <c r="AA294" s="1"/>
      <c r="AB294" s="22"/>
      <c r="AC294" s="1"/>
      <c r="AD294" s="22"/>
      <c r="AE294" s="1"/>
      <c r="AF294" s="1" t="s">
        <v>1233</v>
      </c>
      <c r="AG294" s="1">
        <v>3216269341</v>
      </c>
      <c r="AH294" s="26" t="s">
        <v>1234</v>
      </c>
      <c r="AI294" s="1"/>
    </row>
    <row r="295" spans="1:35">
      <c r="A295" s="1">
        <v>319</v>
      </c>
      <c r="B295" s="1" t="s">
        <v>596</v>
      </c>
      <c r="C295" s="1" t="s">
        <v>621</v>
      </c>
      <c r="D295" s="1" t="s">
        <v>796</v>
      </c>
      <c r="E295" s="13" t="s">
        <v>40</v>
      </c>
      <c r="F295" s="140">
        <v>7500000</v>
      </c>
      <c r="G295" s="1" t="s">
        <v>1235</v>
      </c>
      <c r="H295" s="15">
        <v>1110491563</v>
      </c>
      <c r="I295" s="15" t="s">
        <v>42</v>
      </c>
      <c r="J295" s="16">
        <v>0</v>
      </c>
      <c r="K295" s="16">
        <v>1121</v>
      </c>
      <c r="L295" s="17">
        <v>45761</v>
      </c>
      <c r="M295" s="18">
        <v>7500000</v>
      </c>
      <c r="N295" s="17">
        <v>45763</v>
      </c>
      <c r="O295" s="13" t="s">
        <v>43</v>
      </c>
      <c r="P295" s="19">
        <v>45768</v>
      </c>
      <c r="Q295" s="13">
        <v>1091</v>
      </c>
      <c r="R295" s="1">
        <v>220602</v>
      </c>
      <c r="S295" s="20">
        <v>7500000</v>
      </c>
      <c r="T295" s="17">
        <v>45768</v>
      </c>
      <c r="U295" s="15" t="s">
        <v>1236</v>
      </c>
      <c r="V295" s="17">
        <v>45769</v>
      </c>
      <c r="W295" s="13" t="s">
        <v>668</v>
      </c>
      <c r="X295" s="17"/>
      <c r="Y295" s="1"/>
      <c r="Z295" s="21">
        <v>7500000</v>
      </c>
      <c r="AA295" s="1"/>
      <c r="AB295" s="22"/>
      <c r="AC295" s="1"/>
      <c r="AD295" s="22"/>
      <c r="AE295" s="1"/>
      <c r="AF295" s="1" t="s">
        <v>1237</v>
      </c>
      <c r="AG295" s="1">
        <v>3115455365</v>
      </c>
      <c r="AH295" s="26" t="s">
        <v>1238</v>
      </c>
      <c r="AI295" s="1"/>
    </row>
    <row r="296" spans="1:35" hidden="1">
      <c r="A296" s="1">
        <v>320</v>
      </c>
      <c r="B296" s="1" t="s">
        <v>37</v>
      </c>
      <c r="C296" s="1" t="s">
        <v>124</v>
      </c>
      <c r="D296" s="24" t="s">
        <v>1239</v>
      </c>
      <c r="E296" s="13" t="s">
        <v>40</v>
      </c>
      <c r="F296" s="14">
        <v>6900000</v>
      </c>
      <c r="G296" s="24" t="s">
        <v>566</v>
      </c>
      <c r="H296" s="15">
        <v>1193563069</v>
      </c>
      <c r="I296" s="15" t="s">
        <v>115</v>
      </c>
      <c r="J296" s="16">
        <v>5</v>
      </c>
      <c r="K296" s="16">
        <v>1085</v>
      </c>
      <c r="L296" s="17">
        <v>45747</v>
      </c>
      <c r="M296" s="18">
        <f t="shared" ref="M296:M297" si="99">F296</f>
        <v>6900000</v>
      </c>
      <c r="N296" s="17">
        <v>45768</v>
      </c>
      <c r="O296" s="13" t="s">
        <v>43</v>
      </c>
      <c r="P296" s="19">
        <v>45768</v>
      </c>
      <c r="Q296" s="13">
        <v>1092</v>
      </c>
      <c r="R296" s="1">
        <v>21030202</v>
      </c>
      <c r="S296" s="20">
        <f t="shared" ref="S296:S297" si="100">M296</f>
        <v>6900000</v>
      </c>
      <c r="T296" s="17"/>
      <c r="U296" s="15"/>
      <c r="V296" s="17"/>
      <c r="W296" s="25" t="s">
        <v>668</v>
      </c>
      <c r="X296" s="17"/>
      <c r="Y296" s="1"/>
      <c r="Z296" s="21">
        <f t="shared" ref="Z296:Z316" si="101">+S296/3</f>
        <v>2300000</v>
      </c>
      <c r="AA296" s="1"/>
      <c r="AB296" s="22"/>
      <c r="AC296" s="1"/>
      <c r="AD296" s="22"/>
      <c r="AE296" s="1"/>
      <c r="AF296" s="1" t="s">
        <v>567</v>
      </c>
      <c r="AG296" s="1">
        <v>3006229309</v>
      </c>
      <c r="AH296" s="26" t="s">
        <v>568</v>
      </c>
      <c r="AI296" s="1"/>
    </row>
    <row r="297" spans="1:35" hidden="1">
      <c r="A297" s="1">
        <v>321</v>
      </c>
      <c r="B297" s="1" t="s">
        <v>37</v>
      </c>
      <c r="C297" s="1" t="s">
        <v>124</v>
      </c>
      <c r="D297" s="24" t="s">
        <v>1239</v>
      </c>
      <c r="E297" s="13" t="s">
        <v>40</v>
      </c>
      <c r="F297" s="14">
        <v>6900000</v>
      </c>
      <c r="G297" s="24" t="s">
        <v>569</v>
      </c>
      <c r="H297" s="15">
        <v>1110486573</v>
      </c>
      <c r="I297" s="15" t="s">
        <v>115</v>
      </c>
      <c r="J297" s="16">
        <v>4</v>
      </c>
      <c r="K297" s="16">
        <v>1081</v>
      </c>
      <c r="L297" s="17">
        <v>45747</v>
      </c>
      <c r="M297" s="18">
        <f t="shared" si="99"/>
        <v>6900000</v>
      </c>
      <c r="N297" s="17">
        <v>45768</v>
      </c>
      <c r="O297" s="13" t="s">
        <v>43</v>
      </c>
      <c r="P297" s="19">
        <v>45768</v>
      </c>
      <c r="Q297" s="13">
        <v>1093</v>
      </c>
      <c r="R297" s="1">
        <v>21030202</v>
      </c>
      <c r="S297" s="20">
        <f t="shared" si="100"/>
        <v>6900000</v>
      </c>
      <c r="T297" s="17"/>
      <c r="U297" s="15"/>
      <c r="V297" s="17"/>
      <c r="W297" s="25" t="s">
        <v>668</v>
      </c>
      <c r="X297" s="17"/>
      <c r="Y297" s="1"/>
      <c r="Z297" s="21">
        <f t="shared" si="101"/>
        <v>2300000</v>
      </c>
      <c r="AA297" s="1"/>
      <c r="AB297" s="22"/>
      <c r="AC297" s="1"/>
      <c r="AD297" s="22"/>
      <c r="AE297" s="1"/>
      <c r="AF297" s="1" t="s">
        <v>1240</v>
      </c>
      <c r="AG297" s="1">
        <v>3227005294</v>
      </c>
      <c r="AH297" s="26" t="s">
        <v>1241</v>
      </c>
      <c r="AI297" s="1"/>
    </row>
    <row r="298" spans="1:35">
      <c r="A298" s="1">
        <v>322</v>
      </c>
      <c r="B298" s="1" t="s">
        <v>596</v>
      </c>
      <c r="C298" s="1" t="s">
        <v>330</v>
      </c>
      <c r="D298" s="24" t="s">
        <v>597</v>
      </c>
      <c r="E298" s="13" t="s">
        <v>40</v>
      </c>
      <c r="F298" s="257">
        <v>15000000</v>
      </c>
      <c r="G298" s="1" t="s">
        <v>598</v>
      </c>
      <c r="H298" s="15">
        <v>1110567880</v>
      </c>
      <c r="I298" s="15" t="s">
        <v>42</v>
      </c>
      <c r="J298" s="16">
        <v>9</v>
      </c>
      <c r="K298" s="16">
        <v>1119</v>
      </c>
      <c r="L298" s="17">
        <v>45758</v>
      </c>
      <c r="M298" s="18">
        <v>15000000</v>
      </c>
      <c r="N298" s="17">
        <v>45768</v>
      </c>
      <c r="O298" s="13" t="s">
        <v>43</v>
      </c>
      <c r="P298" s="19">
        <v>45769</v>
      </c>
      <c r="Q298" s="13">
        <v>1094</v>
      </c>
      <c r="R298" s="1">
        <v>220601</v>
      </c>
      <c r="S298" s="20">
        <f t="shared" ref="S298" si="102">+M298</f>
        <v>15000000</v>
      </c>
      <c r="T298" s="17">
        <v>45768</v>
      </c>
      <c r="U298" s="15" t="s">
        <v>1242</v>
      </c>
      <c r="V298" s="17">
        <v>45769</v>
      </c>
      <c r="W298" s="13" t="s">
        <v>668</v>
      </c>
      <c r="X298" s="17"/>
      <c r="Y298" s="1"/>
      <c r="Z298" s="21">
        <f t="shared" si="101"/>
        <v>5000000</v>
      </c>
      <c r="AA298" s="27"/>
      <c r="AB298" s="22"/>
      <c r="AC298" s="1"/>
      <c r="AD298" s="22"/>
      <c r="AE298" s="1"/>
      <c r="AF298" s="1" t="s">
        <v>600</v>
      </c>
      <c r="AG298" s="1">
        <v>3023825176</v>
      </c>
      <c r="AH298" s="23" t="s">
        <v>601</v>
      </c>
      <c r="AI298" s="1"/>
    </row>
    <row r="299" spans="1:35">
      <c r="A299" s="1">
        <v>323</v>
      </c>
      <c r="B299" s="1" t="s">
        <v>596</v>
      </c>
      <c r="C299" s="1" t="s">
        <v>621</v>
      </c>
      <c r="D299" s="24" t="s">
        <v>633</v>
      </c>
      <c r="E299" s="13" t="s">
        <v>40</v>
      </c>
      <c r="F299" s="140">
        <v>16500000</v>
      </c>
      <c r="G299" s="1" t="s">
        <v>1243</v>
      </c>
      <c r="H299" s="15">
        <v>1110529848</v>
      </c>
      <c r="I299" s="15" t="s">
        <v>42</v>
      </c>
      <c r="J299" s="16">
        <v>0</v>
      </c>
      <c r="K299" s="16">
        <v>1130</v>
      </c>
      <c r="L299" s="17">
        <v>45763</v>
      </c>
      <c r="M299" s="18">
        <f t="shared" ref="M299" si="103">F299</f>
        <v>16500000</v>
      </c>
      <c r="N299" s="17">
        <v>45770</v>
      </c>
      <c r="O299" s="13" t="s">
        <v>43</v>
      </c>
      <c r="P299" s="19">
        <v>45770</v>
      </c>
      <c r="Q299" s="13">
        <v>1101</v>
      </c>
      <c r="R299" s="1">
        <v>220601</v>
      </c>
      <c r="S299" s="20">
        <f t="shared" ref="S299" si="104">M299</f>
        <v>16500000</v>
      </c>
      <c r="T299" s="17">
        <v>45771</v>
      </c>
      <c r="U299" s="15" t="s">
        <v>1244</v>
      </c>
      <c r="V299" s="17">
        <v>45775</v>
      </c>
      <c r="W299" s="25" t="s">
        <v>668</v>
      </c>
      <c r="X299" s="17"/>
      <c r="Y299" s="1"/>
      <c r="Z299" s="21">
        <f t="shared" si="101"/>
        <v>5500000</v>
      </c>
      <c r="AA299" s="1"/>
      <c r="AB299" s="22"/>
      <c r="AC299" s="1"/>
      <c r="AD299" s="22"/>
      <c r="AE299" s="1"/>
      <c r="AF299" s="1" t="s">
        <v>1245</v>
      </c>
      <c r="AG299" s="1">
        <v>3167534681</v>
      </c>
      <c r="AH299" s="23" t="s">
        <v>1246</v>
      </c>
      <c r="AI299" s="1"/>
    </row>
    <row r="300" spans="1:35">
      <c r="A300" s="1">
        <v>324</v>
      </c>
      <c r="B300" s="1" t="s">
        <v>596</v>
      </c>
      <c r="C300" s="1" t="s">
        <v>621</v>
      </c>
      <c r="D300" s="269" t="s">
        <v>876</v>
      </c>
      <c r="E300" s="13" t="s">
        <v>40</v>
      </c>
      <c r="F300" s="143">
        <v>18000000</v>
      </c>
      <c r="G300" s="1" t="s">
        <v>1247</v>
      </c>
      <c r="H300" s="15">
        <v>1111197863</v>
      </c>
      <c r="I300" s="15" t="s">
        <v>1248</v>
      </c>
      <c r="J300" s="16">
        <v>9</v>
      </c>
      <c r="K300" s="16">
        <v>1128</v>
      </c>
      <c r="L300" s="17">
        <v>45763</v>
      </c>
      <c r="M300" s="18">
        <f t="shared" ref="M300:M301" si="105">+F300</f>
        <v>18000000</v>
      </c>
      <c r="N300" s="17">
        <v>45770</v>
      </c>
      <c r="O300" s="13" t="s">
        <v>43</v>
      </c>
      <c r="P300" s="19">
        <v>45770</v>
      </c>
      <c r="Q300" s="13">
        <v>1102</v>
      </c>
      <c r="R300" s="1">
        <v>220601</v>
      </c>
      <c r="S300" s="20">
        <v>18000000</v>
      </c>
      <c r="T300" s="17"/>
      <c r="U300" s="15"/>
      <c r="V300" s="17"/>
      <c r="W300" s="13" t="s">
        <v>668</v>
      </c>
      <c r="X300" s="17"/>
      <c r="Y300" s="1"/>
      <c r="Z300" s="21">
        <f t="shared" si="101"/>
        <v>6000000</v>
      </c>
      <c r="AA300" s="1"/>
      <c r="AB300" s="22"/>
      <c r="AC300" s="1"/>
      <c r="AD300" s="22"/>
      <c r="AE300" s="1"/>
      <c r="AF300" s="1" t="s">
        <v>1249</v>
      </c>
      <c r="AG300" s="1">
        <v>3106558871</v>
      </c>
      <c r="AH300" s="26" t="s">
        <v>1250</v>
      </c>
      <c r="AI300" s="1"/>
    </row>
    <row r="301" spans="1:35">
      <c r="A301" s="1">
        <v>325</v>
      </c>
      <c r="B301" s="1" t="s">
        <v>596</v>
      </c>
      <c r="C301" s="1" t="s">
        <v>621</v>
      </c>
      <c r="D301" s="269" t="s">
        <v>876</v>
      </c>
      <c r="E301" s="13" t="s">
        <v>40</v>
      </c>
      <c r="F301" s="143">
        <v>18000000</v>
      </c>
      <c r="G301" s="1" t="s">
        <v>1251</v>
      </c>
      <c r="H301" s="15">
        <v>1006141244</v>
      </c>
      <c r="I301" s="15" t="s">
        <v>261</v>
      </c>
      <c r="J301" s="16">
        <v>8</v>
      </c>
      <c r="K301" s="16">
        <v>1134</v>
      </c>
      <c r="L301" s="17">
        <v>45768</v>
      </c>
      <c r="M301" s="18">
        <f t="shared" si="105"/>
        <v>18000000</v>
      </c>
      <c r="N301" s="17">
        <v>45770</v>
      </c>
      <c r="O301" s="13" t="s">
        <v>43</v>
      </c>
      <c r="P301" s="19">
        <v>45770</v>
      </c>
      <c r="Q301" s="13">
        <v>1103</v>
      </c>
      <c r="R301" s="1">
        <v>220601</v>
      </c>
      <c r="S301" s="20">
        <v>18000000</v>
      </c>
      <c r="T301" s="17">
        <v>45770</v>
      </c>
      <c r="U301" s="15" t="s">
        <v>1252</v>
      </c>
      <c r="V301" s="17">
        <v>45772</v>
      </c>
      <c r="W301" s="13" t="s">
        <v>668</v>
      </c>
      <c r="X301" s="17"/>
      <c r="Y301" s="1"/>
      <c r="Z301" s="21">
        <f t="shared" si="101"/>
        <v>6000000</v>
      </c>
      <c r="AA301" s="1"/>
      <c r="AB301" s="22"/>
      <c r="AC301" s="1"/>
      <c r="AD301" s="22"/>
      <c r="AE301" s="1"/>
      <c r="AF301" s="1" t="s">
        <v>1253</v>
      </c>
      <c r="AG301" s="1">
        <v>3232043380</v>
      </c>
      <c r="AH301" s="26" t="s">
        <v>1254</v>
      </c>
      <c r="AI301" s="1"/>
    </row>
    <row r="302" spans="1:35">
      <c r="A302" s="1">
        <v>326</v>
      </c>
      <c r="B302" s="1" t="s">
        <v>596</v>
      </c>
      <c r="C302" s="1" t="s">
        <v>621</v>
      </c>
      <c r="D302" s="1" t="s">
        <v>796</v>
      </c>
      <c r="E302" s="13" t="s">
        <v>40</v>
      </c>
      <c r="F302" s="140">
        <v>7500000</v>
      </c>
      <c r="G302" s="1" t="s">
        <v>1255</v>
      </c>
      <c r="H302" s="15">
        <v>5820647</v>
      </c>
      <c r="I302" s="15" t="s">
        <v>42</v>
      </c>
      <c r="J302" s="16">
        <v>1</v>
      </c>
      <c r="K302" s="16">
        <v>1126</v>
      </c>
      <c r="L302" s="17">
        <v>45762</v>
      </c>
      <c r="M302" s="18">
        <v>7500000</v>
      </c>
      <c r="N302" s="17">
        <v>45770</v>
      </c>
      <c r="O302" s="13" t="s">
        <v>43</v>
      </c>
      <c r="P302" s="19">
        <v>45770</v>
      </c>
      <c r="Q302" s="13">
        <v>1104</v>
      </c>
      <c r="R302" s="1">
        <v>220602</v>
      </c>
      <c r="S302" s="20">
        <v>7500000</v>
      </c>
      <c r="T302" s="17">
        <v>45775</v>
      </c>
      <c r="U302" s="15" t="s">
        <v>1256</v>
      </c>
      <c r="V302" s="17">
        <v>45783</v>
      </c>
      <c r="W302" s="13" t="s">
        <v>668</v>
      </c>
      <c r="X302" s="17"/>
      <c r="Y302" s="1"/>
      <c r="Z302" s="21">
        <f t="shared" si="101"/>
        <v>2500000</v>
      </c>
      <c r="AA302" s="1"/>
      <c r="AB302" s="22"/>
      <c r="AC302" s="1"/>
      <c r="AD302" s="22"/>
      <c r="AE302" s="1"/>
      <c r="AF302" s="1" t="s">
        <v>1257</v>
      </c>
      <c r="AG302" s="1">
        <v>2664308</v>
      </c>
      <c r="AH302" s="26" t="s">
        <v>1258</v>
      </c>
      <c r="AI302" s="1"/>
    </row>
    <row r="303" spans="1:35">
      <c r="A303" s="1">
        <v>327</v>
      </c>
      <c r="B303" s="1" t="s">
        <v>596</v>
      </c>
      <c r="C303" s="1" t="s">
        <v>621</v>
      </c>
      <c r="D303" s="1" t="s">
        <v>796</v>
      </c>
      <c r="E303" s="13" t="s">
        <v>40</v>
      </c>
      <c r="F303" s="140">
        <v>7500000</v>
      </c>
      <c r="G303" s="1" t="s">
        <v>1259</v>
      </c>
      <c r="H303" s="15">
        <v>65771165</v>
      </c>
      <c r="I303" s="15" t="s">
        <v>42</v>
      </c>
      <c r="J303" s="16">
        <v>0</v>
      </c>
      <c r="K303" s="16">
        <v>1133</v>
      </c>
      <c r="L303" s="17">
        <v>45763</v>
      </c>
      <c r="M303" s="18">
        <v>7500000</v>
      </c>
      <c r="N303" s="17">
        <v>45770</v>
      </c>
      <c r="O303" s="13" t="s">
        <v>43</v>
      </c>
      <c r="P303" s="19">
        <v>45770</v>
      </c>
      <c r="Q303" s="13">
        <v>1105</v>
      </c>
      <c r="R303" s="1">
        <v>220602</v>
      </c>
      <c r="S303" s="20">
        <v>7500000</v>
      </c>
      <c r="T303" s="17">
        <v>45770</v>
      </c>
      <c r="U303" s="15">
        <v>1000043377</v>
      </c>
      <c r="V303" s="17">
        <v>45771</v>
      </c>
      <c r="W303" s="13" t="s">
        <v>668</v>
      </c>
      <c r="X303" s="17"/>
      <c r="Y303" s="1"/>
      <c r="Z303" s="21">
        <f t="shared" si="101"/>
        <v>2500000</v>
      </c>
      <c r="AA303" s="1"/>
      <c r="AB303" s="22"/>
      <c r="AC303" s="1"/>
      <c r="AD303" s="22"/>
      <c r="AE303" s="1"/>
      <c r="AF303" s="1" t="s">
        <v>1260</v>
      </c>
      <c r="AG303" s="1">
        <v>3245722412</v>
      </c>
      <c r="AH303" s="26" t="s">
        <v>1261</v>
      </c>
      <c r="AI303" s="1"/>
    </row>
    <row r="304" spans="1:35">
      <c r="A304" s="1">
        <v>328</v>
      </c>
      <c r="B304" s="1" t="s">
        <v>596</v>
      </c>
      <c r="C304" s="1" t="s">
        <v>621</v>
      </c>
      <c r="D304" s="1" t="s">
        <v>796</v>
      </c>
      <c r="E304" s="13" t="s">
        <v>40</v>
      </c>
      <c r="F304" s="140">
        <v>7500000</v>
      </c>
      <c r="G304" s="1" t="s">
        <v>1262</v>
      </c>
      <c r="H304" s="15">
        <v>1006029188</v>
      </c>
      <c r="I304" s="15" t="s">
        <v>1263</v>
      </c>
      <c r="J304" s="16">
        <v>5</v>
      </c>
      <c r="K304" s="16">
        <v>1129</v>
      </c>
      <c r="L304" s="17">
        <v>45763</v>
      </c>
      <c r="M304" s="18">
        <v>7500000</v>
      </c>
      <c r="N304" s="17">
        <v>45770</v>
      </c>
      <c r="O304" s="13" t="s">
        <v>43</v>
      </c>
      <c r="P304" s="19">
        <v>45772</v>
      </c>
      <c r="Q304" s="13">
        <v>1119</v>
      </c>
      <c r="R304" s="1">
        <v>220602</v>
      </c>
      <c r="S304" s="20">
        <v>7500000</v>
      </c>
      <c r="T304" s="17">
        <v>45772</v>
      </c>
      <c r="U304" s="15">
        <v>100043440</v>
      </c>
      <c r="V304" s="17">
        <v>45773</v>
      </c>
      <c r="W304" s="13" t="s">
        <v>668</v>
      </c>
      <c r="X304" s="17"/>
      <c r="Y304" s="1"/>
      <c r="Z304" s="21">
        <f t="shared" si="101"/>
        <v>2500000</v>
      </c>
      <c r="AA304" s="1"/>
      <c r="AB304" s="22"/>
      <c r="AC304" s="1"/>
      <c r="AD304" s="22"/>
      <c r="AE304" s="1"/>
      <c r="AF304" s="1" t="s">
        <v>1264</v>
      </c>
      <c r="AG304" s="1">
        <v>3123334203</v>
      </c>
      <c r="AH304" s="26" t="s">
        <v>1265</v>
      </c>
      <c r="AI304" s="1"/>
    </row>
    <row r="305" spans="1:35">
      <c r="A305" s="1">
        <v>329</v>
      </c>
      <c r="B305" s="1" t="s">
        <v>596</v>
      </c>
      <c r="C305" s="1" t="s">
        <v>621</v>
      </c>
      <c r="D305" s="1" t="s">
        <v>796</v>
      </c>
      <c r="E305" s="13" t="s">
        <v>40</v>
      </c>
      <c r="F305" s="140">
        <v>7500000</v>
      </c>
      <c r="G305" s="1" t="s">
        <v>1266</v>
      </c>
      <c r="H305" s="15">
        <v>1109494664</v>
      </c>
      <c r="I305" s="15" t="s">
        <v>1267</v>
      </c>
      <c r="J305" s="16">
        <v>6</v>
      </c>
      <c r="K305" s="16">
        <v>1132</v>
      </c>
      <c r="L305" s="17">
        <v>45763</v>
      </c>
      <c r="M305" s="18">
        <v>7500000</v>
      </c>
      <c r="N305" s="17">
        <v>45770</v>
      </c>
      <c r="O305" s="13" t="s">
        <v>43</v>
      </c>
      <c r="P305" s="19">
        <v>45771</v>
      </c>
      <c r="Q305" s="13">
        <v>1107</v>
      </c>
      <c r="R305" s="1">
        <v>220602</v>
      </c>
      <c r="S305" s="20">
        <v>7500000</v>
      </c>
      <c r="T305" s="17" t="s">
        <v>1268</v>
      </c>
      <c r="U305" s="15" t="s">
        <v>1269</v>
      </c>
      <c r="V305" s="17">
        <v>45773</v>
      </c>
      <c r="W305" s="13" t="s">
        <v>668</v>
      </c>
      <c r="X305" s="17"/>
      <c r="Y305" s="1"/>
      <c r="Z305" s="21">
        <f t="shared" si="101"/>
        <v>2500000</v>
      </c>
      <c r="AA305" s="1"/>
      <c r="AB305" s="22"/>
      <c r="AC305" s="1"/>
      <c r="AD305" s="22"/>
      <c r="AE305" s="1"/>
      <c r="AF305" s="1" t="s">
        <v>1270</v>
      </c>
      <c r="AG305" s="1">
        <v>3122051862</v>
      </c>
      <c r="AH305" s="26" t="s">
        <v>1271</v>
      </c>
      <c r="AI305" s="1"/>
    </row>
    <row r="306" spans="1:35">
      <c r="A306" s="1">
        <v>330</v>
      </c>
      <c r="B306" s="1" t="s">
        <v>596</v>
      </c>
      <c r="C306" s="1" t="s">
        <v>621</v>
      </c>
      <c r="D306" s="1" t="s">
        <v>796</v>
      </c>
      <c r="E306" s="13" t="s">
        <v>40</v>
      </c>
      <c r="F306" s="140">
        <v>7500000</v>
      </c>
      <c r="G306" s="1" t="s">
        <v>1272</v>
      </c>
      <c r="H306" s="15">
        <v>28557546</v>
      </c>
      <c r="I306" s="15" t="s">
        <v>1273</v>
      </c>
      <c r="J306" s="16">
        <v>2</v>
      </c>
      <c r="K306" s="16">
        <v>1125</v>
      </c>
      <c r="L306" s="17">
        <v>45762</v>
      </c>
      <c r="M306" s="18">
        <v>7500000</v>
      </c>
      <c r="N306" s="17">
        <v>45770</v>
      </c>
      <c r="O306" s="13" t="s">
        <v>43</v>
      </c>
      <c r="P306" s="19">
        <v>45771</v>
      </c>
      <c r="Q306" s="13">
        <v>1108</v>
      </c>
      <c r="R306" s="1">
        <v>220602</v>
      </c>
      <c r="S306" s="20">
        <v>7500000</v>
      </c>
      <c r="T306" s="17">
        <v>45770</v>
      </c>
      <c r="U306" s="15" t="s">
        <v>1274</v>
      </c>
      <c r="V306" s="17">
        <v>45805</v>
      </c>
      <c r="W306" s="13" t="s">
        <v>668</v>
      </c>
      <c r="X306" s="17"/>
      <c r="Y306" s="1"/>
      <c r="Z306" s="21">
        <f t="shared" si="101"/>
        <v>2500000</v>
      </c>
      <c r="AA306" s="1"/>
      <c r="AB306" s="22"/>
      <c r="AC306" s="1"/>
      <c r="AD306" s="22"/>
      <c r="AE306" s="1"/>
      <c r="AF306" s="1" t="s">
        <v>1275</v>
      </c>
      <c r="AG306" s="1">
        <v>3170317330</v>
      </c>
      <c r="AH306" s="26" t="s">
        <v>1276</v>
      </c>
      <c r="AI306" s="1"/>
    </row>
    <row r="307" spans="1:35" hidden="1">
      <c r="A307" s="1">
        <v>331</v>
      </c>
      <c r="B307" s="1" t="s">
        <v>37</v>
      </c>
      <c r="C307" s="1" t="s">
        <v>146</v>
      </c>
      <c r="D307" s="1" t="s">
        <v>1277</v>
      </c>
      <c r="E307" s="13" t="s">
        <v>40</v>
      </c>
      <c r="F307" s="14">
        <v>50000000</v>
      </c>
      <c r="G307" s="1" t="s">
        <v>1278</v>
      </c>
      <c r="H307" s="15">
        <v>93238153</v>
      </c>
      <c r="I307" s="15" t="s">
        <v>42</v>
      </c>
      <c r="J307" s="16">
        <v>1</v>
      </c>
      <c r="K307" s="16">
        <v>1124</v>
      </c>
      <c r="L307" s="17">
        <v>45762</v>
      </c>
      <c r="M307" s="18">
        <v>50000000</v>
      </c>
      <c r="N307" s="17">
        <v>45770</v>
      </c>
      <c r="O307" s="13" t="s">
        <v>43</v>
      </c>
      <c r="P307" s="19">
        <v>45770</v>
      </c>
      <c r="Q307" s="13">
        <v>1106</v>
      </c>
      <c r="R307" s="1">
        <v>21030203</v>
      </c>
      <c r="S307" s="20">
        <v>50000000</v>
      </c>
      <c r="T307" s="17">
        <v>45770</v>
      </c>
      <c r="U307" s="15" t="s">
        <v>1279</v>
      </c>
      <c r="V307" s="17">
        <v>45772</v>
      </c>
      <c r="W307" s="13" t="s">
        <v>4145</v>
      </c>
      <c r="X307" s="17"/>
      <c r="Y307" s="1"/>
      <c r="Z307" s="21">
        <f>+S307/4</f>
        <v>12500000</v>
      </c>
      <c r="AA307" s="1"/>
      <c r="AB307" s="22"/>
      <c r="AC307" s="1"/>
      <c r="AD307" s="22"/>
      <c r="AE307" s="1"/>
      <c r="AF307" s="1" t="s">
        <v>1280</v>
      </c>
      <c r="AG307" s="1">
        <v>3102385557</v>
      </c>
      <c r="AH307" s="1" t="s">
        <v>1281</v>
      </c>
      <c r="AI307" s="1"/>
    </row>
    <row r="308" spans="1:35">
      <c r="A308" s="1">
        <v>332</v>
      </c>
      <c r="B308" s="1" t="s">
        <v>596</v>
      </c>
      <c r="C308" s="1" t="s">
        <v>100</v>
      </c>
      <c r="D308" s="24" t="s">
        <v>900</v>
      </c>
      <c r="E308" s="13" t="s">
        <v>40</v>
      </c>
      <c r="F308" s="264">
        <v>22500000</v>
      </c>
      <c r="G308" s="1" t="s">
        <v>1282</v>
      </c>
      <c r="H308" s="15">
        <v>1005813650</v>
      </c>
      <c r="I308" s="15" t="s">
        <v>42</v>
      </c>
      <c r="J308" s="16">
        <v>6</v>
      </c>
      <c r="K308" s="16">
        <v>1146</v>
      </c>
      <c r="L308" s="17">
        <v>45769</v>
      </c>
      <c r="M308" s="18">
        <f t="shared" ref="M308" si="106">F308</f>
        <v>22500000</v>
      </c>
      <c r="N308" s="17">
        <v>45771</v>
      </c>
      <c r="O308" s="13" t="s">
        <v>43</v>
      </c>
      <c r="P308" s="19">
        <v>45771</v>
      </c>
      <c r="Q308" s="13">
        <v>1109</v>
      </c>
      <c r="R308" s="1">
        <v>220601</v>
      </c>
      <c r="S308" s="20">
        <f t="shared" ref="S308" si="107">M308</f>
        <v>22500000</v>
      </c>
      <c r="T308" s="17"/>
      <c r="U308" s="15"/>
      <c r="V308" s="17"/>
      <c r="W308" s="13" t="s">
        <v>668</v>
      </c>
      <c r="X308" s="17"/>
      <c r="Y308" s="1"/>
      <c r="Z308" s="21">
        <f t="shared" si="101"/>
        <v>7500000</v>
      </c>
      <c r="AA308" s="1"/>
      <c r="AB308" s="22"/>
      <c r="AC308" s="1"/>
      <c r="AD308" s="22"/>
      <c r="AE308" s="1"/>
      <c r="AF308" s="1" t="s">
        <v>1284</v>
      </c>
      <c r="AG308" s="1" t="s">
        <v>1285</v>
      </c>
      <c r="AH308" s="26" t="s">
        <v>1182</v>
      </c>
      <c r="AI308" s="1"/>
    </row>
    <row r="309" spans="1:35">
      <c r="A309" s="1">
        <v>333</v>
      </c>
      <c r="B309" s="1" t="s">
        <v>596</v>
      </c>
      <c r="C309" s="1" t="s">
        <v>621</v>
      </c>
      <c r="D309" s="1" t="s">
        <v>796</v>
      </c>
      <c r="E309" s="13" t="s">
        <v>40</v>
      </c>
      <c r="F309" s="140">
        <v>7500000</v>
      </c>
      <c r="G309" s="1" t="s">
        <v>1286</v>
      </c>
      <c r="H309" s="15">
        <v>28816548</v>
      </c>
      <c r="I309" s="15" t="s">
        <v>63</v>
      </c>
      <c r="J309" s="16">
        <v>9</v>
      </c>
      <c r="K309" s="16">
        <v>1137</v>
      </c>
      <c r="L309" s="17">
        <v>45769</v>
      </c>
      <c r="M309" s="18">
        <v>7500000</v>
      </c>
      <c r="N309" s="17">
        <v>45771</v>
      </c>
      <c r="O309" s="13" t="s">
        <v>43</v>
      </c>
      <c r="P309" s="19">
        <v>45772</v>
      </c>
      <c r="Q309" s="13">
        <v>1110</v>
      </c>
      <c r="R309" s="1">
        <v>220602</v>
      </c>
      <c r="S309" s="20">
        <v>7500000</v>
      </c>
      <c r="T309" s="17">
        <v>45771</v>
      </c>
      <c r="U309" s="15" t="s">
        <v>1287</v>
      </c>
      <c r="V309" s="17">
        <v>45771</v>
      </c>
      <c r="W309" s="13" t="s">
        <v>668</v>
      </c>
      <c r="X309" s="17"/>
      <c r="Y309" s="1"/>
      <c r="Z309" s="21">
        <f t="shared" si="101"/>
        <v>2500000</v>
      </c>
      <c r="AA309" s="1"/>
      <c r="AB309" s="22"/>
      <c r="AC309" s="1"/>
      <c r="AD309" s="22"/>
      <c r="AE309" s="1"/>
      <c r="AF309" s="1" t="s">
        <v>1288</v>
      </c>
      <c r="AG309" s="1">
        <v>3164792202</v>
      </c>
      <c r="AH309" s="26" t="s">
        <v>1289</v>
      </c>
      <c r="AI309" s="1"/>
    </row>
    <row r="310" spans="1:35">
      <c r="A310" s="1">
        <v>334</v>
      </c>
      <c r="B310" s="1" t="s">
        <v>596</v>
      </c>
      <c r="C310" s="1" t="s">
        <v>621</v>
      </c>
      <c r="D310" s="1" t="s">
        <v>796</v>
      </c>
      <c r="E310" s="13" t="s">
        <v>40</v>
      </c>
      <c r="F310" s="140">
        <v>7500000</v>
      </c>
      <c r="G310" s="1" t="s">
        <v>1290</v>
      </c>
      <c r="H310" s="15">
        <v>24714386</v>
      </c>
      <c r="I310" s="15" t="s">
        <v>963</v>
      </c>
      <c r="J310" s="16">
        <v>1</v>
      </c>
      <c r="K310" s="16">
        <v>1141</v>
      </c>
      <c r="L310" s="17">
        <v>45769</v>
      </c>
      <c r="M310" s="18">
        <v>7500000</v>
      </c>
      <c r="N310" s="17">
        <v>45771</v>
      </c>
      <c r="O310" s="13" t="s">
        <v>43</v>
      </c>
      <c r="P310" s="19">
        <v>45803</v>
      </c>
      <c r="Q310" s="13">
        <v>1130</v>
      </c>
      <c r="R310" s="1">
        <v>220602</v>
      </c>
      <c r="S310" s="20">
        <v>7500000</v>
      </c>
      <c r="T310" s="17">
        <v>45773</v>
      </c>
      <c r="U310" s="15" t="s">
        <v>1291</v>
      </c>
      <c r="V310" s="17">
        <v>45784</v>
      </c>
      <c r="W310" s="13" t="s">
        <v>668</v>
      </c>
      <c r="X310" s="17"/>
      <c r="Y310" s="1"/>
      <c r="Z310" s="21">
        <f t="shared" si="101"/>
        <v>2500000</v>
      </c>
      <c r="AA310" s="1"/>
      <c r="AB310" s="22"/>
      <c r="AC310" s="1"/>
      <c r="AD310" s="22"/>
      <c r="AE310" s="1"/>
      <c r="AF310" s="1" t="s">
        <v>1292</v>
      </c>
      <c r="AG310" s="1">
        <v>3203524814</v>
      </c>
      <c r="AH310" s="26" t="s">
        <v>1293</v>
      </c>
      <c r="AI310" s="1"/>
    </row>
    <row r="311" spans="1:35">
      <c r="A311" s="1">
        <v>335</v>
      </c>
      <c r="B311" s="1" t="s">
        <v>596</v>
      </c>
      <c r="C311" s="1" t="s">
        <v>100</v>
      </c>
      <c r="D311" s="24" t="s">
        <v>900</v>
      </c>
      <c r="E311" s="13" t="s">
        <v>40</v>
      </c>
      <c r="F311" s="264">
        <v>22500000</v>
      </c>
      <c r="G311" s="1" t="s">
        <v>1294</v>
      </c>
      <c r="H311" s="15">
        <v>1234090940</v>
      </c>
      <c r="I311" s="15" t="s">
        <v>219</v>
      </c>
      <c r="J311" s="16">
        <v>3</v>
      </c>
      <c r="K311" s="16">
        <v>1144</v>
      </c>
      <c r="L311" s="17">
        <v>45769</v>
      </c>
      <c r="M311" s="18">
        <f t="shared" ref="M311" si="108">F311</f>
        <v>22500000</v>
      </c>
      <c r="N311" s="17">
        <v>45771</v>
      </c>
      <c r="O311" s="13" t="s">
        <v>43</v>
      </c>
      <c r="P311" s="19">
        <v>45771</v>
      </c>
      <c r="Q311" s="13">
        <v>1111</v>
      </c>
      <c r="R311" s="1">
        <v>220601</v>
      </c>
      <c r="S311" s="20">
        <f t="shared" ref="S311" si="109">M311</f>
        <v>22500000</v>
      </c>
      <c r="T311" s="17">
        <v>45773</v>
      </c>
      <c r="U311" s="15" t="s">
        <v>1295</v>
      </c>
      <c r="V311" s="17">
        <v>45776</v>
      </c>
      <c r="W311" s="13" t="s">
        <v>668</v>
      </c>
      <c r="X311" s="17"/>
      <c r="Y311" s="1"/>
      <c r="Z311" s="21">
        <f t="shared" si="101"/>
        <v>7500000</v>
      </c>
      <c r="AA311" s="1"/>
      <c r="AB311" s="22"/>
      <c r="AC311" s="1"/>
      <c r="AD311" s="22"/>
      <c r="AE311" s="1"/>
      <c r="AF311" s="1" t="s">
        <v>1296</v>
      </c>
      <c r="AG311" s="1">
        <v>3022972007</v>
      </c>
      <c r="AH311" s="26" t="s">
        <v>1297</v>
      </c>
      <c r="AI311" s="1"/>
    </row>
    <row r="312" spans="1:35">
      <c r="A312" s="1">
        <v>336</v>
      </c>
      <c r="B312" s="1" t="s">
        <v>596</v>
      </c>
      <c r="C312" s="1" t="s">
        <v>621</v>
      </c>
      <c r="D312" s="1" t="s">
        <v>796</v>
      </c>
      <c r="E312" s="13" t="s">
        <v>40</v>
      </c>
      <c r="F312" s="140">
        <v>7500000</v>
      </c>
      <c r="G312" s="1" t="s">
        <v>1298</v>
      </c>
      <c r="H312" s="15">
        <v>17282189</v>
      </c>
      <c r="I312" s="15" t="s">
        <v>1299</v>
      </c>
      <c r="J312" s="16"/>
      <c r="K312" s="16">
        <v>1149</v>
      </c>
      <c r="L312" s="17">
        <v>45769</v>
      </c>
      <c r="M312" s="18">
        <v>7500000</v>
      </c>
      <c r="N312" s="17">
        <v>45771</v>
      </c>
      <c r="O312" s="13" t="s">
        <v>43</v>
      </c>
      <c r="P312" s="19">
        <v>45776</v>
      </c>
      <c r="Q312" s="13">
        <v>1166</v>
      </c>
      <c r="R312" s="1">
        <v>220602</v>
      </c>
      <c r="S312" s="20">
        <v>7500000</v>
      </c>
      <c r="T312" s="17">
        <v>45775</v>
      </c>
      <c r="U312" s="15" t="s">
        <v>1300</v>
      </c>
      <c r="V312" s="17">
        <v>45776</v>
      </c>
      <c r="W312" s="13" t="s">
        <v>668</v>
      </c>
      <c r="X312" s="17"/>
      <c r="Y312" s="1"/>
      <c r="Z312" s="21">
        <f t="shared" si="101"/>
        <v>2500000</v>
      </c>
      <c r="AA312" s="1"/>
      <c r="AB312" s="22"/>
      <c r="AC312" s="1"/>
      <c r="AD312" s="22"/>
      <c r="AE312" s="1"/>
      <c r="AF312" s="1" t="s">
        <v>1301</v>
      </c>
      <c r="AG312" s="1">
        <v>3115675294</v>
      </c>
      <c r="AH312" s="26" t="s">
        <v>1302</v>
      </c>
      <c r="AI312" s="1"/>
    </row>
    <row r="313" spans="1:35">
      <c r="A313" s="1">
        <v>337</v>
      </c>
      <c r="B313" s="1" t="s">
        <v>596</v>
      </c>
      <c r="C313" s="1" t="s">
        <v>621</v>
      </c>
      <c r="D313" s="1" t="s">
        <v>796</v>
      </c>
      <c r="E313" s="13" t="s">
        <v>40</v>
      </c>
      <c r="F313" s="140">
        <v>7500000</v>
      </c>
      <c r="G313" s="1" t="s">
        <v>1303</v>
      </c>
      <c r="H313" s="15">
        <v>52088322</v>
      </c>
      <c r="I313" s="15" t="s">
        <v>261</v>
      </c>
      <c r="J313" s="16">
        <v>8</v>
      </c>
      <c r="K313" s="16">
        <v>1139</v>
      </c>
      <c r="L313" s="17">
        <v>45769</v>
      </c>
      <c r="M313" s="18">
        <v>7500000</v>
      </c>
      <c r="N313" s="17">
        <v>45771</v>
      </c>
      <c r="O313" s="13" t="s">
        <v>43</v>
      </c>
      <c r="P313" s="19">
        <v>45771</v>
      </c>
      <c r="Q313" s="13">
        <v>1112</v>
      </c>
      <c r="R313" s="1">
        <v>220602</v>
      </c>
      <c r="S313" s="20">
        <v>7500000</v>
      </c>
      <c r="T313" s="17">
        <v>45771</v>
      </c>
      <c r="U313" s="15" t="s">
        <v>1304</v>
      </c>
      <c r="V313" s="17">
        <v>45772</v>
      </c>
      <c r="W313" s="13" t="s">
        <v>668</v>
      </c>
      <c r="X313" s="17"/>
      <c r="Y313" s="1"/>
      <c r="Z313" s="21">
        <f t="shared" si="101"/>
        <v>2500000</v>
      </c>
      <c r="AA313" s="1"/>
      <c r="AB313" s="22"/>
      <c r="AC313" s="1"/>
      <c r="AD313" s="22"/>
      <c r="AE313" s="1"/>
      <c r="AF313" s="1" t="s">
        <v>1305</v>
      </c>
      <c r="AG313" s="1">
        <v>3114479065</v>
      </c>
      <c r="AH313" s="26" t="s">
        <v>1306</v>
      </c>
      <c r="AI313" s="1"/>
    </row>
    <row r="314" spans="1:35">
      <c r="A314" s="1">
        <v>338</v>
      </c>
      <c r="B314" s="1" t="s">
        <v>596</v>
      </c>
      <c r="C314" s="1" t="s">
        <v>621</v>
      </c>
      <c r="D314" s="1" t="s">
        <v>796</v>
      </c>
      <c r="E314" s="13" t="s">
        <v>40</v>
      </c>
      <c r="F314" s="140">
        <v>7500000</v>
      </c>
      <c r="G314" s="1" t="s">
        <v>559</v>
      </c>
      <c r="H314" s="15">
        <v>55165364</v>
      </c>
      <c r="I314" s="15" t="s">
        <v>560</v>
      </c>
      <c r="J314" s="16">
        <v>4</v>
      </c>
      <c r="K314" s="16">
        <v>1148</v>
      </c>
      <c r="L314" s="17">
        <v>45769</v>
      </c>
      <c r="M314" s="18">
        <v>7500000</v>
      </c>
      <c r="N314" s="17">
        <v>45771</v>
      </c>
      <c r="O314" s="13" t="s">
        <v>43</v>
      </c>
      <c r="P314" s="19"/>
      <c r="Q314" s="13"/>
      <c r="R314" s="1">
        <v>220602</v>
      </c>
      <c r="S314" s="20">
        <v>7500000</v>
      </c>
      <c r="T314" s="17"/>
      <c r="U314" s="15"/>
      <c r="V314" s="17"/>
      <c r="W314" s="13" t="s">
        <v>668</v>
      </c>
      <c r="X314" s="17"/>
      <c r="Y314" s="1"/>
      <c r="Z314" s="21">
        <f t="shared" si="101"/>
        <v>2500000</v>
      </c>
      <c r="AA314" s="1"/>
      <c r="AB314" s="22"/>
      <c r="AC314" s="1"/>
      <c r="AD314" s="22"/>
      <c r="AE314" s="1"/>
      <c r="AF314" s="1" t="s">
        <v>1307</v>
      </c>
      <c r="AG314" s="1">
        <v>3208543255</v>
      </c>
      <c r="AH314" s="26" t="s">
        <v>562</v>
      </c>
      <c r="AI314" s="1"/>
    </row>
    <row r="315" spans="1:35">
      <c r="A315" s="1">
        <v>339</v>
      </c>
      <c r="B315" s="1" t="s">
        <v>596</v>
      </c>
      <c r="C315" s="1" t="s">
        <v>621</v>
      </c>
      <c r="D315" s="24" t="s">
        <v>1217</v>
      </c>
      <c r="E315" s="13" t="s">
        <v>40</v>
      </c>
      <c r="F315" s="258">
        <v>9000000</v>
      </c>
      <c r="G315" s="1" t="s">
        <v>1308</v>
      </c>
      <c r="H315" s="175">
        <v>1110062757</v>
      </c>
      <c r="I315" s="15" t="s">
        <v>428</v>
      </c>
      <c r="J315" s="16">
        <v>2</v>
      </c>
      <c r="K315" s="16">
        <v>1151</v>
      </c>
      <c r="L315" s="17">
        <v>45769</v>
      </c>
      <c r="M315" s="18">
        <f t="shared" ref="M315:M316" si="110">F315</f>
        <v>9000000</v>
      </c>
      <c r="N315" s="17">
        <v>45771</v>
      </c>
      <c r="O315" s="13" t="s">
        <v>43</v>
      </c>
      <c r="P315" s="182">
        <v>45771</v>
      </c>
      <c r="Q315" s="183">
        <v>1113</v>
      </c>
      <c r="R315" s="1">
        <v>220606</v>
      </c>
      <c r="S315" s="20">
        <f t="shared" ref="S315:S316" si="111">M315</f>
        <v>9000000</v>
      </c>
      <c r="T315" s="17">
        <v>45771</v>
      </c>
      <c r="U315" s="215" t="s">
        <v>1309</v>
      </c>
      <c r="V315" s="17">
        <v>45773</v>
      </c>
      <c r="W315" s="13" t="s">
        <v>668</v>
      </c>
      <c r="X315" s="17"/>
      <c r="Y315" s="1"/>
      <c r="Z315" s="21">
        <f t="shared" si="101"/>
        <v>3000000</v>
      </c>
      <c r="AA315" s="1"/>
      <c r="AB315" s="22"/>
      <c r="AC315" s="1"/>
      <c r="AD315" s="22"/>
      <c r="AE315" s="1"/>
      <c r="AF315" s="1" t="s">
        <v>1310</v>
      </c>
      <c r="AG315" s="1">
        <v>3143820200</v>
      </c>
      <c r="AH315" s="26" t="s">
        <v>1311</v>
      </c>
      <c r="AI315" s="1"/>
    </row>
    <row r="316" spans="1:35">
      <c r="A316" s="1">
        <v>340</v>
      </c>
      <c r="B316" s="1" t="s">
        <v>596</v>
      </c>
      <c r="C316" s="1" t="s">
        <v>621</v>
      </c>
      <c r="D316" s="24" t="s">
        <v>1217</v>
      </c>
      <c r="E316" s="13" t="s">
        <v>40</v>
      </c>
      <c r="F316" s="258">
        <v>9000000</v>
      </c>
      <c r="G316" s="1" t="s">
        <v>1312</v>
      </c>
      <c r="H316" s="175">
        <v>1193560960</v>
      </c>
      <c r="I316" s="15" t="s">
        <v>780</v>
      </c>
      <c r="J316" s="16">
        <v>1</v>
      </c>
      <c r="K316" s="16">
        <v>1150</v>
      </c>
      <c r="L316" s="17">
        <v>45769</v>
      </c>
      <c r="M316" s="18">
        <f t="shared" si="110"/>
        <v>9000000</v>
      </c>
      <c r="N316" s="17">
        <v>45771</v>
      </c>
      <c r="O316" s="13" t="s">
        <v>43</v>
      </c>
      <c r="P316" s="182">
        <v>45773</v>
      </c>
      <c r="Q316" s="183">
        <v>1131</v>
      </c>
      <c r="R316" s="1">
        <v>220606</v>
      </c>
      <c r="S316" s="20">
        <f t="shared" si="111"/>
        <v>9000000</v>
      </c>
      <c r="T316" s="17"/>
      <c r="U316" s="215"/>
      <c r="V316" s="17"/>
      <c r="W316" s="13" t="s">
        <v>668</v>
      </c>
      <c r="X316" s="17"/>
      <c r="Y316" s="1"/>
      <c r="Z316" s="21">
        <f t="shared" si="101"/>
        <v>3000000</v>
      </c>
      <c r="AA316" s="1"/>
      <c r="AB316" s="22"/>
      <c r="AC316" s="1"/>
      <c r="AD316" s="22"/>
      <c r="AE316" s="1"/>
      <c r="AF316" s="1" t="s">
        <v>1314</v>
      </c>
      <c r="AG316" s="1">
        <v>3208887840</v>
      </c>
      <c r="AH316" s="26" t="s">
        <v>1315</v>
      </c>
      <c r="AI316" s="1"/>
    </row>
    <row r="317" spans="1:35">
      <c r="A317" s="1">
        <v>341</v>
      </c>
      <c r="B317" s="1" t="s">
        <v>596</v>
      </c>
      <c r="C317" s="1" t="s">
        <v>621</v>
      </c>
      <c r="D317" s="269" t="s">
        <v>876</v>
      </c>
      <c r="E317" s="13" t="s">
        <v>40</v>
      </c>
      <c r="F317" s="143">
        <v>18000000</v>
      </c>
      <c r="G317" s="1" t="s">
        <v>1316</v>
      </c>
      <c r="H317" s="15">
        <v>28559055</v>
      </c>
      <c r="I317" s="15" t="s">
        <v>42</v>
      </c>
      <c r="J317" s="16">
        <v>7</v>
      </c>
      <c r="K317" s="16">
        <v>1143</v>
      </c>
      <c r="L317" s="17">
        <v>45769</v>
      </c>
      <c r="M317" s="18">
        <f t="shared" ref="M317:M318" si="112">+F317</f>
        <v>18000000</v>
      </c>
      <c r="N317" s="17">
        <v>45771</v>
      </c>
      <c r="O317" s="13" t="s">
        <v>43</v>
      </c>
      <c r="P317" s="19">
        <v>45774</v>
      </c>
      <c r="Q317" s="13">
        <v>1137</v>
      </c>
      <c r="R317" s="1">
        <v>220601</v>
      </c>
      <c r="S317" s="20">
        <v>18000000</v>
      </c>
      <c r="T317" s="17"/>
      <c r="U317" s="15"/>
      <c r="V317" s="17"/>
      <c r="W317" s="13" t="s">
        <v>668</v>
      </c>
      <c r="X317" s="17"/>
      <c r="Y317" s="1"/>
      <c r="Z317" s="21">
        <f>+S317/3</f>
        <v>6000000</v>
      </c>
      <c r="AA317" s="1"/>
      <c r="AB317" s="22"/>
      <c r="AC317" s="1"/>
      <c r="AD317" s="22"/>
      <c r="AE317" s="1"/>
      <c r="AF317" s="1" t="s">
        <v>1318</v>
      </c>
      <c r="AG317" s="1">
        <v>3187630437</v>
      </c>
      <c r="AH317" s="26" t="s">
        <v>1319</v>
      </c>
      <c r="AI317" s="1"/>
    </row>
    <row r="318" spans="1:35">
      <c r="A318" s="1">
        <v>342</v>
      </c>
      <c r="B318" s="1" t="s">
        <v>596</v>
      </c>
      <c r="C318" s="1" t="s">
        <v>621</v>
      </c>
      <c r="D318" s="269" t="s">
        <v>876</v>
      </c>
      <c r="E318" s="13" t="s">
        <v>40</v>
      </c>
      <c r="F318" s="143">
        <v>18000000</v>
      </c>
      <c r="G318" s="1" t="s">
        <v>1320</v>
      </c>
      <c r="H318" s="15">
        <v>49781418</v>
      </c>
      <c r="I318" s="15" t="s">
        <v>214</v>
      </c>
      <c r="J318" s="16">
        <v>3</v>
      </c>
      <c r="K318" s="16">
        <v>1142</v>
      </c>
      <c r="L318" s="17">
        <v>45769</v>
      </c>
      <c r="M318" s="18">
        <f t="shared" si="112"/>
        <v>18000000</v>
      </c>
      <c r="N318" s="17">
        <v>45771</v>
      </c>
      <c r="O318" s="13" t="s">
        <v>43</v>
      </c>
      <c r="P318" s="19">
        <v>45771</v>
      </c>
      <c r="Q318" s="13">
        <v>1114</v>
      </c>
      <c r="R318" s="1">
        <v>220601</v>
      </c>
      <c r="S318" s="20">
        <v>18000000</v>
      </c>
      <c r="T318" s="17">
        <v>45771</v>
      </c>
      <c r="U318" s="15">
        <v>10003413</v>
      </c>
      <c r="V318" s="17">
        <v>45773</v>
      </c>
      <c r="W318" s="13" t="s">
        <v>668</v>
      </c>
      <c r="X318" s="17"/>
      <c r="Y318" s="1"/>
      <c r="Z318" s="21">
        <f>+S318/3</f>
        <v>6000000</v>
      </c>
      <c r="AA318" s="1"/>
      <c r="AB318" s="22"/>
      <c r="AC318" s="1"/>
      <c r="AD318" s="22"/>
      <c r="AE318" s="1"/>
      <c r="AF318" s="1" t="s">
        <v>1321</v>
      </c>
      <c r="AG318" s="1">
        <v>3145567875</v>
      </c>
      <c r="AH318" s="26" t="s">
        <v>1319</v>
      </c>
      <c r="AI318" s="1"/>
    </row>
    <row r="319" spans="1:35">
      <c r="A319" s="1">
        <v>343</v>
      </c>
      <c r="B319" s="1" t="s">
        <v>596</v>
      </c>
      <c r="C319" s="1" t="s">
        <v>621</v>
      </c>
      <c r="D319" s="24" t="s">
        <v>885</v>
      </c>
      <c r="E319" s="13" t="s">
        <v>40</v>
      </c>
      <c r="F319" s="257">
        <v>24000000</v>
      </c>
      <c r="G319" s="1" t="s">
        <v>1322</v>
      </c>
      <c r="H319" s="15">
        <v>1022393219</v>
      </c>
      <c r="I319" s="15" t="s">
        <v>261</v>
      </c>
      <c r="J319" s="16">
        <v>2</v>
      </c>
      <c r="K319" s="16">
        <v>1131</v>
      </c>
      <c r="L319" s="17">
        <v>45763</v>
      </c>
      <c r="M319" s="18">
        <f t="shared" ref="M319" si="113">F319</f>
        <v>24000000</v>
      </c>
      <c r="N319" s="17">
        <v>45771</v>
      </c>
      <c r="O319" s="13" t="s">
        <v>43</v>
      </c>
      <c r="P319" s="19">
        <v>45774</v>
      </c>
      <c r="Q319" s="13">
        <v>1138</v>
      </c>
      <c r="R319" s="1">
        <v>220605</v>
      </c>
      <c r="S319" s="20">
        <f t="shared" ref="S319" si="114">M319</f>
        <v>24000000</v>
      </c>
      <c r="T319" s="17"/>
      <c r="U319" s="15"/>
      <c r="V319" s="17"/>
      <c r="W319" s="13" t="s">
        <v>668</v>
      </c>
      <c r="X319" s="17"/>
      <c r="Y319" s="1"/>
      <c r="Z319" s="21">
        <f>+S319/3</f>
        <v>8000000</v>
      </c>
      <c r="AA319" s="1"/>
      <c r="AB319" s="22"/>
      <c r="AC319" s="1"/>
      <c r="AD319" s="22"/>
      <c r="AE319" s="1"/>
      <c r="AF319" s="1" t="s">
        <v>1323</v>
      </c>
      <c r="AG319" s="1">
        <v>3212207817</v>
      </c>
      <c r="AH319" s="26" t="s">
        <v>1324</v>
      </c>
      <c r="AI319" s="1"/>
    </row>
    <row r="320" spans="1:35">
      <c r="A320" s="1">
        <v>344</v>
      </c>
      <c r="B320" s="1" t="s">
        <v>596</v>
      </c>
      <c r="C320" s="1" t="s">
        <v>621</v>
      </c>
      <c r="D320" s="1" t="s">
        <v>796</v>
      </c>
      <c r="E320" s="13" t="s">
        <v>40</v>
      </c>
      <c r="F320" s="140">
        <v>7500000</v>
      </c>
      <c r="G320" s="1" t="s">
        <v>1325</v>
      </c>
      <c r="H320" s="15">
        <v>1010040028</v>
      </c>
      <c r="I320" s="15" t="s">
        <v>924</v>
      </c>
      <c r="J320" s="16">
        <v>4</v>
      </c>
      <c r="K320" s="16">
        <v>1154</v>
      </c>
      <c r="L320" s="17">
        <v>45769</v>
      </c>
      <c r="M320" s="18">
        <v>7500000</v>
      </c>
      <c r="N320" s="17">
        <v>45771</v>
      </c>
      <c r="O320" s="13" t="s">
        <v>43</v>
      </c>
      <c r="P320" s="19"/>
      <c r="Q320" s="13"/>
      <c r="R320" s="1">
        <v>220602</v>
      </c>
      <c r="S320" s="20">
        <v>7500000</v>
      </c>
      <c r="T320" s="17"/>
      <c r="U320" s="15"/>
      <c r="V320" s="17"/>
      <c r="W320" s="13" t="s">
        <v>668</v>
      </c>
      <c r="X320" s="17"/>
      <c r="Y320" s="1"/>
      <c r="Z320" s="21">
        <f t="shared" ref="Z320:Z321" si="115">+S320/3</f>
        <v>2500000</v>
      </c>
      <c r="AA320" s="1"/>
      <c r="AB320" s="22"/>
      <c r="AC320" s="1"/>
      <c r="AD320" s="22"/>
      <c r="AE320" s="1"/>
      <c r="AF320" s="1" t="s">
        <v>1326</v>
      </c>
      <c r="AG320" s="1">
        <v>3102049905</v>
      </c>
      <c r="AH320" s="26" t="s">
        <v>1327</v>
      </c>
      <c r="AI320" s="1"/>
    </row>
    <row r="321" spans="1:35">
      <c r="A321" s="1">
        <v>345</v>
      </c>
      <c r="B321" s="1" t="s">
        <v>596</v>
      </c>
      <c r="C321" s="1" t="s">
        <v>621</v>
      </c>
      <c r="D321" s="1" t="s">
        <v>796</v>
      </c>
      <c r="E321" s="13" t="s">
        <v>40</v>
      </c>
      <c r="F321" s="140">
        <v>7500000</v>
      </c>
      <c r="G321" s="1" t="s">
        <v>1328</v>
      </c>
      <c r="H321" s="15">
        <v>1109003268</v>
      </c>
      <c r="I321" s="15" t="s">
        <v>452</v>
      </c>
      <c r="J321" s="16">
        <v>7</v>
      </c>
      <c r="K321" s="16">
        <v>1153</v>
      </c>
      <c r="L321" s="17">
        <v>45769</v>
      </c>
      <c r="M321" s="18">
        <v>7500000</v>
      </c>
      <c r="N321" s="17">
        <v>45771</v>
      </c>
      <c r="O321" s="13" t="s">
        <v>43</v>
      </c>
      <c r="P321" s="19">
        <v>45773</v>
      </c>
      <c r="Q321" s="13">
        <v>1132</v>
      </c>
      <c r="R321" s="1">
        <v>220602</v>
      </c>
      <c r="S321" s="20">
        <v>7500000</v>
      </c>
      <c r="T321" s="17">
        <v>45775</v>
      </c>
      <c r="U321" s="15" t="s">
        <v>1329</v>
      </c>
      <c r="V321" s="17">
        <v>45783</v>
      </c>
      <c r="W321" s="13" t="s">
        <v>668</v>
      </c>
      <c r="X321" s="17"/>
      <c r="Y321" s="1"/>
      <c r="Z321" s="21">
        <f t="shared" si="115"/>
        <v>2500000</v>
      </c>
      <c r="AA321" s="1"/>
      <c r="AB321" s="22"/>
      <c r="AC321" s="1"/>
      <c r="AD321" s="22"/>
      <c r="AE321" s="1"/>
      <c r="AF321" s="1" t="s">
        <v>1330</v>
      </c>
      <c r="AG321" s="1">
        <v>3023282257</v>
      </c>
      <c r="AH321" s="26" t="s">
        <v>1331</v>
      </c>
      <c r="AI321" s="1"/>
    </row>
    <row r="322" spans="1:35">
      <c r="A322" s="1">
        <v>346</v>
      </c>
      <c r="B322" s="1" t="s">
        <v>596</v>
      </c>
      <c r="C322" s="1" t="s">
        <v>621</v>
      </c>
      <c r="D322" s="1" t="s">
        <v>1332</v>
      </c>
      <c r="E322" s="13" t="s">
        <v>40</v>
      </c>
      <c r="F322" s="268">
        <v>7200000</v>
      </c>
      <c r="G322" s="1" t="s">
        <v>1333</v>
      </c>
      <c r="H322" s="15">
        <v>1007267548</v>
      </c>
      <c r="I322" s="15" t="s">
        <v>428</v>
      </c>
      <c r="J322" s="16">
        <v>7</v>
      </c>
      <c r="K322" s="16">
        <v>1152</v>
      </c>
      <c r="L322" s="17">
        <v>45769</v>
      </c>
      <c r="M322" s="18">
        <f t="shared" ref="M322" si="116">F322</f>
        <v>7200000</v>
      </c>
      <c r="N322" s="17">
        <v>45771</v>
      </c>
      <c r="O322" s="13" t="s">
        <v>43</v>
      </c>
      <c r="P322" s="19">
        <v>45772</v>
      </c>
      <c r="Q322" s="13">
        <v>1120</v>
      </c>
      <c r="R322" s="1">
        <v>220602</v>
      </c>
      <c r="S322" s="20">
        <f t="shared" ref="S322" si="117">M322</f>
        <v>7200000</v>
      </c>
      <c r="T322" s="17">
        <v>45773</v>
      </c>
      <c r="U322" s="15" t="s">
        <v>1334</v>
      </c>
      <c r="V322" s="17">
        <v>45802</v>
      </c>
      <c r="W322" s="13" t="s">
        <v>668</v>
      </c>
      <c r="X322" s="17"/>
      <c r="Y322" s="1"/>
      <c r="Z322" s="21">
        <f>+F322/3</f>
        <v>2400000</v>
      </c>
      <c r="AA322" s="1"/>
      <c r="AB322" s="22"/>
      <c r="AC322" s="1"/>
      <c r="AD322" s="22"/>
      <c r="AE322" s="1"/>
      <c r="AF322" s="1" t="s">
        <v>1335</v>
      </c>
      <c r="AG322" s="1">
        <v>3218245734</v>
      </c>
      <c r="AH322" s="26" t="s">
        <v>1336</v>
      </c>
      <c r="AI322" s="1"/>
    </row>
    <row r="323" spans="1:35">
      <c r="A323" s="1">
        <v>347</v>
      </c>
      <c r="B323" s="1" t="s">
        <v>596</v>
      </c>
      <c r="C323" s="1" t="s">
        <v>621</v>
      </c>
      <c r="D323" s="269" t="s">
        <v>876</v>
      </c>
      <c r="E323" s="13" t="s">
        <v>40</v>
      </c>
      <c r="F323" s="143">
        <v>18000000</v>
      </c>
      <c r="G323" s="1" t="s">
        <v>1337</v>
      </c>
      <c r="H323" s="15">
        <v>1110516308</v>
      </c>
      <c r="I323" s="15" t="s">
        <v>42</v>
      </c>
      <c r="J323" s="16">
        <v>9</v>
      </c>
      <c r="K323" s="16">
        <v>1165</v>
      </c>
      <c r="L323" s="17">
        <v>45769</v>
      </c>
      <c r="M323" s="18">
        <f t="shared" ref="M323" si="118">+F323</f>
        <v>18000000</v>
      </c>
      <c r="N323" s="17">
        <v>45771</v>
      </c>
      <c r="O323" s="13" t="s">
        <v>43</v>
      </c>
      <c r="P323" s="19"/>
      <c r="Q323" s="13"/>
      <c r="R323" s="1">
        <v>220601</v>
      </c>
      <c r="S323" s="20">
        <v>18000000</v>
      </c>
      <c r="T323" s="17">
        <v>45775</v>
      </c>
      <c r="U323" s="15" t="s">
        <v>1338</v>
      </c>
      <c r="V323" s="17">
        <v>45776</v>
      </c>
      <c r="W323" s="13" t="s">
        <v>668</v>
      </c>
      <c r="X323" s="17"/>
      <c r="Y323" s="1"/>
      <c r="Z323" s="21">
        <f>+S323/3</f>
        <v>6000000</v>
      </c>
      <c r="AA323" s="1"/>
      <c r="AB323" s="22"/>
      <c r="AC323" s="1"/>
      <c r="AD323" s="22"/>
      <c r="AE323" s="1"/>
      <c r="AF323" s="1" t="s">
        <v>1339</v>
      </c>
      <c r="AG323" s="1">
        <v>3124610632</v>
      </c>
      <c r="AH323" s="26" t="s">
        <v>1340</v>
      </c>
      <c r="AI323" s="1"/>
    </row>
    <row r="324" spans="1:35">
      <c r="A324" s="1">
        <v>348</v>
      </c>
      <c r="B324" s="1" t="s">
        <v>596</v>
      </c>
      <c r="C324" s="1" t="s">
        <v>621</v>
      </c>
      <c r="D324" s="24" t="s">
        <v>890</v>
      </c>
      <c r="E324" s="13" t="s">
        <v>40</v>
      </c>
      <c r="F324" s="258">
        <v>9000000</v>
      </c>
      <c r="G324" s="1" t="s">
        <v>1341</v>
      </c>
      <c r="H324" s="175">
        <v>1022976257</v>
      </c>
      <c r="I324" s="15" t="s">
        <v>261</v>
      </c>
      <c r="J324" s="16">
        <v>5</v>
      </c>
      <c r="K324" s="16">
        <v>1162</v>
      </c>
      <c r="L324" s="17">
        <v>45769</v>
      </c>
      <c r="M324" s="18">
        <f t="shared" ref="M324" si="119">F324</f>
        <v>9000000</v>
      </c>
      <c r="N324" s="17">
        <v>45771</v>
      </c>
      <c r="O324" s="13" t="s">
        <v>43</v>
      </c>
      <c r="P324" s="182">
        <v>45774</v>
      </c>
      <c r="Q324" s="183">
        <v>1139</v>
      </c>
      <c r="R324" s="1">
        <v>220606</v>
      </c>
      <c r="S324" s="20">
        <f t="shared" ref="S324" si="120">M324</f>
        <v>9000000</v>
      </c>
      <c r="T324" s="17">
        <v>45775</v>
      </c>
      <c r="U324" s="218" t="s">
        <v>1342</v>
      </c>
      <c r="V324" s="17">
        <v>45776</v>
      </c>
      <c r="W324" s="13" t="s">
        <v>668</v>
      </c>
      <c r="X324" s="17"/>
      <c r="Y324" s="1"/>
      <c r="Z324" s="21">
        <f t="shared" ref="Z324:Z325" si="121">+S324/3</f>
        <v>3000000</v>
      </c>
      <c r="AA324" s="1"/>
      <c r="AB324" s="22"/>
      <c r="AC324" s="1"/>
      <c r="AD324" s="22"/>
      <c r="AE324" s="1"/>
      <c r="AF324" s="1" t="s">
        <v>1343</v>
      </c>
      <c r="AG324" s="1">
        <v>3194909476</v>
      </c>
      <c r="AH324" s="26" t="s">
        <v>1344</v>
      </c>
      <c r="AI324" s="1"/>
    </row>
    <row r="325" spans="1:35">
      <c r="A325" s="1">
        <v>349</v>
      </c>
      <c r="B325" s="1" t="s">
        <v>596</v>
      </c>
      <c r="C325" s="1" t="s">
        <v>621</v>
      </c>
      <c r="D325" s="1" t="s">
        <v>796</v>
      </c>
      <c r="E325" s="13" t="s">
        <v>40</v>
      </c>
      <c r="F325" s="140">
        <v>7500000</v>
      </c>
      <c r="G325" s="1" t="s">
        <v>1345</v>
      </c>
      <c r="H325" s="15">
        <v>1105460741</v>
      </c>
      <c r="I325" s="15" t="s">
        <v>42</v>
      </c>
      <c r="J325" s="16">
        <v>4</v>
      </c>
      <c r="K325" s="16">
        <v>1159</v>
      </c>
      <c r="L325" s="17">
        <v>45769</v>
      </c>
      <c r="M325" s="18">
        <v>7500000</v>
      </c>
      <c r="N325" s="17">
        <v>45771</v>
      </c>
      <c r="O325" s="13" t="s">
        <v>43</v>
      </c>
      <c r="P325" s="19">
        <v>45803</v>
      </c>
      <c r="Q325" s="13">
        <v>1137</v>
      </c>
      <c r="R325" s="1">
        <v>220602</v>
      </c>
      <c r="S325" s="20">
        <v>7500000</v>
      </c>
      <c r="T325" s="17"/>
      <c r="U325" s="15"/>
      <c r="V325" s="17"/>
      <c r="W325" s="13" t="s">
        <v>668</v>
      </c>
      <c r="X325" s="17"/>
      <c r="Y325" s="1"/>
      <c r="Z325" s="21">
        <f t="shared" si="121"/>
        <v>2500000</v>
      </c>
      <c r="AA325" s="1"/>
      <c r="AB325" s="22"/>
      <c r="AC325" s="1"/>
      <c r="AD325" s="22"/>
      <c r="AE325" s="1"/>
      <c r="AF325" s="1" t="s">
        <v>1347</v>
      </c>
      <c r="AG325" s="1">
        <v>3014478897</v>
      </c>
      <c r="AH325" s="26" t="s">
        <v>1348</v>
      </c>
      <c r="AI325" s="1"/>
    </row>
    <row r="326" spans="1:35">
      <c r="A326" s="1">
        <v>350</v>
      </c>
      <c r="B326" s="1" t="s">
        <v>596</v>
      </c>
      <c r="C326" s="1" t="s">
        <v>100</v>
      </c>
      <c r="D326" s="1" t="s">
        <v>4159</v>
      </c>
      <c r="E326" s="13" t="s">
        <v>40</v>
      </c>
      <c r="F326" s="263">
        <v>33000000</v>
      </c>
      <c r="G326" s="1" t="s">
        <v>1349</v>
      </c>
      <c r="H326" s="15">
        <v>1110525900</v>
      </c>
      <c r="I326" s="15" t="s">
        <v>42</v>
      </c>
      <c r="J326" s="16">
        <v>8</v>
      </c>
      <c r="K326" s="16">
        <v>1168</v>
      </c>
      <c r="L326" s="17">
        <v>45769</v>
      </c>
      <c r="M326" s="18">
        <f>+F326</f>
        <v>33000000</v>
      </c>
      <c r="N326" s="17">
        <v>45771</v>
      </c>
      <c r="O326" s="13" t="s">
        <v>43</v>
      </c>
      <c r="P326" s="19">
        <v>45772</v>
      </c>
      <c r="Q326" s="13">
        <v>1121</v>
      </c>
      <c r="R326" s="1">
        <v>220605</v>
      </c>
      <c r="S326" s="20">
        <f>+M326</f>
        <v>33000000</v>
      </c>
      <c r="T326" s="17">
        <v>45802</v>
      </c>
      <c r="U326" s="15" t="s">
        <v>1350</v>
      </c>
      <c r="V326" s="17">
        <v>45783</v>
      </c>
      <c r="W326" s="13" t="s">
        <v>668</v>
      </c>
      <c r="X326" s="17"/>
      <c r="Y326" s="1"/>
      <c r="Z326" s="21">
        <f>+S326/3</f>
        <v>11000000</v>
      </c>
      <c r="AA326" s="1"/>
      <c r="AB326" s="22"/>
      <c r="AC326" s="1"/>
      <c r="AD326" s="22"/>
      <c r="AE326" s="1"/>
      <c r="AF326" s="1" t="s">
        <v>1351</v>
      </c>
      <c r="AG326" s="1">
        <v>3165522512</v>
      </c>
      <c r="AH326" s="26" t="s">
        <v>1352</v>
      </c>
      <c r="AI326" s="1"/>
    </row>
    <row r="327" spans="1:35" hidden="1">
      <c r="A327" s="1">
        <v>351</v>
      </c>
      <c r="B327" s="1" t="s">
        <v>37</v>
      </c>
      <c r="C327" s="1" t="s">
        <v>661</v>
      </c>
      <c r="D327" s="1" t="s">
        <v>1353</v>
      </c>
      <c r="E327" s="13" t="s">
        <v>40</v>
      </c>
      <c r="F327" s="14">
        <v>28000000</v>
      </c>
      <c r="G327" s="1" t="s">
        <v>131</v>
      </c>
      <c r="H327" s="15">
        <v>52958708</v>
      </c>
      <c r="I327" s="15" t="s">
        <v>42</v>
      </c>
      <c r="J327" s="16">
        <v>7</v>
      </c>
      <c r="K327" s="16">
        <v>1171</v>
      </c>
      <c r="L327" s="17">
        <v>45770</v>
      </c>
      <c r="M327" s="18">
        <f t="shared" ref="M327:M328" si="122">F327</f>
        <v>28000000</v>
      </c>
      <c r="N327" s="17">
        <v>45772</v>
      </c>
      <c r="O327" s="13" t="s">
        <v>43</v>
      </c>
      <c r="P327" s="19">
        <v>45772</v>
      </c>
      <c r="Q327" s="13">
        <v>1122</v>
      </c>
      <c r="R327" s="1">
        <v>2101010301</v>
      </c>
      <c r="S327" s="20">
        <f t="shared" ref="S327:S328" si="123">M327</f>
        <v>28000000</v>
      </c>
      <c r="T327" s="17"/>
      <c r="U327" s="15"/>
      <c r="V327" s="17"/>
      <c r="W327" s="25" t="s">
        <v>1135</v>
      </c>
      <c r="X327" s="17"/>
      <c r="Y327" s="1"/>
      <c r="Z327" s="21">
        <f>+F327/5</f>
        <v>5600000</v>
      </c>
      <c r="AA327" s="27"/>
      <c r="AB327" s="22"/>
      <c r="AC327" s="1"/>
      <c r="AD327" s="22"/>
      <c r="AE327" s="1"/>
      <c r="AF327" s="1" t="s">
        <v>133</v>
      </c>
      <c r="AG327" s="1">
        <v>3183741216</v>
      </c>
      <c r="AH327" s="23" t="s">
        <v>134</v>
      </c>
      <c r="AI327" s="1"/>
    </row>
    <row r="328" spans="1:35">
      <c r="A328" s="1">
        <v>352</v>
      </c>
      <c r="B328" s="1" t="s">
        <v>596</v>
      </c>
      <c r="C328" s="1" t="s">
        <v>100</v>
      </c>
      <c r="D328" s="248" t="s">
        <v>1355</v>
      </c>
      <c r="E328" s="13" t="s">
        <v>40</v>
      </c>
      <c r="F328" s="247">
        <v>11250000</v>
      </c>
      <c r="G328" s="1" t="s">
        <v>1356</v>
      </c>
      <c r="H328" s="15">
        <v>1110583793</v>
      </c>
      <c r="I328" s="15" t="s">
        <v>42</v>
      </c>
      <c r="J328" s="16">
        <v>3</v>
      </c>
      <c r="K328" s="16">
        <v>1145</v>
      </c>
      <c r="L328" s="17">
        <v>45769</v>
      </c>
      <c r="M328" s="18">
        <f t="shared" si="122"/>
        <v>11250000</v>
      </c>
      <c r="N328" s="17">
        <v>45772</v>
      </c>
      <c r="O328" s="13" t="s">
        <v>43</v>
      </c>
      <c r="P328" s="182">
        <v>45775</v>
      </c>
      <c r="Q328" s="183">
        <v>1158</v>
      </c>
      <c r="R328" s="1">
        <v>220601</v>
      </c>
      <c r="S328" s="20">
        <f t="shared" si="123"/>
        <v>11250000</v>
      </c>
      <c r="T328" s="17">
        <v>45775</v>
      </c>
      <c r="U328" s="217" t="s">
        <v>1357</v>
      </c>
      <c r="V328" s="17">
        <v>45782</v>
      </c>
      <c r="W328" s="13" t="s">
        <v>668</v>
      </c>
      <c r="X328" s="17"/>
      <c r="Y328" s="1"/>
      <c r="Z328" s="21">
        <f>+S328/3</f>
        <v>3750000</v>
      </c>
      <c r="AA328" s="1"/>
      <c r="AB328" s="22"/>
      <c r="AC328" s="1"/>
      <c r="AD328" s="22"/>
      <c r="AE328" s="1"/>
      <c r="AF328" s="1" t="s">
        <v>1358</v>
      </c>
      <c r="AG328" s="1">
        <v>3204060290</v>
      </c>
      <c r="AH328" s="26" t="s">
        <v>1359</v>
      </c>
      <c r="AI328" s="1"/>
    </row>
    <row r="329" spans="1:35">
      <c r="A329" s="1">
        <v>353</v>
      </c>
      <c r="B329" s="1" t="s">
        <v>596</v>
      </c>
      <c r="C329" s="1" t="s">
        <v>621</v>
      </c>
      <c r="D329" s="1" t="s">
        <v>796</v>
      </c>
      <c r="E329" s="13" t="s">
        <v>40</v>
      </c>
      <c r="F329" s="140">
        <v>7500000</v>
      </c>
      <c r="G329" s="1" t="s">
        <v>1360</v>
      </c>
      <c r="H329" s="15">
        <v>1110444789</v>
      </c>
      <c r="I329" s="15" t="s">
        <v>42</v>
      </c>
      <c r="J329" s="16">
        <v>8</v>
      </c>
      <c r="K329" s="16">
        <v>1156</v>
      </c>
      <c r="L329" s="17">
        <v>45769</v>
      </c>
      <c r="M329" s="18">
        <v>7500000</v>
      </c>
      <c r="N329" s="17">
        <v>45772</v>
      </c>
      <c r="O329" s="13" t="s">
        <v>43</v>
      </c>
      <c r="P329" s="19">
        <v>45772</v>
      </c>
      <c r="Q329" s="13">
        <v>1123</v>
      </c>
      <c r="R329" s="1">
        <v>220602</v>
      </c>
      <c r="S329" s="20">
        <v>7500000</v>
      </c>
      <c r="T329" s="17">
        <v>45772</v>
      </c>
      <c r="U329" s="15" t="s">
        <v>1361</v>
      </c>
      <c r="V329" s="17">
        <v>45775</v>
      </c>
      <c r="W329" s="13" t="s">
        <v>668</v>
      </c>
      <c r="X329" s="17"/>
      <c r="Y329" s="1"/>
      <c r="Z329" s="21">
        <f t="shared" ref="Z329:Z333" si="124">+S329/3</f>
        <v>2500000</v>
      </c>
      <c r="AA329" s="1"/>
      <c r="AB329" s="22"/>
      <c r="AC329" s="1"/>
      <c r="AD329" s="22"/>
      <c r="AE329" s="1"/>
      <c r="AF329" s="1" t="s">
        <v>1362</v>
      </c>
      <c r="AG329" s="1">
        <v>3134769691</v>
      </c>
      <c r="AH329" s="26" t="s">
        <v>1363</v>
      </c>
      <c r="AI329" s="1"/>
    </row>
    <row r="330" spans="1:35">
      <c r="A330" s="1">
        <v>354</v>
      </c>
      <c r="B330" s="1" t="s">
        <v>596</v>
      </c>
      <c r="C330" s="1" t="s">
        <v>621</v>
      </c>
      <c r="D330" s="1" t="s">
        <v>796</v>
      </c>
      <c r="E330" s="13" t="s">
        <v>40</v>
      </c>
      <c r="F330" s="140">
        <v>7500000</v>
      </c>
      <c r="G330" s="1" t="s">
        <v>1364</v>
      </c>
      <c r="H330" s="15">
        <v>65759681</v>
      </c>
      <c r="I330" s="15" t="s">
        <v>42</v>
      </c>
      <c r="J330" s="16">
        <v>0</v>
      </c>
      <c r="K330" s="16">
        <v>1160</v>
      </c>
      <c r="L330" s="17">
        <v>45769</v>
      </c>
      <c r="M330" s="18">
        <v>7500000</v>
      </c>
      <c r="N330" s="17">
        <v>45772</v>
      </c>
      <c r="O330" s="13" t="s">
        <v>43</v>
      </c>
      <c r="P330" s="19">
        <v>45773</v>
      </c>
      <c r="Q330" s="13">
        <v>1134</v>
      </c>
      <c r="R330" s="1">
        <v>220602</v>
      </c>
      <c r="S330" s="20">
        <v>7500000</v>
      </c>
      <c r="T330" s="17">
        <v>45773</v>
      </c>
      <c r="U330" s="15">
        <v>100043478</v>
      </c>
      <c r="V330" s="17">
        <v>45776</v>
      </c>
      <c r="W330" s="13" t="s">
        <v>668</v>
      </c>
      <c r="X330" s="17"/>
      <c r="Y330" s="1"/>
      <c r="Z330" s="21">
        <f t="shared" si="124"/>
        <v>2500000</v>
      </c>
      <c r="AA330" s="1"/>
      <c r="AB330" s="22"/>
      <c r="AC330" s="1"/>
      <c r="AD330" s="22"/>
      <c r="AE330" s="1"/>
      <c r="AF330" s="1" t="s">
        <v>1365</v>
      </c>
      <c r="AG330" s="1">
        <v>3202653868</v>
      </c>
      <c r="AH330" s="26" t="s">
        <v>1366</v>
      </c>
      <c r="AI330" s="1"/>
    </row>
    <row r="331" spans="1:35">
      <c r="A331" s="1">
        <v>355</v>
      </c>
      <c r="B331" s="1" t="s">
        <v>596</v>
      </c>
      <c r="C331" s="1" t="s">
        <v>621</v>
      </c>
      <c r="D331" s="1" t="s">
        <v>796</v>
      </c>
      <c r="E331" s="13" t="s">
        <v>40</v>
      </c>
      <c r="F331" s="140">
        <v>7500000</v>
      </c>
      <c r="G331" s="1" t="s">
        <v>1367</v>
      </c>
      <c r="H331" s="15">
        <v>1110234338</v>
      </c>
      <c r="I331" s="15" t="s">
        <v>1368</v>
      </c>
      <c r="J331" s="16">
        <v>9</v>
      </c>
      <c r="K331" s="16">
        <v>1155</v>
      </c>
      <c r="L331" s="17">
        <v>45769</v>
      </c>
      <c r="M331" s="18">
        <v>7500000</v>
      </c>
      <c r="N331" s="17">
        <v>45772</v>
      </c>
      <c r="O331" s="13" t="s">
        <v>43</v>
      </c>
      <c r="P331" s="19">
        <v>45772</v>
      </c>
      <c r="Q331" s="13">
        <v>1124</v>
      </c>
      <c r="R331" s="1">
        <v>220602</v>
      </c>
      <c r="S331" s="20">
        <v>7500000</v>
      </c>
      <c r="T331" s="17">
        <v>45772</v>
      </c>
      <c r="U331" s="15" t="s">
        <v>1369</v>
      </c>
      <c r="V331" s="17">
        <v>45777</v>
      </c>
      <c r="W331" s="13" t="s">
        <v>668</v>
      </c>
      <c r="X331" s="17"/>
      <c r="Y331" s="1"/>
      <c r="Z331" s="21">
        <f t="shared" si="124"/>
        <v>2500000</v>
      </c>
      <c r="AA331" s="1"/>
      <c r="AB331" s="22"/>
      <c r="AC331" s="1"/>
      <c r="AD331" s="22"/>
      <c r="AE331" s="1"/>
      <c r="AF331" s="1" t="s">
        <v>1370</v>
      </c>
      <c r="AG331" s="1">
        <v>3224592297</v>
      </c>
      <c r="AH331" s="26" t="s">
        <v>1371</v>
      </c>
      <c r="AI331" s="1"/>
    </row>
    <row r="332" spans="1:35">
      <c r="A332" s="1">
        <v>356</v>
      </c>
      <c r="B332" s="1" t="s">
        <v>596</v>
      </c>
      <c r="C332" s="1" t="s">
        <v>621</v>
      </c>
      <c r="D332" s="1" t="s">
        <v>796</v>
      </c>
      <c r="E332" s="13" t="s">
        <v>40</v>
      </c>
      <c r="F332" s="140">
        <v>7500000</v>
      </c>
      <c r="G332" s="1" t="s">
        <v>1372</v>
      </c>
      <c r="H332" s="15">
        <v>1110544574</v>
      </c>
      <c r="I332" s="15" t="s">
        <v>42</v>
      </c>
      <c r="J332" s="16">
        <v>0</v>
      </c>
      <c r="K332" s="16">
        <v>1158</v>
      </c>
      <c r="L332" s="17">
        <v>45769</v>
      </c>
      <c r="M332" s="18">
        <v>7500000</v>
      </c>
      <c r="N332" s="17">
        <v>45772</v>
      </c>
      <c r="O332" s="13" t="s">
        <v>43</v>
      </c>
      <c r="P332" s="19">
        <v>45772</v>
      </c>
      <c r="Q332" s="13">
        <v>1125</v>
      </c>
      <c r="R332" s="1">
        <v>220602</v>
      </c>
      <c r="S332" s="20">
        <v>7500000</v>
      </c>
      <c r="T332" s="17">
        <v>45776</v>
      </c>
      <c r="U332" s="15" t="s">
        <v>1373</v>
      </c>
      <c r="V332" s="17">
        <v>45780</v>
      </c>
      <c r="W332" s="13" t="s">
        <v>668</v>
      </c>
      <c r="X332" s="17"/>
      <c r="Y332" s="1"/>
      <c r="Z332" s="21">
        <f t="shared" si="124"/>
        <v>2500000</v>
      </c>
      <c r="AA332" s="1"/>
      <c r="AB332" s="22"/>
      <c r="AC332" s="1"/>
      <c r="AD332" s="22"/>
      <c r="AE332" s="1"/>
      <c r="AF332" s="1" t="s">
        <v>1374</v>
      </c>
      <c r="AG332" s="1">
        <v>3118616235</v>
      </c>
      <c r="AH332" s="26" t="s">
        <v>1375</v>
      </c>
      <c r="AI332" s="1"/>
    </row>
    <row r="333" spans="1:35">
      <c r="A333" s="1">
        <v>357</v>
      </c>
      <c r="B333" s="1" t="s">
        <v>596</v>
      </c>
      <c r="C333" s="1" t="s">
        <v>621</v>
      </c>
      <c r="D333" s="1" t="s">
        <v>796</v>
      </c>
      <c r="E333" s="13" t="s">
        <v>40</v>
      </c>
      <c r="F333" s="140">
        <v>7500000</v>
      </c>
      <c r="G333" s="1" t="s">
        <v>1376</v>
      </c>
      <c r="H333" s="15">
        <v>1070595597</v>
      </c>
      <c r="I333" s="15" t="s">
        <v>780</v>
      </c>
      <c r="J333" s="16">
        <v>3</v>
      </c>
      <c r="K333" s="16">
        <v>1140</v>
      </c>
      <c r="L333" s="17">
        <v>45769</v>
      </c>
      <c r="M333" s="18">
        <v>7500000</v>
      </c>
      <c r="N333" s="17">
        <v>45772</v>
      </c>
      <c r="O333" s="13" t="s">
        <v>43</v>
      </c>
      <c r="P333" s="19">
        <v>45776</v>
      </c>
      <c r="Q333" s="13">
        <v>1168</v>
      </c>
      <c r="R333" s="1">
        <v>220602</v>
      </c>
      <c r="S333" s="20">
        <v>7500000</v>
      </c>
      <c r="T333" s="17">
        <v>45775</v>
      </c>
      <c r="U333" s="15">
        <v>1000043490</v>
      </c>
      <c r="V333" s="17">
        <v>45776</v>
      </c>
      <c r="W333" s="13" t="s">
        <v>668</v>
      </c>
      <c r="X333" s="17"/>
      <c r="Y333" s="1"/>
      <c r="Z333" s="21">
        <f t="shared" si="124"/>
        <v>2500000</v>
      </c>
      <c r="AA333" s="1"/>
      <c r="AB333" s="22"/>
      <c r="AC333" s="1"/>
      <c r="AD333" s="22"/>
      <c r="AE333" s="1"/>
      <c r="AF333" s="1" t="s">
        <v>1377</v>
      </c>
      <c r="AG333" s="1">
        <v>3148621773</v>
      </c>
      <c r="AH333" s="26" t="s">
        <v>1306</v>
      </c>
      <c r="AI333" s="1"/>
    </row>
    <row r="334" spans="1:35">
      <c r="A334" s="1">
        <v>358</v>
      </c>
      <c r="B334" s="1" t="s">
        <v>596</v>
      </c>
      <c r="C334" s="1" t="s">
        <v>621</v>
      </c>
      <c r="D334" s="269" t="s">
        <v>876</v>
      </c>
      <c r="E334" s="13" t="s">
        <v>40</v>
      </c>
      <c r="F334" s="143">
        <v>18000000</v>
      </c>
      <c r="G334" s="1" t="s">
        <v>1378</v>
      </c>
      <c r="H334" s="15">
        <v>1110585432</v>
      </c>
      <c r="I334" s="15" t="s">
        <v>42</v>
      </c>
      <c r="J334" s="16">
        <v>9</v>
      </c>
      <c r="K334" s="16">
        <v>1166</v>
      </c>
      <c r="L334" s="17">
        <v>45769</v>
      </c>
      <c r="M334" s="18">
        <f t="shared" ref="M334:M336" si="125">+F334</f>
        <v>18000000</v>
      </c>
      <c r="N334" s="17">
        <v>45772</v>
      </c>
      <c r="O334" s="13" t="s">
        <v>43</v>
      </c>
      <c r="P334" s="19">
        <v>45784</v>
      </c>
      <c r="Q334" s="13">
        <v>1296</v>
      </c>
      <c r="R334" s="1">
        <v>220601</v>
      </c>
      <c r="S334" s="20">
        <v>18000000</v>
      </c>
      <c r="T334" s="17">
        <v>45782</v>
      </c>
      <c r="U334" s="15" t="s">
        <v>1379</v>
      </c>
      <c r="V334" s="17">
        <v>45784</v>
      </c>
      <c r="W334" s="13" t="s">
        <v>668</v>
      </c>
      <c r="X334" s="17"/>
      <c r="Y334" s="1"/>
      <c r="Z334" s="21">
        <f>+S334/3</f>
        <v>6000000</v>
      </c>
      <c r="AA334" s="1"/>
      <c r="AB334" s="22"/>
      <c r="AC334" s="1"/>
      <c r="AD334" s="22"/>
      <c r="AE334" s="1"/>
      <c r="AF334" s="1" t="s">
        <v>1380</v>
      </c>
      <c r="AG334" s="1">
        <v>3166789933</v>
      </c>
      <c r="AH334" s="26" t="s">
        <v>1381</v>
      </c>
      <c r="AI334" s="1"/>
    </row>
    <row r="335" spans="1:35">
      <c r="A335" s="1">
        <v>359</v>
      </c>
      <c r="B335" s="1" t="s">
        <v>596</v>
      </c>
      <c r="C335" s="1" t="s">
        <v>621</v>
      </c>
      <c r="D335" s="269" t="s">
        <v>876</v>
      </c>
      <c r="E335" s="13" t="s">
        <v>40</v>
      </c>
      <c r="F335" s="143">
        <v>18000000</v>
      </c>
      <c r="G335" s="1" t="s">
        <v>1382</v>
      </c>
      <c r="H335" s="15">
        <v>1110477380</v>
      </c>
      <c r="I335" s="15" t="s">
        <v>1383</v>
      </c>
      <c r="J335" s="16">
        <v>1</v>
      </c>
      <c r="K335" s="16">
        <v>1164</v>
      </c>
      <c r="L335" s="17">
        <v>45769</v>
      </c>
      <c r="M335" s="18">
        <f t="shared" si="125"/>
        <v>18000000</v>
      </c>
      <c r="N335" s="17">
        <v>45772</v>
      </c>
      <c r="O335" s="13" t="s">
        <v>43</v>
      </c>
      <c r="P335" s="19">
        <v>45772</v>
      </c>
      <c r="Q335" s="13">
        <v>1126</v>
      </c>
      <c r="R335" s="1">
        <v>220601</v>
      </c>
      <c r="S335" s="20">
        <v>18000000</v>
      </c>
      <c r="T335" s="17">
        <v>45772</v>
      </c>
      <c r="U335" s="15" t="s">
        <v>1384</v>
      </c>
      <c r="V335" s="17">
        <v>45776</v>
      </c>
      <c r="W335" s="13" t="s">
        <v>668</v>
      </c>
      <c r="X335" s="17"/>
      <c r="Y335" s="1"/>
      <c r="Z335" s="21">
        <f>+S335/3</f>
        <v>6000000</v>
      </c>
      <c r="AA335" s="1"/>
      <c r="AB335" s="22"/>
      <c r="AC335" s="1"/>
      <c r="AD335" s="22"/>
      <c r="AE335" s="1"/>
      <c r="AF335" s="1" t="s">
        <v>1385</v>
      </c>
      <c r="AG335" s="1">
        <v>3134743719</v>
      </c>
      <c r="AH335" s="26" t="s">
        <v>1386</v>
      </c>
      <c r="AI335" s="1"/>
    </row>
    <row r="336" spans="1:35">
      <c r="A336" s="1">
        <v>360</v>
      </c>
      <c r="B336" s="1" t="s">
        <v>596</v>
      </c>
      <c r="C336" s="1" t="s">
        <v>621</v>
      </c>
      <c r="D336" s="24" t="s">
        <v>1387</v>
      </c>
      <c r="E336" s="13" t="s">
        <v>40</v>
      </c>
      <c r="F336" s="252">
        <v>14250000</v>
      </c>
      <c r="G336" s="1" t="s">
        <v>1388</v>
      </c>
      <c r="H336" s="15">
        <v>1005691083</v>
      </c>
      <c r="I336" s="15" t="s">
        <v>42</v>
      </c>
      <c r="J336" s="16">
        <v>4</v>
      </c>
      <c r="K336" s="16">
        <v>1138</v>
      </c>
      <c r="L336" s="17">
        <v>45769</v>
      </c>
      <c r="M336" s="18">
        <f t="shared" si="125"/>
        <v>14250000</v>
      </c>
      <c r="N336" s="17">
        <v>45772</v>
      </c>
      <c r="O336" s="13" t="s">
        <v>43</v>
      </c>
      <c r="P336" s="19">
        <v>45773</v>
      </c>
      <c r="Q336" s="13">
        <v>1135</v>
      </c>
      <c r="R336" s="1">
        <v>220601</v>
      </c>
      <c r="S336" s="20">
        <v>14250000</v>
      </c>
      <c r="T336" s="17">
        <v>45774</v>
      </c>
      <c r="U336" s="15" t="s">
        <v>1389</v>
      </c>
      <c r="V336" s="17">
        <v>45777</v>
      </c>
      <c r="W336" s="13" t="s">
        <v>668</v>
      </c>
      <c r="X336" s="17"/>
      <c r="Y336" s="1"/>
      <c r="Z336" s="21">
        <f>+S336/3</f>
        <v>4750000</v>
      </c>
      <c r="AA336" s="1"/>
      <c r="AB336" s="22"/>
      <c r="AC336" s="1"/>
      <c r="AD336" s="22"/>
      <c r="AE336" s="1"/>
      <c r="AF336" s="1" t="s">
        <v>1390</v>
      </c>
      <c r="AG336" s="1">
        <v>3133132307</v>
      </c>
      <c r="AH336" s="26" t="s">
        <v>1391</v>
      </c>
      <c r="AI336" s="1"/>
    </row>
    <row r="337" spans="1:35">
      <c r="A337" s="1">
        <v>361</v>
      </c>
      <c r="B337" s="1" t="s">
        <v>596</v>
      </c>
      <c r="C337" s="1" t="s">
        <v>621</v>
      </c>
      <c r="D337" s="24" t="s">
        <v>890</v>
      </c>
      <c r="E337" s="13" t="s">
        <v>40</v>
      </c>
      <c r="F337" s="258">
        <v>9000000</v>
      </c>
      <c r="G337" s="1" t="s">
        <v>1392</v>
      </c>
      <c r="H337" s="175">
        <v>93376567</v>
      </c>
      <c r="I337" s="15" t="s">
        <v>42</v>
      </c>
      <c r="J337" s="16">
        <v>6</v>
      </c>
      <c r="K337" s="16">
        <v>1176</v>
      </c>
      <c r="L337" s="17">
        <v>45770</v>
      </c>
      <c r="M337" s="18">
        <f t="shared" ref="M337:M338" si="126">F337</f>
        <v>9000000</v>
      </c>
      <c r="N337" s="17">
        <v>45772</v>
      </c>
      <c r="O337" s="13" t="s">
        <v>43</v>
      </c>
      <c r="P337" s="182">
        <v>45774</v>
      </c>
      <c r="Q337" s="183">
        <v>1140</v>
      </c>
      <c r="R337" s="1">
        <v>220606</v>
      </c>
      <c r="S337" s="20">
        <f t="shared" ref="S337:S338" si="127">M337</f>
        <v>9000000</v>
      </c>
      <c r="T337" s="17">
        <v>45775</v>
      </c>
      <c r="U337" s="215" t="s">
        <v>1393</v>
      </c>
      <c r="V337" s="17">
        <v>45776</v>
      </c>
      <c r="W337" s="13" t="s">
        <v>668</v>
      </c>
      <c r="X337" s="17"/>
      <c r="Y337" s="1"/>
      <c r="Z337" s="21">
        <f t="shared" ref="Z337:Z346" si="128">+S337/3</f>
        <v>3000000</v>
      </c>
      <c r="AA337" s="1"/>
      <c r="AB337" s="22"/>
      <c r="AC337" s="1"/>
      <c r="AD337" s="22"/>
      <c r="AE337" s="1"/>
      <c r="AF337" s="1" t="s">
        <v>1394</v>
      </c>
      <c r="AG337" s="1">
        <v>3505039507</v>
      </c>
      <c r="AH337" s="26" t="s">
        <v>1395</v>
      </c>
      <c r="AI337" s="1"/>
    </row>
    <row r="338" spans="1:35">
      <c r="A338" s="1">
        <v>362</v>
      </c>
      <c r="B338" s="1" t="s">
        <v>596</v>
      </c>
      <c r="C338" s="1" t="s">
        <v>621</v>
      </c>
      <c r="D338" s="24" t="s">
        <v>890</v>
      </c>
      <c r="E338" s="13" t="s">
        <v>40</v>
      </c>
      <c r="F338" s="258">
        <v>9000000</v>
      </c>
      <c r="G338" s="1" t="s">
        <v>1396</v>
      </c>
      <c r="H338" s="175">
        <v>1110532012</v>
      </c>
      <c r="I338" s="15" t="s">
        <v>42</v>
      </c>
      <c r="J338" s="16">
        <v>1</v>
      </c>
      <c r="K338" s="16">
        <v>1175</v>
      </c>
      <c r="L338" s="17">
        <v>45770</v>
      </c>
      <c r="M338" s="18">
        <f t="shared" si="126"/>
        <v>9000000</v>
      </c>
      <c r="N338" s="17">
        <v>45772</v>
      </c>
      <c r="O338" s="13" t="s">
        <v>43</v>
      </c>
      <c r="P338" s="182">
        <v>45774</v>
      </c>
      <c r="Q338" s="183">
        <v>1141</v>
      </c>
      <c r="R338" s="1">
        <v>220606</v>
      </c>
      <c r="S338" s="20">
        <f t="shared" si="127"/>
        <v>9000000</v>
      </c>
      <c r="T338" s="17">
        <v>45783</v>
      </c>
      <c r="U338" s="215" t="s">
        <v>1397</v>
      </c>
      <c r="V338" s="17">
        <v>45785</v>
      </c>
      <c r="W338" s="13" t="s">
        <v>668</v>
      </c>
      <c r="X338" s="17"/>
      <c r="Y338" s="1"/>
      <c r="Z338" s="21">
        <f t="shared" si="128"/>
        <v>3000000</v>
      </c>
      <c r="AA338" s="1"/>
      <c r="AB338" s="22"/>
      <c r="AC338" s="1"/>
      <c r="AD338" s="22"/>
      <c r="AE338" s="1"/>
      <c r="AF338" s="1" t="s">
        <v>1398</v>
      </c>
      <c r="AG338" s="1">
        <v>3004009218</v>
      </c>
      <c r="AH338" s="26" t="s">
        <v>1399</v>
      </c>
      <c r="AI338" s="1"/>
    </row>
    <row r="339" spans="1:35">
      <c r="A339" s="1">
        <v>363</v>
      </c>
      <c r="B339" s="1" t="s">
        <v>596</v>
      </c>
      <c r="C339" s="1" t="s">
        <v>621</v>
      </c>
      <c r="D339" s="1" t="s">
        <v>796</v>
      </c>
      <c r="E339" s="13" t="s">
        <v>40</v>
      </c>
      <c r="F339" s="140">
        <v>7500000</v>
      </c>
      <c r="G339" s="1" t="s">
        <v>1400</v>
      </c>
      <c r="H339" s="15">
        <v>65556714</v>
      </c>
      <c r="I339" s="15" t="s">
        <v>924</v>
      </c>
      <c r="J339" s="16">
        <v>3</v>
      </c>
      <c r="K339" s="16">
        <v>1178</v>
      </c>
      <c r="L339" s="17">
        <v>45770</v>
      </c>
      <c r="M339" s="18">
        <v>7500000</v>
      </c>
      <c r="N339" s="17">
        <v>45772</v>
      </c>
      <c r="O339" s="13" t="s">
        <v>43</v>
      </c>
      <c r="P339" s="19"/>
      <c r="Q339" s="13"/>
      <c r="R339" s="1">
        <v>220602</v>
      </c>
      <c r="S339" s="20">
        <v>7500000</v>
      </c>
      <c r="T339" s="17"/>
      <c r="U339" s="15"/>
      <c r="V339" s="17"/>
      <c r="W339" s="13" t="s">
        <v>668</v>
      </c>
      <c r="X339" s="17"/>
      <c r="Y339" s="1"/>
      <c r="Z339" s="21">
        <f t="shared" si="128"/>
        <v>2500000</v>
      </c>
      <c r="AA339" s="1"/>
      <c r="AB339" s="22"/>
      <c r="AC339" s="1"/>
      <c r="AD339" s="22"/>
      <c r="AE339" s="1"/>
      <c r="AF339" s="1" t="s">
        <v>1401</v>
      </c>
      <c r="AG339" s="1">
        <v>3134373691</v>
      </c>
      <c r="AH339" s="26" t="s">
        <v>1402</v>
      </c>
      <c r="AI339" s="1"/>
    </row>
    <row r="340" spans="1:35">
      <c r="A340" s="1">
        <v>364</v>
      </c>
      <c r="B340" s="1" t="s">
        <v>596</v>
      </c>
      <c r="C340" s="1" t="s">
        <v>621</v>
      </c>
      <c r="D340" s="1" t="s">
        <v>796</v>
      </c>
      <c r="E340" s="13" t="s">
        <v>40</v>
      </c>
      <c r="F340" s="140">
        <v>7500000</v>
      </c>
      <c r="G340" s="1" t="s">
        <v>1403</v>
      </c>
      <c r="H340" s="15">
        <v>1110567847</v>
      </c>
      <c r="I340" s="15" t="s">
        <v>42</v>
      </c>
      <c r="J340" s="16">
        <v>5</v>
      </c>
      <c r="K340" s="16">
        <v>1177</v>
      </c>
      <c r="L340" s="17">
        <v>45770</v>
      </c>
      <c r="M340" s="18">
        <v>7500000</v>
      </c>
      <c r="N340" s="17">
        <v>45772</v>
      </c>
      <c r="O340" s="13" t="s">
        <v>43</v>
      </c>
      <c r="P340" s="19">
        <v>45774</v>
      </c>
      <c r="Q340" s="13">
        <v>1142</v>
      </c>
      <c r="R340" s="1">
        <v>220602</v>
      </c>
      <c r="S340" s="20">
        <v>7500000</v>
      </c>
      <c r="T340" s="17">
        <v>45784</v>
      </c>
      <c r="U340" s="15" t="s">
        <v>1404</v>
      </c>
      <c r="V340" s="17">
        <v>45796</v>
      </c>
      <c r="W340" s="13" t="s">
        <v>668</v>
      </c>
      <c r="X340" s="17"/>
      <c r="Y340" s="1"/>
      <c r="Z340" s="21">
        <f t="shared" si="128"/>
        <v>2500000</v>
      </c>
      <c r="AA340" s="1"/>
      <c r="AB340" s="22"/>
      <c r="AC340" s="1"/>
      <c r="AD340" s="22"/>
      <c r="AE340" s="1"/>
      <c r="AF340" s="1" t="s">
        <v>1405</v>
      </c>
      <c r="AG340" s="1">
        <v>3508303430</v>
      </c>
      <c r="AH340" s="26" t="s">
        <v>1406</v>
      </c>
      <c r="AI340" s="1"/>
    </row>
    <row r="341" spans="1:35">
      <c r="A341" s="1">
        <v>365</v>
      </c>
      <c r="B341" s="1" t="s">
        <v>596</v>
      </c>
      <c r="C341" s="1" t="s">
        <v>621</v>
      </c>
      <c r="D341" s="1" t="s">
        <v>796</v>
      </c>
      <c r="E341" s="13" t="s">
        <v>40</v>
      </c>
      <c r="F341" s="140">
        <v>7500000</v>
      </c>
      <c r="G341" s="1" t="s">
        <v>1407</v>
      </c>
      <c r="H341" s="15">
        <v>1110561617</v>
      </c>
      <c r="I341" s="15" t="s">
        <v>42</v>
      </c>
      <c r="J341" s="16">
        <v>0</v>
      </c>
      <c r="K341" s="16">
        <v>1147</v>
      </c>
      <c r="L341" s="17">
        <v>45770</v>
      </c>
      <c r="M341" s="18">
        <v>7500000</v>
      </c>
      <c r="N341" s="17">
        <v>45772</v>
      </c>
      <c r="O341" s="13" t="s">
        <v>43</v>
      </c>
      <c r="P341" s="19">
        <v>45774</v>
      </c>
      <c r="Q341" s="13">
        <v>1143</v>
      </c>
      <c r="R341" s="1">
        <v>220602</v>
      </c>
      <c r="S341" s="20">
        <v>7500000</v>
      </c>
      <c r="T341" s="17">
        <v>45775</v>
      </c>
      <c r="U341" s="15" t="s">
        <v>1408</v>
      </c>
      <c r="V341" s="17">
        <v>45779</v>
      </c>
      <c r="W341" s="13" t="s">
        <v>668</v>
      </c>
      <c r="X341" s="17"/>
      <c r="Y341" s="1"/>
      <c r="Z341" s="21">
        <f t="shared" si="128"/>
        <v>2500000</v>
      </c>
      <c r="AA341" s="1"/>
      <c r="AB341" s="22"/>
      <c r="AC341" s="1"/>
      <c r="AD341" s="22"/>
      <c r="AE341" s="1"/>
      <c r="AF341" s="1" t="s">
        <v>1409</v>
      </c>
      <c r="AG341" s="1">
        <v>3026624964</v>
      </c>
      <c r="AH341" s="26" t="s">
        <v>1410</v>
      </c>
      <c r="AI341" s="1"/>
    </row>
    <row r="342" spans="1:35">
      <c r="A342" s="1">
        <v>366</v>
      </c>
      <c r="B342" s="1" t="s">
        <v>596</v>
      </c>
      <c r="C342" s="1" t="s">
        <v>621</v>
      </c>
      <c r="D342" s="1" t="s">
        <v>796</v>
      </c>
      <c r="E342" s="13" t="s">
        <v>40</v>
      </c>
      <c r="F342" s="140">
        <v>7500000</v>
      </c>
      <c r="G342" s="1" t="s">
        <v>1411</v>
      </c>
      <c r="H342" s="15">
        <v>65752745</v>
      </c>
      <c r="I342" s="15" t="s">
        <v>42</v>
      </c>
      <c r="J342" s="16">
        <v>1</v>
      </c>
      <c r="K342" s="16">
        <v>1191</v>
      </c>
      <c r="L342" s="17">
        <v>45772</v>
      </c>
      <c r="M342" s="18">
        <v>7500000</v>
      </c>
      <c r="N342" s="17">
        <v>45773</v>
      </c>
      <c r="O342" s="13" t="s">
        <v>43</v>
      </c>
      <c r="P342" s="19"/>
      <c r="Q342" s="13"/>
      <c r="R342" s="1">
        <v>220602</v>
      </c>
      <c r="S342" s="20">
        <v>7500000</v>
      </c>
      <c r="T342" s="17">
        <v>45776</v>
      </c>
      <c r="U342" s="15">
        <v>100043546</v>
      </c>
      <c r="V342" s="17">
        <v>45780</v>
      </c>
      <c r="W342" s="13" t="s">
        <v>668</v>
      </c>
      <c r="X342" s="17"/>
      <c r="Y342" s="1"/>
      <c r="Z342" s="21">
        <f t="shared" si="128"/>
        <v>2500000</v>
      </c>
      <c r="AA342" s="1"/>
      <c r="AB342" s="22"/>
      <c r="AC342" s="1"/>
      <c r="AD342" s="22"/>
      <c r="AE342" s="1"/>
      <c r="AF342" s="1" t="s">
        <v>1412</v>
      </c>
      <c r="AG342" s="1">
        <v>3232027315</v>
      </c>
      <c r="AH342" s="26" t="s">
        <v>1413</v>
      </c>
      <c r="AI342" s="1"/>
    </row>
    <row r="343" spans="1:35">
      <c r="A343" s="1">
        <v>367</v>
      </c>
      <c r="B343" s="1" t="s">
        <v>596</v>
      </c>
      <c r="C343" s="1" t="s">
        <v>621</v>
      </c>
      <c r="D343" s="1" t="s">
        <v>796</v>
      </c>
      <c r="E343" s="13" t="s">
        <v>40</v>
      </c>
      <c r="F343" s="140">
        <v>7500000</v>
      </c>
      <c r="G343" s="1" t="s">
        <v>1414</v>
      </c>
      <c r="H343" s="15">
        <v>1110508346</v>
      </c>
      <c r="I343" s="15" t="s">
        <v>42</v>
      </c>
      <c r="J343" s="16">
        <v>5</v>
      </c>
      <c r="K343" s="16">
        <v>1193</v>
      </c>
      <c r="L343" s="17">
        <v>45772</v>
      </c>
      <c r="M343" s="18">
        <v>7500000</v>
      </c>
      <c r="N343" s="17">
        <v>45773</v>
      </c>
      <c r="O343" s="13" t="s">
        <v>43</v>
      </c>
      <c r="P343" s="19">
        <v>45774</v>
      </c>
      <c r="Q343" s="13">
        <v>1144</v>
      </c>
      <c r="R343" s="1">
        <v>220602</v>
      </c>
      <c r="S343" s="20">
        <v>7500000</v>
      </c>
      <c r="T343" s="17">
        <v>45775</v>
      </c>
      <c r="U343" s="15" t="s">
        <v>1415</v>
      </c>
      <c r="V343" s="17">
        <v>45806</v>
      </c>
      <c r="W343" s="13" t="s">
        <v>668</v>
      </c>
      <c r="X343" s="17"/>
      <c r="Y343" s="1"/>
      <c r="Z343" s="21">
        <f t="shared" si="128"/>
        <v>2500000</v>
      </c>
      <c r="AA343" s="1"/>
      <c r="AB343" s="22"/>
      <c r="AC343" s="1"/>
      <c r="AD343" s="22"/>
      <c r="AE343" s="1"/>
      <c r="AF343" s="1" t="s">
        <v>1416</v>
      </c>
      <c r="AG343" s="1">
        <v>3212688482</v>
      </c>
      <c r="AH343" s="26" t="s">
        <v>1417</v>
      </c>
      <c r="AI343" s="1"/>
    </row>
    <row r="344" spans="1:35">
      <c r="A344" s="1">
        <v>368</v>
      </c>
      <c r="B344" s="1" t="s">
        <v>596</v>
      </c>
      <c r="C344" s="1" t="s">
        <v>621</v>
      </c>
      <c r="D344" s="1" t="s">
        <v>796</v>
      </c>
      <c r="E344" s="13" t="s">
        <v>40</v>
      </c>
      <c r="F344" s="140">
        <v>7500000</v>
      </c>
      <c r="G344" s="1" t="s">
        <v>1418</v>
      </c>
      <c r="H344" s="15">
        <v>1107008351</v>
      </c>
      <c r="I344" s="15" t="s">
        <v>42</v>
      </c>
      <c r="J344" s="16">
        <v>6</v>
      </c>
      <c r="K344" s="16">
        <v>1192</v>
      </c>
      <c r="L344" s="17">
        <v>45772</v>
      </c>
      <c r="M344" s="18">
        <v>7500000</v>
      </c>
      <c r="N344" s="17">
        <v>45773</v>
      </c>
      <c r="O344" s="13" t="s">
        <v>43</v>
      </c>
      <c r="P344" s="19">
        <v>45774</v>
      </c>
      <c r="Q344" s="13">
        <v>1145</v>
      </c>
      <c r="R344" s="1">
        <v>220602</v>
      </c>
      <c r="S344" s="20">
        <v>7500000</v>
      </c>
      <c r="T344" s="17">
        <v>45775</v>
      </c>
      <c r="U344" s="15">
        <v>100043493</v>
      </c>
      <c r="V344" s="17">
        <v>45777</v>
      </c>
      <c r="W344" s="13" t="s">
        <v>668</v>
      </c>
      <c r="X344" s="17"/>
      <c r="Y344" s="1"/>
      <c r="Z344" s="21">
        <f t="shared" si="128"/>
        <v>2500000</v>
      </c>
      <c r="AA344" s="1"/>
      <c r="AB344" s="22"/>
      <c r="AC344" s="1"/>
      <c r="AD344" s="22"/>
      <c r="AE344" s="1"/>
      <c r="AF344" s="1" t="s">
        <v>1419</v>
      </c>
      <c r="AG344" s="1">
        <v>3162357404</v>
      </c>
      <c r="AH344" s="26" t="s">
        <v>1420</v>
      </c>
      <c r="AI344" s="1"/>
    </row>
    <row r="345" spans="1:35">
      <c r="A345" s="1">
        <v>369</v>
      </c>
      <c r="B345" s="1" t="s">
        <v>596</v>
      </c>
      <c r="C345" s="1" t="s">
        <v>621</v>
      </c>
      <c r="D345" s="1" t="s">
        <v>796</v>
      </c>
      <c r="E345" s="13" t="s">
        <v>40</v>
      </c>
      <c r="F345" s="140">
        <v>7500000</v>
      </c>
      <c r="G345" s="1" t="s">
        <v>1421</v>
      </c>
      <c r="H345" s="15">
        <v>1110451299</v>
      </c>
      <c r="I345" s="15" t="s">
        <v>42</v>
      </c>
      <c r="J345" s="16">
        <v>6</v>
      </c>
      <c r="K345" s="16">
        <v>1194</v>
      </c>
      <c r="L345" s="17">
        <v>45772</v>
      </c>
      <c r="M345" s="18">
        <v>7500000</v>
      </c>
      <c r="N345" s="17">
        <v>45773</v>
      </c>
      <c r="O345" s="13" t="s">
        <v>43</v>
      </c>
      <c r="P345" s="19"/>
      <c r="Q345" s="13"/>
      <c r="R345" s="1">
        <v>220602</v>
      </c>
      <c r="S345" s="20">
        <v>7500000</v>
      </c>
      <c r="T345" s="17">
        <v>45775</v>
      </c>
      <c r="U345" s="15">
        <v>100043492</v>
      </c>
      <c r="V345" s="17">
        <v>45779</v>
      </c>
      <c r="W345" s="13" t="s">
        <v>668</v>
      </c>
      <c r="X345" s="17"/>
      <c r="Y345" s="1"/>
      <c r="Z345" s="21">
        <f t="shared" si="128"/>
        <v>2500000</v>
      </c>
      <c r="AA345" s="1"/>
      <c r="AB345" s="22"/>
      <c r="AC345" s="1"/>
      <c r="AD345" s="22"/>
      <c r="AE345" s="1"/>
      <c r="AF345" s="1" t="s">
        <v>1422</v>
      </c>
      <c r="AG345" s="1">
        <v>3134860042</v>
      </c>
      <c r="AH345" s="26" t="s">
        <v>1423</v>
      </c>
      <c r="AI345" s="1"/>
    </row>
    <row r="346" spans="1:35">
      <c r="A346" s="1">
        <v>370</v>
      </c>
      <c r="B346" s="1" t="s">
        <v>596</v>
      </c>
      <c r="C346" s="1" t="s">
        <v>621</v>
      </c>
      <c r="D346" s="1" t="s">
        <v>796</v>
      </c>
      <c r="E346" s="13" t="s">
        <v>40</v>
      </c>
      <c r="F346" s="140">
        <v>7500000</v>
      </c>
      <c r="G346" s="1" t="s">
        <v>1424</v>
      </c>
      <c r="H346" s="15">
        <v>1006120553</v>
      </c>
      <c r="I346" s="15" t="s">
        <v>42</v>
      </c>
      <c r="J346" s="16">
        <v>9</v>
      </c>
      <c r="K346" s="16">
        <v>1195</v>
      </c>
      <c r="L346" s="17">
        <v>45772</v>
      </c>
      <c r="M346" s="18">
        <v>7500000</v>
      </c>
      <c r="N346" s="17">
        <v>45773</v>
      </c>
      <c r="O346" s="13" t="s">
        <v>43</v>
      </c>
      <c r="P346" s="19">
        <v>45774</v>
      </c>
      <c r="Q346" s="13">
        <v>1146</v>
      </c>
      <c r="R346" s="1">
        <v>220602</v>
      </c>
      <c r="S346" s="20">
        <v>7500000</v>
      </c>
      <c r="T346" s="17">
        <v>45775</v>
      </c>
      <c r="U346" s="15">
        <v>100043481</v>
      </c>
      <c r="V346" s="17">
        <v>45777</v>
      </c>
      <c r="W346" s="13" t="s">
        <v>668</v>
      </c>
      <c r="X346" s="17"/>
      <c r="Y346" s="1"/>
      <c r="Z346" s="21">
        <f t="shared" si="128"/>
        <v>2500000</v>
      </c>
      <c r="AA346" s="1"/>
      <c r="AB346" s="22"/>
      <c r="AC346" s="1"/>
      <c r="AD346" s="22"/>
      <c r="AE346" s="1"/>
      <c r="AF346" s="1" t="s">
        <v>1425</v>
      </c>
      <c r="AG346" s="1">
        <v>3165045602</v>
      </c>
      <c r="AH346" s="26" t="s">
        <v>1417</v>
      </c>
      <c r="AI346" s="1"/>
    </row>
    <row r="347" spans="1:35">
      <c r="A347" s="1">
        <v>371</v>
      </c>
      <c r="B347" s="1" t="s">
        <v>596</v>
      </c>
      <c r="C347" s="1" t="s">
        <v>1426</v>
      </c>
      <c r="D347" s="1" t="s">
        <v>4167</v>
      </c>
      <c r="E347" s="13" t="s">
        <v>40</v>
      </c>
      <c r="F347" s="257">
        <v>5000000</v>
      </c>
      <c r="G347" s="1" t="s">
        <v>1428</v>
      </c>
      <c r="H347" s="15">
        <v>1110494837</v>
      </c>
      <c r="I347" s="15" t="s">
        <v>42</v>
      </c>
      <c r="J347" s="16">
        <v>7</v>
      </c>
      <c r="K347" s="16">
        <v>1180</v>
      </c>
      <c r="L347" s="17">
        <v>45771</v>
      </c>
      <c r="M347" s="18">
        <v>5000000</v>
      </c>
      <c r="N347" s="17">
        <v>45773</v>
      </c>
      <c r="O347" s="13" t="s">
        <v>43</v>
      </c>
      <c r="P347" s="19">
        <v>45774</v>
      </c>
      <c r="Q347" s="13">
        <v>1136</v>
      </c>
      <c r="R347" s="1">
        <v>220601</v>
      </c>
      <c r="S347" s="20">
        <v>5000000</v>
      </c>
      <c r="T347" s="17">
        <v>45775</v>
      </c>
      <c r="U347" s="15" t="s">
        <v>1429</v>
      </c>
      <c r="V347" s="17">
        <v>45777</v>
      </c>
      <c r="W347" s="13" t="s">
        <v>3012</v>
      </c>
      <c r="X347" s="17"/>
      <c r="Y347" s="1"/>
      <c r="Z347" s="21">
        <v>5000000</v>
      </c>
      <c r="AA347" s="1"/>
      <c r="AB347" s="22"/>
      <c r="AC347" s="1"/>
      <c r="AD347" s="22"/>
      <c r="AE347" s="1"/>
      <c r="AF347" s="1" t="s">
        <v>1430</v>
      </c>
      <c r="AG347" s="1">
        <v>3046809267</v>
      </c>
      <c r="AH347" s="26" t="s">
        <v>1431</v>
      </c>
      <c r="AI347" s="1"/>
    </row>
    <row r="348" spans="1:35">
      <c r="A348" s="1">
        <v>372</v>
      </c>
      <c r="B348" s="1" t="s">
        <v>596</v>
      </c>
      <c r="C348" s="1" t="s">
        <v>621</v>
      </c>
      <c r="D348" s="1" t="s">
        <v>796</v>
      </c>
      <c r="E348" s="13" t="s">
        <v>40</v>
      </c>
      <c r="F348" s="140">
        <v>7500000</v>
      </c>
      <c r="G348" s="1" t="s">
        <v>1432</v>
      </c>
      <c r="H348" s="15">
        <v>65719058</v>
      </c>
      <c r="I348" s="15" t="s">
        <v>63</v>
      </c>
      <c r="J348" s="16">
        <v>0</v>
      </c>
      <c r="K348" s="16">
        <v>1189</v>
      </c>
      <c r="L348" s="17">
        <v>45772</v>
      </c>
      <c r="M348" s="18">
        <v>7500000</v>
      </c>
      <c r="N348" s="17">
        <v>45773</v>
      </c>
      <c r="O348" s="13" t="s">
        <v>43</v>
      </c>
      <c r="P348" s="19"/>
      <c r="Q348" s="13"/>
      <c r="R348" s="1">
        <v>220602</v>
      </c>
      <c r="S348" s="20">
        <v>7500000</v>
      </c>
      <c r="T348" s="17">
        <v>45776</v>
      </c>
      <c r="U348" s="15" t="s">
        <v>1433</v>
      </c>
      <c r="V348" s="17">
        <v>45776</v>
      </c>
      <c r="W348" s="13" t="s">
        <v>668</v>
      </c>
      <c r="X348" s="17"/>
      <c r="Y348" s="1"/>
      <c r="Z348" s="21">
        <f t="shared" ref="Z348:Z350" si="129">+S348/3</f>
        <v>2500000</v>
      </c>
      <c r="AA348" s="1"/>
      <c r="AB348" s="22"/>
      <c r="AC348" s="1"/>
      <c r="AD348" s="22"/>
      <c r="AE348" s="1"/>
      <c r="AF348" s="1" t="s">
        <v>1434</v>
      </c>
      <c r="AG348" s="1">
        <v>3203315827</v>
      </c>
      <c r="AH348" s="26" t="s">
        <v>1435</v>
      </c>
      <c r="AI348" s="1"/>
    </row>
    <row r="349" spans="1:35">
      <c r="A349" s="1">
        <v>373</v>
      </c>
      <c r="B349" s="1" t="s">
        <v>596</v>
      </c>
      <c r="C349" s="1" t="s">
        <v>621</v>
      </c>
      <c r="D349" s="1" t="s">
        <v>796</v>
      </c>
      <c r="E349" s="13" t="s">
        <v>40</v>
      </c>
      <c r="F349" s="140">
        <v>7500000</v>
      </c>
      <c r="G349" s="1" t="s">
        <v>1436</v>
      </c>
      <c r="H349" s="15">
        <v>1006528199</v>
      </c>
      <c r="I349" s="15" t="s">
        <v>42</v>
      </c>
      <c r="J349" s="16">
        <v>7</v>
      </c>
      <c r="K349" s="16">
        <v>1181</v>
      </c>
      <c r="L349" s="17">
        <v>45772</v>
      </c>
      <c r="M349" s="18">
        <v>7500000</v>
      </c>
      <c r="N349" s="17">
        <v>45773</v>
      </c>
      <c r="O349" s="13" t="s">
        <v>43</v>
      </c>
      <c r="P349" s="19">
        <v>45774</v>
      </c>
      <c r="Q349" s="13">
        <v>1147</v>
      </c>
      <c r="R349" s="1">
        <v>220602</v>
      </c>
      <c r="S349" s="20">
        <v>7500000</v>
      </c>
      <c r="T349" s="17">
        <v>45775</v>
      </c>
      <c r="U349" s="15" t="s">
        <v>1437</v>
      </c>
      <c r="V349" s="17">
        <v>45776</v>
      </c>
      <c r="W349" s="13" t="s">
        <v>668</v>
      </c>
      <c r="X349" s="17"/>
      <c r="Y349" s="1"/>
      <c r="Z349" s="21">
        <f t="shared" si="129"/>
        <v>2500000</v>
      </c>
      <c r="AA349" s="1"/>
      <c r="AB349" s="22"/>
      <c r="AC349" s="1"/>
      <c r="AD349" s="22"/>
      <c r="AE349" s="1"/>
      <c r="AF349" s="1" t="s">
        <v>1438</v>
      </c>
      <c r="AG349" s="1">
        <v>318533242</v>
      </c>
      <c r="AH349" s="26" t="s">
        <v>1439</v>
      </c>
      <c r="AI349" s="1"/>
    </row>
    <row r="350" spans="1:35">
      <c r="A350" s="1">
        <v>374</v>
      </c>
      <c r="B350" s="1" t="s">
        <v>596</v>
      </c>
      <c r="C350" s="1" t="s">
        <v>621</v>
      </c>
      <c r="D350" s="24" t="s">
        <v>890</v>
      </c>
      <c r="E350" s="13" t="s">
        <v>40</v>
      </c>
      <c r="F350" s="258">
        <v>9000000</v>
      </c>
      <c r="G350" s="1" t="s">
        <v>1440</v>
      </c>
      <c r="H350" s="175">
        <v>1110479302</v>
      </c>
      <c r="I350" s="15" t="s">
        <v>42</v>
      </c>
      <c r="J350" s="16">
        <v>6</v>
      </c>
      <c r="K350" s="16">
        <v>1174</v>
      </c>
      <c r="L350" s="17">
        <v>45770</v>
      </c>
      <c r="M350" s="18">
        <f t="shared" ref="M350" si="130">F350</f>
        <v>9000000</v>
      </c>
      <c r="N350" s="17">
        <v>45773</v>
      </c>
      <c r="O350" s="13" t="s">
        <v>43</v>
      </c>
      <c r="P350" s="182">
        <v>45774</v>
      </c>
      <c r="Q350" s="183">
        <v>1148</v>
      </c>
      <c r="R350" s="1">
        <v>220606</v>
      </c>
      <c r="S350" s="20">
        <f t="shared" ref="S350" si="131">M350</f>
        <v>9000000</v>
      </c>
      <c r="T350" s="17">
        <v>45775</v>
      </c>
      <c r="U350" s="240">
        <v>100043485</v>
      </c>
      <c r="V350" s="17">
        <v>45776</v>
      </c>
      <c r="W350" s="13" t="s">
        <v>668</v>
      </c>
      <c r="X350" s="17"/>
      <c r="Y350" s="1"/>
      <c r="Z350" s="21">
        <f t="shared" si="129"/>
        <v>3000000</v>
      </c>
      <c r="AA350" s="1"/>
      <c r="AB350" s="22"/>
      <c r="AC350" s="1"/>
      <c r="AD350" s="22"/>
      <c r="AE350" s="1"/>
      <c r="AF350" s="1" t="s">
        <v>1441</v>
      </c>
      <c r="AG350" s="1">
        <v>3163474866</v>
      </c>
      <c r="AH350" s="26" t="s">
        <v>1442</v>
      </c>
      <c r="AI350" s="1"/>
    </row>
    <row r="351" spans="1:35">
      <c r="A351" s="1">
        <v>375</v>
      </c>
      <c r="B351" s="1" t="s">
        <v>596</v>
      </c>
      <c r="C351" s="1" t="s">
        <v>621</v>
      </c>
      <c r="D351" s="24" t="s">
        <v>1443</v>
      </c>
      <c r="E351" s="13" t="s">
        <v>40</v>
      </c>
      <c r="F351" s="260">
        <v>18000000</v>
      </c>
      <c r="G351" s="1" t="s">
        <v>1444</v>
      </c>
      <c r="H351" s="15" t="s">
        <v>1445</v>
      </c>
      <c r="I351" s="15" t="s">
        <v>1383</v>
      </c>
      <c r="J351" s="16">
        <v>9</v>
      </c>
      <c r="K351" s="16">
        <v>1188</v>
      </c>
      <c r="L351" s="17">
        <v>45772</v>
      </c>
      <c r="M351" s="18">
        <f t="shared" ref="M351:M355" si="132">+F351</f>
        <v>18000000</v>
      </c>
      <c r="N351" s="17">
        <v>45773</v>
      </c>
      <c r="O351" s="13" t="s">
        <v>43</v>
      </c>
      <c r="P351" s="19"/>
      <c r="Q351" s="13"/>
      <c r="R351" s="1">
        <v>220605</v>
      </c>
      <c r="S351" s="20">
        <v>18000000</v>
      </c>
      <c r="T351" s="17">
        <v>45805</v>
      </c>
      <c r="U351" s="15" t="s">
        <v>1446</v>
      </c>
      <c r="V351" s="17">
        <v>45778</v>
      </c>
      <c r="W351" s="13" t="s">
        <v>668</v>
      </c>
      <c r="X351" s="17"/>
      <c r="Y351" s="1"/>
      <c r="Z351" s="21">
        <f>+S351/3</f>
        <v>6000000</v>
      </c>
      <c r="AA351" s="1"/>
      <c r="AB351" s="22"/>
      <c r="AC351" s="1"/>
      <c r="AD351" s="22"/>
      <c r="AE351" s="1"/>
      <c r="AF351" s="1" t="s">
        <v>1447</v>
      </c>
      <c r="AG351" s="1">
        <v>3132935519</v>
      </c>
      <c r="AH351" s="26" t="s">
        <v>1448</v>
      </c>
      <c r="AI351" s="1"/>
    </row>
    <row r="352" spans="1:35">
      <c r="A352" s="1">
        <v>376</v>
      </c>
      <c r="B352" s="1" t="s">
        <v>596</v>
      </c>
      <c r="C352" s="1" t="s">
        <v>621</v>
      </c>
      <c r="D352" s="269" t="s">
        <v>876</v>
      </c>
      <c r="E352" s="13" t="s">
        <v>40</v>
      </c>
      <c r="F352" s="143">
        <v>18000000</v>
      </c>
      <c r="G352" s="1" t="s">
        <v>1449</v>
      </c>
      <c r="H352" s="15">
        <v>28555102</v>
      </c>
      <c r="I352" s="15" t="s">
        <v>1450</v>
      </c>
      <c r="J352" s="16">
        <v>7</v>
      </c>
      <c r="K352" s="16">
        <v>1187</v>
      </c>
      <c r="L352" s="17">
        <v>45772</v>
      </c>
      <c r="M352" s="18">
        <f t="shared" si="132"/>
        <v>18000000</v>
      </c>
      <c r="N352" s="17">
        <v>45773</v>
      </c>
      <c r="O352" s="13" t="s">
        <v>43</v>
      </c>
      <c r="P352" s="19"/>
      <c r="Q352" s="13"/>
      <c r="R352" s="1">
        <v>220601</v>
      </c>
      <c r="S352" s="20">
        <v>18000000</v>
      </c>
      <c r="T352" s="17"/>
      <c r="U352" s="15"/>
      <c r="V352" s="17"/>
      <c r="W352" s="13" t="s">
        <v>668</v>
      </c>
      <c r="X352" s="17"/>
      <c r="Y352" s="1"/>
      <c r="Z352" s="21">
        <f>+S352/3</f>
        <v>6000000</v>
      </c>
      <c r="AA352" s="1"/>
      <c r="AB352" s="22"/>
      <c r="AC352" s="1"/>
      <c r="AD352" s="22"/>
      <c r="AE352" s="1"/>
      <c r="AF352" s="1" t="s">
        <v>1452</v>
      </c>
      <c r="AG352" s="1">
        <v>3165257586</v>
      </c>
      <c r="AH352" s="26" t="s">
        <v>1453</v>
      </c>
      <c r="AI352" s="1"/>
    </row>
    <row r="353" spans="1:35">
      <c r="A353" s="1">
        <v>377</v>
      </c>
      <c r="B353" s="1" t="s">
        <v>596</v>
      </c>
      <c r="C353" s="1" t="s">
        <v>621</v>
      </c>
      <c r="D353" s="269" t="s">
        <v>876</v>
      </c>
      <c r="E353" s="13" t="s">
        <v>40</v>
      </c>
      <c r="F353" s="143">
        <v>18000000</v>
      </c>
      <c r="G353" s="1" t="s">
        <v>1454</v>
      </c>
      <c r="H353" s="15">
        <v>1082414532</v>
      </c>
      <c r="I353" s="15" t="s">
        <v>1455</v>
      </c>
      <c r="J353" s="16">
        <v>3</v>
      </c>
      <c r="K353" s="16">
        <v>1182</v>
      </c>
      <c r="L353" s="17">
        <v>45772</v>
      </c>
      <c r="M353" s="18">
        <f t="shared" si="132"/>
        <v>18000000</v>
      </c>
      <c r="N353" s="17">
        <v>45773</v>
      </c>
      <c r="O353" s="13" t="s">
        <v>43</v>
      </c>
      <c r="P353" s="19"/>
      <c r="Q353" s="13"/>
      <c r="R353" s="1">
        <v>220601</v>
      </c>
      <c r="S353" s="20">
        <v>18000000</v>
      </c>
      <c r="T353" s="17">
        <v>45776</v>
      </c>
      <c r="U353" s="15" t="s">
        <v>1456</v>
      </c>
      <c r="V353" s="17">
        <v>45777</v>
      </c>
      <c r="W353" s="13" t="s">
        <v>668</v>
      </c>
      <c r="X353" s="17"/>
      <c r="Y353" s="1"/>
      <c r="Z353" s="21">
        <f>+S353/3</f>
        <v>6000000</v>
      </c>
      <c r="AA353" s="1"/>
      <c r="AB353" s="22"/>
      <c r="AC353" s="1"/>
      <c r="AD353" s="22"/>
      <c r="AE353" s="1"/>
      <c r="AF353" s="1" t="s">
        <v>1457</v>
      </c>
      <c r="AG353" s="1">
        <v>3043291305</v>
      </c>
      <c r="AH353" s="26" t="s">
        <v>1458</v>
      </c>
      <c r="AI353" s="1"/>
    </row>
    <row r="354" spans="1:35">
      <c r="A354" s="1">
        <v>378</v>
      </c>
      <c r="B354" s="1" t="s">
        <v>596</v>
      </c>
      <c r="C354" s="1" t="s">
        <v>621</v>
      </c>
      <c r="D354" s="269" t="s">
        <v>876</v>
      </c>
      <c r="E354" s="13" t="s">
        <v>40</v>
      </c>
      <c r="F354" s="143">
        <v>18000000</v>
      </c>
      <c r="G354" s="1" t="s">
        <v>1459</v>
      </c>
      <c r="H354" s="15">
        <v>93297196</v>
      </c>
      <c r="I354" s="15" t="s">
        <v>63</v>
      </c>
      <c r="J354" s="16">
        <v>8</v>
      </c>
      <c r="K354" s="16">
        <v>1202</v>
      </c>
      <c r="L354" s="17">
        <v>45773</v>
      </c>
      <c r="M354" s="18">
        <f t="shared" si="132"/>
        <v>18000000</v>
      </c>
      <c r="N354" s="17">
        <v>45774</v>
      </c>
      <c r="O354" s="13" t="s">
        <v>43</v>
      </c>
      <c r="P354" s="19">
        <v>45774</v>
      </c>
      <c r="Q354" s="13">
        <v>1149</v>
      </c>
      <c r="R354" s="1">
        <v>220601</v>
      </c>
      <c r="S354" s="20">
        <v>18000000</v>
      </c>
      <c r="T354" s="17">
        <v>45776</v>
      </c>
      <c r="U354" s="15" t="s">
        <v>1460</v>
      </c>
      <c r="V354" s="17">
        <v>45778</v>
      </c>
      <c r="W354" s="13" t="s">
        <v>668</v>
      </c>
      <c r="X354" s="17"/>
      <c r="Y354" s="1"/>
      <c r="Z354" s="21">
        <f>+S354/3</f>
        <v>6000000</v>
      </c>
      <c r="AA354" s="1"/>
      <c r="AB354" s="22"/>
      <c r="AC354" s="1"/>
      <c r="AD354" s="22"/>
      <c r="AE354" s="1"/>
      <c r="AF354" s="26" t="s">
        <v>1461</v>
      </c>
      <c r="AG354" s="1">
        <v>3106104795</v>
      </c>
      <c r="AH354" s="26" t="s">
        <v>1462</v>
      </c>
      <c r="AI354" s="1"/>
    </row>
    <row r="355" spans="1:35">
      <c r="A355" s="1">
        <v>379</v>
      </c>
      <c r="B355" s="1" t="s">
        <v>596</v>
      </c>
      <c r="C355" s="1" t="s">
        <v>621</v>
      </c>
      <c r="D355" s="269" t="s">
        <v>876</v>
      </c>
      <c r="E355" s="13" t="s">
        <v>40</v>
      </c>
      <c r="F355" s="143">
        <v>18000000</v>
      </c>
      <c r="G355" s="1" t="s">
        <v>1463</v>
      </c>
      <c r="H355" s="15">
        <v>65633138</v>
      </c>
      <c r="I355" s="15" t="s">
        <v>42</v>
      </c>
      <c r="J355" s="16">
        <v>0</v>
      </c>
      <c r="K355" s="16">
        <v>1201</v>
      </c>
      <c r="L355" s="17">
        <v>45773</v>
      </c>
      <c r="M355" s="18">
        <f t="shared" si="132"/>
        <v>18000000</v>
      </c>
      <c r="N355" s="17">
        <v>45774</v>
      </c>
      <c r="O355" s="13" t="s">
        <v>43</v>
      </c>
      <c r="P355" s="19">
        <v>45774</v>
      </c>
      <c r="Q355" s="13">
        <v>1150</v>
      </c>
      <c r="R355" s="1">
        <v>220601</v>
      </c>
      <c r="S355" s="20">
        <v>18000000</v>
      </c>
      <c r="T355" s="17">
        <v>45775</v>
      </c>
      <c r="U355" s="15" t="s">
        <v>1464</v>
      </c>
      <c r="V355" s="17">
        <v>45776</v>
      </c>
      <c r="W355" s="13" t="s">
        <v>668</v>
      </c>
      <c r="X355" s="17"/>
      <c r="Y355" s="1"/>
      <c r="Z355" s="21">
        <f>+S355/3</f>
        <v>6000000</v>
      </c>
      <c r="AA355" s="1"/>
      <c r="AB355" s="22"/>
      <c r="AC355" s="1"/>
      <c r="AD355" s="22"/>
      <c r="AE355" s="1"/>
      <c r="AF355" s="26" t="s">
        <v>1465</v>
      </c>
      <c r="AG355" s="1">
        <v>2592824</v>
      </c>
      <c r="AH355" s="26" t="s">
        <v>1466</v>
      </c>
      <c r="AI355" s="1"/>
    </row>
    <row r="356" spans="1:35">
      <c r="A356" s="1">
        <v>380</v>
      </c>
      <c r="B356" s="1" t="s">
        <v>596</v>
      </c>
      <c r="C356" s="1" t="s">
        <v>621</v>
      </c>
      <c r="D356" s="1" t="s">
        <v>796</v>
      </c>
      <c r="E356" s="13" t="s">
        <v>40</v>
      </c>
      <c r="F356" s="140">
        <v>7500000</v>
      </c>
      <c r="G356" s="1" t="s">
        <v>1467</v>
      </c>
      <c r="H356" s="15">
        <v>1033708441</v>
      </c>
      <c r="I356" s="15" t="s">
        <v>51</v>
      </c>
      <c r="J356" s="16">
        <v>6</v>
      </c>
      <c r="K356" s="16">
        <v>1179</v>
      </c>
      <c r="L356" s="17">
        <v>45771</v>
      </c>
      <c r="M356" s="18">
        <v>7500000</v>
      </c>
      <c r="N356" s="17">
        <v>45774</v>
      </c>
      <c r="O356" s="13" t="s">
        <v>43</v>
      </c>
      <c r="P356" s="19"/>
      <c r="Q356" s="13"/>
      <c r="R356" s="1">
        <v>220602</v>
      </c>
      <c r="S356" s="20">
        <v>7500000</v>
      </c>
      <c r="T356" s="17">
        <v>45775</v>
      </c>
      <c r="U356" s="15" t="s">
        <v>1468</v>
      </c>
      <c r="V356" s="17">
        <v>45777</v>
      </c>
      <c r="W356" s="13" t="s">
        <v>668</v>
      </c>
      <c r="X356" s="17"/>
      <c r="Y356" s="1"/>
      <c r="Z356" s="21">
        <f t="shared" ref="Z356" si="133">+S356/3</f>
        <v>2500000</v>
      </c>
      <c r="AA356" s="1"/>
      <c r="AB356" s="22"/>
      <c r="AC356" s="1"/>
      <c r="AD356" s="22"/>
      <c r="AE356" s="1"/>
      <c r="AF356" s="1" t="s">
        <v>1469</v>
      </c>
      <c r="AG356" s="1">
        <v>3112355083</v>
      </c>
      <c r="AH356" s="26" t="s">
        <v>1470</v>
      </c>
      <c r="AI356" s="1"/>
    </row>
    <row r="357" spans="1:35">
      <c r="A357" s="1">
        <v>381</v>
      </c>
      <c r="B357" s="1" t="s">
        <v>596</v>
      </c>
      <c r="C357" s="1" t="s">
        <v>621</v>
      </c>
      <c r="D357" s="269" t="s">
        <v>876</v>
      </c>
      <c r="E357" s="13" t="s">
        <v>40</v>
      </c>
      <c r="F357" s="143">
        <v>18000000</v>
      </c>
      <c r="G357" s="1" t="s">
        <v>1471</v>
      </c>
      <c r="H357" s="15">
        <v>39576966</v>
      </c>
      <c r="I357" s="15" t="s">
        <v>780</v>
      </c>
      <c r="J357" s="16">
        <v>3</v>
      </c>
      <c r="K357" s="16">
        <v>1224</v>
      </c>
      <c r="L357" s="17">
        <v>45773</v>
      </c>
      <c r="M357" s="18">
        <f t="shared" ref="M357:M360" si="134">+F357</f>
        <v>18000000</v>
      </c>
      <c r="N357" s="17">
        <v>45774</v>
      </c>
      <c r="O357" s="13" t="s">
        <v>43</v>
      </c>
      <c r="P357" s="19"/>
      <c r="Q357" s="13"/>
      <c r="R357" s="1">
        <v>220601</v>
      </c>
      <c r="S357" s="20">
        <v>18000000</v>
      </c>
      <c r="T357" s="17">
        <v>45775</v>
      </c>
      <c r="U357" s="15" t="s">
        <v>1472</v>
      </c>
      <c r="V357" s="17">
        <v>45780</v>
      </c>
      <c r="W357" s="13" t="s">
        <v>668</v>
      </c>
      <c r="X357" s="17"/>
      <c r="Y357" s="1"/>
      <c r="Z357" s="21">
        <f>+S357/3</f>
        <v>6000000</v>
      </c>
      <c r="AA357" s="1"/>
      <c r="AB357" s="22"/>
      <c r="AC357" s="1"/>
      <c r="AD357" s="22"/>
      <c r="AE357" s="1"/>
      <c r="AF357" s="26" t="s">
        <v>1473</v>
      </c>
      <c r="AG357" s="1">
        <v>3143490571</v>
      </c>
      <c r="AH357" s="26" t="s">
        <v>1474</v>
      </c>
      <c r="AI357" s="1"/>
    </row>
    <row r="358" spans="1:35">
      <c r="A358" s="1">
        <v>382</v>
      </c>
      <c r="B358" s="1" t="s">
        <v>596</v>
      </c>
      <c r="C358" s="1" t="s">
        <v>621</v>
      </c>
      <c r="D358" s="269" t="s">
        <v>876</v>
      </c>
      <c r="E358" s="13" t="s">
        <v>40</v>
      </c>
      <c r="F358" s="143">
        <v>18000000</v>
      </c>
      <c r="G358" s="1" t="s">
        <v>1475</v>
      </c>
      <c r="H358" s="15">
        <v>1005690736</v>
      </c>
      <c r="I358" s="15" t="s">
        <v>42</v>
      </c>
      <c r="J358" s="16">
        <v>0</v>
      </c>
      <c r="K358" s="16">
        <v>1238</v>
      </c>
      <c r="L358" s="17">
        <v>45773</v>
      </c>
      <c r="M358" s="18">
        <f t="shared" si="134"/>
        <v>18000000</v>
      </c>
      <c r="N358" s="17">
        <v>45774</v>
      </c>
      <c r="O358" s="13" t="s">
        <v>43</v>
      </c>
      <c r="P358" s="19"/>
      <c r="Q358" s="13"/>
      <c r="R358" s="1">
        <v>220601</v>
      </c>
      <c r="S358" s="20">
        <v>18000000</v>
      </c>
      <c r="T358" s="17">
        <v>45784</v>
      </c>
      <c r="U358" s="15" t="s">
        <v>1476</v>
      </c>
      <c r="V358" s="17">
        <v>45785</v>
      </c>
      <c r="W358" s="13" t="s">
        <v>668</v>
      </c>
      <c r="X358" s="17"/>
      <c r="Y358" s="1"/>
      <c r="Z358" s="21">
        <f>+S358/3</f>
        <v>6000000</v>
      </c>
      <c r="AA358" s="1"/>
      <c r="AB358" s="22"/>
      <c r="AC358" s="1"/>
      <c r="AD358" s="22"/>
      <c r="AE358" s="1"/>
      <c r="AF358" s="26" t="s">
        <v>1477</v>
      </c>
      <c r="AG358" s="1">
        <v>3022021935</v>
      </c>
      <c r="AH358" s="26" t="s">
        <v>1478</v>
      </c>
      <c r="AI358" s="1"/>
    </row>
    <row r="359" spans="1:35">
      <c r="A359" s="1">
        <v>383</v>
      </c>
      <c r="B359" s="1" t="s">
        <v>596</v>
      </c>
      <c r="C359" s="1" t="s">
        <v>621</v>
      </c>
      <c r="D359" s="269" t="s">
        <v>876</v>
      </c>
      <c r="E359" s="13" t="s">
        <v>40</v>
      </c>
      <c r="F359" s="143">
        <v>18000000</v>
      </c>
      <c r="G359" s="1" t="s">
        <v>1479</v>
      </c>
      <c r="H359" s="15" t="s">
        <v>1480</v>
      </c>
      <c r="I359" s="15" t="s">
        <v>42</v>
      </c>
      <c r="J359" s="16">
        <v>1</v>
      </c>
      <c r="K359" s="16">
        <v>1225</v>
      </c>
      <c r="L359" s="17">
        <v>45773</v>
      </c>
      <c r="M359" s="18">
        <f t="shared" si="134"/>
        <v>18000000</v>
      </c>
      <c r="N359" s="17">
        <v>45774</v>
      </c>
      <c r="O359" s="13" t="s">
        <v>43</v>
      </c>
      <c r="P359" s="19"/>
      <c r="Q359" s="13"/>
      <c r="R359" s="1">
        <v>220601</v>
      </c>
      <c r="S359" s="20">
        <v>18000000</v>
      </c>
      <c r="T359" s="17">
        <v>45779</v>
      </c>
      <c r="U359" s="15" t="s">
        <v>1481</v>
      </c>
      <c r="V359" s="17">
        <v>45783</v>
      </c>
      <c r="W359" s="13" t="s">
        <v>668</v>
      </c>
      <c r="X359" s="17"/>
      <c r="Y359" s="1"/>
      <c r="Z359" s="21">
        <f>+S359/3</f>
        <v>6000000</v>
      </c>
      <c r="AA359" s="1"/>
      <c r="AB359" s="22"/>
      <c r="AC359" s="1"/>
      <c r="AD359" s="22"/>
      <c r="AE359" s="1"/>
      <c r="AF359" s="26" t="s">
        <v>1482</v>
      </c>
      <c r="AG359" s="1">
        <v>3163738350</v>
      </c>
      <c r="AH359" s="26" t="s">
        <v>1483</v>
      </c>
      <c r="AI359" s="1"/>
    </row>
    <row r="360" spans="1:35">
      <c r="A360" s="1">
        <v>384</v>
      </c>
      <c r="B360" s="1" t="s">
        <v>596</v>
      </c>
      <c r="C360" s="1" t="s">
        <v>621</v>
      </c>
      <c r="D360" s="269" t="s">
        <v>876</v>
      </c>
      <c r="E360" s="13" t="s">
        <v>40</v>
      </c>
      <c r="F360" s="143">
        <v>18000000</v>
      </c>
      <c r="G360" s="1" t="s">
        <v>1484</v>
      </c>
      <c r="H360" s="15">
        <v>65.734798999999995</v>
      </c>
      <c r="I360" s="15" t="s">
        <v>42</v>
      </c>
      <c r="J360" s="16">
        <v>2</v>
      </c>
      <c r="K360" s="16">
        <v>1223</v>
      </c>
      <c r="L360" s="17">
        <v>45773</v>
      </c>
      <c r="M360" s="18">
        <f t="shared" si="134"/>
        <v>18000000</v>
      </c>
      <c r="N360" s="17">
        <v>45774</v>
      </c>
      <c r="O360" s="13" t="s">
        <v>43</v>
      </c>
      <c r="P360" s="19"/>
      <c r="Q360" s="13"/>
      <c r="R360" s="1">
        <v>220601</v>
      </c>
      <c r="S360" s="20">
        <v>18000000</v>
      </c>
      <c r="T360" s="17">
        <v>45775</v>
      </c>
      <c r="U360" s="15">
        <v>100043500</v>
      </c>
      <c r="V360" s="17">
        <v>45776</v>
      </c>
      <c r="W360" s="13" t="s">
        <v>668</v>
      </c>
      <c r="X360" s="17"/>
      <c r="Y360" s="1"/>
      <c r="Z360" s="21">
        <f>+S360/3</f>
        <v>6000000</v>
      </c>
      <c r="AA360" s="1"/>
      <c r="AB360" s="22"/>
      <c r="AC360" s="1"/>
      <c r="AD360" s="22"/>
      <c r="AE360" s="1"/>
      <c r="AF360" s="26" t="s">
        <v>1485</v>
      </c>
      <c r="AG360" s="1">
        <v>3208330183</v>
      </c>
      <c r="AH360" s="26" t="s">
        <v>1486</v>
      </c>
      <c r="AI360" s="1"/>
    </row>
    <row r="361" spans="1:35">
      <c r="A361" s="1">
        <v>385</v>
      </c>
      <c r="B361" s="1" t="s">
        <v>596</v>
      </c>
      <c r="C361" s="1" t="s">
        <v>621</v>
      </c>
      <c r="D361" s="1" t="s">
        <v>796</v>
      </c>
      <c r="E361" s="13" t="s">
        <v>40</v>
      </c>
      <c r="F361" s="140">
        <v>7500000</v>
      </c>
      <c r="G361" s="1" t="s">
        <v>1487</v>
      </c>
      <c r="H361" s="15">
        <v>1110582297</v>
      </c>
      <c r="I361" s="15" t="s">
        <v>1488</v>
      </c>
      <c r="J361" s="16">
        <v>7</v>
      </c>
      <c r="K361" s="16">
        <v>1221</v>
      </c>
      <c r="L361" s="17">
        <v>45773</v>
      </c>
      <c r="M361" s="18">
        <v>7500000</v>
      </c>
      <c r="N361" s="17">
        <v>45774</v>
      </c>
      <c r="O361" s="13" t="s">
        <v>43</v>
      </c>
      <c r="P361" s="19"/>
      <c r="Q361" s="13"/>
      <c r="R361" s="1">
        <v>220602</v>
      </c>
      <c r="S361" s="20">
        <v>7500000</v>
      </c>
      <c r="T361" s="17">
        <v>45776</v>
      </c>
      <c r="U361" s="15" t="s">
        <v>1489</v>
      </c>
      <c r="V361" s="17">
        <v>45777</v>
      </c>
      <c r="W361" s="13" t="s">
        <v>668</v>
      </c>
      <c r="X361" s="17"/>
      <c r="Y361" s="1"/>
      <c r="Z361" s="21">
        <f t="shared" ref="Z361:Z383" si="135">+S361/3</f>
        <v>2500000</v>
      </c>
      <c r="AA361" s="1"/>
      <c r="AB361" s="22"/>
      <c r="AC361" s="1"/>
      <c r="AD361" s="22"/>
      <c r="AE361" s="1"/>
      <c r="AF361" s="1" t="s">
        <v>1490</v>
      </c>
      <c r="AG361" s="1">
        <v>3005568612</v>
      </c>
      <c r="AH361" s="26" t="s">
        <v>1491</v>
      </c>
      <c r="AI361" s="1"/>
    </row>
    <row r="362" spans="1:35">
      <c r="A362" s="1">
        <v>386</v>
      </c>
      <c r="B362" s="1" t="s">
        <v>596</v>
      </c>
      <c r="C362" s="1" t="s">
        <v>621</v>
      </c>
      <c r="D362" s="1" t="s">
        <v>796</v>
      </c>
      <c r="E362" s="13" t="s">
        <v>40</v>
      </c>
      <c r="F362" s="140">
        <v>7500000</v>
      </c>
      <c r="G362" s="1" t="s">
        <v>1492</v>
      </c>
      <c r="H362" s="15">
        <v>1110572524</v>
      </c>
      <c r="I362" s="15" t="s">
        <v>1488</v>
      </c>
      <c r="J362" s="16">
        <v>1</v>
      </c>
      <c r="K362" s="16">
        <v>1222</v>
      </c>
      <c r="L362" s="17">
        <v>45773</v>
      </c>
      <c r="M362" s="18">
        <v>7500000</v>
      </c>
      <c r="N362" s="17">
        <v>45775</v>
      </c>
      <c r="O362" s="13" t="s">
        <v>43</v>
      </c>
      <c r="P362" s="19"/>
      <c r="Q362" s="13"/>
      <c r="R362" s="1">
        <v>220602</v>
      </c>
      <c r="S362" s="20">
        <v>7500000</v>
      </c>
      <c r="T362" s="17">
        <v>45777</v>
      </c>
      <c r="U362" s="15" t="s">
        <v>1493</v>
      </c>
      <c r="V362" s="17">
        <v>45783</v>
      </c>
      <c r="W362" s="13" t="s">
        <v>668</v>
      </c>
      <c r="X362" s="17"/>
      <c r="Y362" s="1"/>
      <c r="Z362" s="21">
        <f t="shared" si="135"/>
        <v>2500000</v>
      </c>
      <c r="AA362" s="1"/>
      <c r="AB362" s="22"/>
      <c r="AC362" s="1"/>
      <c r="AD362" s="22"/>
      <c r="AE362" s="1"/>
      <c r="AF362" s="1" t="s">
        <v>1494</v>
      </c>
      <c r="AG362" s="1">
        <v>3224076444</v>
      </c>
      <c r="AH362" s="26" t="s">
        <v>1495</v>
      </c>
      <c r="AI362" s="1"/>
    </row>
    <row r="363" spans="1:35">
      <c r="A363" s="1">
        <v>387</v>
      </c>
      <c r="B363" s="1" t="s">
        <v>596</v>
      </c>
      <c r="C363" s="1" t="s">
        <v>621</v>
      </c>
      <c r="D363" s="1" t="s">
        <v>796</v>
      </c>
      <c r="E363" s="13" t="s">
        <v>40</v>
      </c>
      <c r="F363" s="140">
        <v>7500000</v>
      </c>
      <c r="G363" s="1" t="s">
        <v>1496</v>
      </c>
      <c r="H363" s="15">
        <v>1109244198</v>
      </c>
      <c r="I363" s="15" t="s">
        <v>1497</v>
      </c>
      <c r="J363" s="16">
        <v>3</v>
      </c>
      <c r="K363" s="16">
        <v>1220</v>
      </c>
      <c r="L363" s="17">
        <v>45773</v>
      </c>
      <c r="M363" s="18">
        <v>7500000</v>
      </c>
      <c r="N363" s="17">
        <v>45775</v>
      </c>
      <c r="O363" s="13" t="s">
        <v>43</v>
      </c>
      <c r="P363" s="19">
        <v>45778</v>
      </c>
      <c r="Q363" s="13">
        <v>1212</v>
      </c>
      <c r="R363" s="1">
        <v>220602</v>
      </c>
      <c r="S363" s="20">
        <v>7500000</v>
      </c>
      <c r="T363" s="17">
        <v>45777</v>
      </c>
      <c r="U363" s="216">
        <v>100043583</v>
      </c>
      <c r="V363" s="17">
        <v>45779</v>
      </c>
      <c r="W363" s="13" t="s">
        <v>668</v>
      </c>
      <c r="X363" s="17"/>
      <c r="Y363" s="1"/>
      <c r="Z363" s="21">
        <f t="shared" si="135"/>
        <v>2500000</v>
      </c>
      <c r="AA363" s="1"/>
      <c r="AB363" s="22"/>
      <c r="AC363" s="1"/>
      <c r="AD363" s="22"/>
      <c r="AE363" s="1"/>
      <c r="AF363" s="1" t="s">
        <v>1498</v>
      </c>
      <c r="AG363" s="1">
        <v>3124439309</v>
      </c>
      <c r="AH363" s="26" t="s">
        <v>1499</v>
      </c>
      <c r="AI363" s="1"/>
    </row>
    <row r="364" spans="1:35">
      <c r="A364" s="1">
        <v>388</v>
      </c>
      <c r="B364" s="1" t="s">
        <v>596</v>
      </c>
      <c r="C364" s="1" t="s">
        <v>621</v>
      </c>
      <c r="D364" s="1" t="s">
        <v>796</v>
      </c>
      <c r="E364" s="13" t="s">
        <v>40</v>
      </c>
      <c r="F364" s="140">
        <v>7500000</v>
      </c>
      <c r="G364" s="1" t="s">
        <v>1500</v>
      </c>
      <c r="H364" s="15">
        <v>38264027</v>
      </c>
      <c r="I364" s="15" t="s">
        <v>115</v>
      </c>
      <c r="J364" s="16">
        <v>1</v>
      </c>
      <c r="K364" s="16">
        <v>1219</v>
      </c>
      <c r="L364" s="17">
        <v>45773</v>
      </c>
      <c r="M364" s="18">
        <v>7500000</v>
      </c>
      <c r="N364" s="17">
        <v>45775</v>
      </c>
      <c r="O364" s="13" t="s">
        <v>43</v>
      </c>
      <c r="P364" s="19">
        <v>45778</v>
      </c>
      <c r="Q364" s="13">
        <v>1213</v>
      </c>
      <c r="R364" s="1">
        <v>220602</v>
      </c>
      <c r="S364" s="20">
        <v>7500000</v>
      </c>
      <c r="T364" s="17">
        <v>45779</v>
      </c>
      <c r="U364" s="15" t="s">
        <v>1501</v>
      </c>
      <c r="V364" s="17">
        <v>45783</v>
      </c>
      <c r="W364" s="13" t="s">
        <v>668</v>
      </c>
      <c r="X364" s="17"/>
      <c r="Y364" s="1"/>
      <c r="Z364" s="21">
        <f t="shared" si="135"/>
        <v>2500000</v>
      </c>
      <c r="AA364" s="1"/>
      <c r="AB364" s="22"/>
      <c r="AC364" s="1"/>
      <c r="AD364" s="22"/>
      <c r="AE364" s="1"/>
      <c r="AF364" s="1" t="s">
        <v>1502</v>
      </c>
      <c r="AG364" s="1">
        <v>3123153720</v>
      </c>
      <c r="AH364" s="26" t="s">
        <v>1503</v>
      </c>
      <c r="AI364" s="1"/>
    </row>
    <row r="365" spans="1:35">
      <c r="A365" s="1">
        <v>389</v>
      </c>
      <c r="B365" s="1" t="s">
        <v>596</v>
      </c>
      <c r="C365" s="1" t="s">
        <v>621</v>
      </c>
      <c r="D365" s="1" t="s">
        <v>796</v>
      </c>
      <c r="E365" s="13" t="s">
        <v>40</v>
      </c>
      <c r="F365" s="140">
        <v>7500000</v>
      </c>
      <c r="G365" s="24" t="s">
        <v>1504</v>
      </c>
      <c r="H365" s="15">
        <v>1110514314</v>
      </c>
      <c r="I365" s="15" t="s">
        <v>42</v>
      </c>
      <c r="J365" s="16">
        <v>4</v>
      </c>
      <c r="K365" s="16">
        <v>1227</v>
      </c>
      <c r="L365" s="17">
        <v>45773</v>
      </c>
      <c r="M365" s="18">
        <v>7500000</v>
      </c>
      <c r="N365" s="17">
        <v>45775</v>
      </c>
      <c r="O365" s="13" t="s">
        <v>43</v>
      </c>
      <c r="P365" s="19">
        <v>45778</v>
      </c>
      <c r="Q365" s="13">
        <v>1214</v>
      </c>
      <c r="R365" s="1">
        <v>220602</v>
      </c>
      <c r="S365" s="20">
        <v>7500000</v>
      </c>
      <c r="T365" s="17">
        <v>45779</v>
      </c>
      <c r="U365" s="15" t="s">
        <v>1505</v>
      </c>
      <c r="V365" s="17">
        <v>45780</v>
      </c>
      <c r="W365" s="13" t="s">
        <v>668</v>
      </c>
      <c r="X365" s="17"/>
      <c r="Y365" s="1"/>
      <c r="Z365" s="21">
        <f t="shared" si="135"/>
        <v>2500000</v>
      </c>
      <c r="AA365" s="1"/>
      <c r="AB365" s="22"/>
      <c r="AC365" s="1"/>
      <c r="AD365" s="22"/>
      <c r="AE365" s="1"/>
      <c r="AF365" s="1" t="s">
        <v>1506</v>
      </c>
      <c r="AG365" s="1">
        <v>3156452632</v>
      </c>
      <c r="AH365" s="26" t="s">
        <v>1507</v>
      </c>
      <c r="AI365" s="1"/>
    </row>
    <row r="366" spans="1:35">
      <c r="A366" s="1">
        <v>390</v>
      </c>
      <c r="B366" s="1" t="s">
        <v>596</v>
      </c>
      <c r="C366" s="1" t="s">
        <v>621</v>
      </c>
      <c r="D366" s="1" t="s">
        <v>796</v>
      </c>
      <c r="E366" s="13" t="s">
        <v>40</v>
      </c>
      <c r="F366" s="140">
        <v>7500000</v>
      </c>
      <c r="G366" s="24" t="s">
        <v>1508</v>
      </c>
      <c r="H366" s="15">
        <v>1110446760</v>
      </c>
      <c r="I366" s="15" t="s">
        <v>42</v>
      </c>
      <c r="J366" s="16">
        <v>4</v>
      </c>
      <c r="K366" s="16">
        <v>1226</v>
      </c>
      <c r="L366" s="17">
        <v>45773</v>
      </c>
      <c r="M366" s="18">
        <v>7500000</v>
      </c>
      <c r="N366" s="17">
        <v>45775</v>
      </c>
      <c r="O366" s="13" t="s">
        <v>43</v>
      </c>
      <c r="P366" s="19">
        <v>45778</v>
      </c>
      <c r="Q366" s="13">
        <v>1215</v>
      </c>
      <c r="R366" s="1">
        <v>220602</v>
      </c>
      <c r="S366" s="20">
        <v>7500000</v>
      </c>
      <c r="T366" s="17">
        <v>45779</v>
      </c>
      <c r="U366" s="15" t="s">
        <v>1509</v>
      </c>
      <c r="V366" s="17">
        <v>45785</v>
      </c>
      <c r="W366" s="13" t="s">
        <v>668</v>
      </c>
      <c r="X366" s="17"/>
      <c r="Y366" s="1"/>
      <c r="Z366" s="21">
        <f t="shared" si="135"/>
        <v>2500000</v>
      </c>
      <c r="AA366" s="1"/>
      <c r="AB366" s="22"/>
      <c r="AC366" s="1"/>
      <c r="AD366" s="22"/>
      <c r="AE366" s="1"/>
      <c r="AF366" s="1" t="s">
        <v>1510</v>
      </c>
      <c r="AG366" s="1" t="s">
        <v>1511</v>
      </c>
      <c r="AH366" s="26" t="s">
        <v>1512</v>
      </c>
      <c r="AI366" s="1"/>
    </row>
    <row r="367" spans="1:35">
      <c r="A367" s="1">
        <v>391</v>
      </c>
      <c r="B367" s="1" t="s">
        <v>596</v>
      </c>
      <c r="C367" s="1" t="s">
        <v>100</v>
      </c>
      <c r="D367" s="248" t="s">
        <v>1355</v>
      </c>
      <c r="E367" s="13" t="s">
        <v>40</v>
      </c>
      <c r="F367" s="247">
        <v>11250000</v>
      </c>
      <c r="G367" s="1" t="s">
        <v>1513</v>
      </c>
      <c r="H367" s="15">
        <v>39582197</v>
      </c>
      <c r="I367" s="15" t="s">
        <v>1514</v>
      </c>
      <c r="J367" s="16">
        <v>0</v>
      </c>
      <c r="K367" s="16">
        <v>1236</v>
      </c>
      <c r="L367" s="17">
        <v>45773</v>
      </c>
      <c r="M367" s="18">
        <f t="shared" ref="M367:M368" si="136">F367</f>
        <v>11250000</v>
      </c>
      <c r="N367" s="17">
        <v>45775</v>
      </c>
      <c r="O367" s="13" t="s">
        <v>43</v>
      </c>
      <c r="P367" s="182"/>
      <c r="Q367" s="183"/>
      <c r="R367" s="1">
        <v>220601</v>
      </c>
      <c r="S367" s="20">
        <f t="shared" ref="S367:S368" si="137">M367</f>
        <v>11250000</v>
      </c>
      <c r="T367" s="17"/>
      <c r="U367" s="184" t="s">
        <v>415</v>
      </c>
      <c r="V367" s="17"/>
      <c r="W367" s="13" t="s">
        <v>668</v>
      </c>
      <c r="X367" s="17"/>
      <c r="Y367" s="1"/>
      <c r="Z367" s="21">
        <f t="shared" si="135"/>
        <v>3750000</v>
      </c>
      <c r="AA367" s="1"/>
      <c r="AB367" s="22"/>
      <c r="AC367" s="1"/>
      <c r="AD367" s="22"/>
      <c r="AE367" s="1"/>
      <c r="AF367" s="1" t="s">
        <v>1515</v>
      </c>
      <c r="AG367" s="1">
        <v>3102754281</v>
      </c>
      <c r="AH367" s="26" t="s">
        <v>1516</v>
      </c>
      <c r="AI367" s="1"/>
    </row>
    <row r="368" spans="1:35">
      <c r="A368" s="1">
        <v>392</v>
      </c>
      <c r="B368" s="1" t="s">
        <v>596</v>
      </c>
      <c r="C368" s="1" t="s">
        <v>100</v>
      </c>
      <c r="D368" s="248" t="s">
        <v>1355</v>
      </c>
      <c r="E368" s="13" t="s">
        <v>40</v>
      </c>
      <c r="F368" s="247">
        <v>11250000</v>
      </c>
      <c r="G368" s="1" t="s">
        <v>1517</v>
      </c>
      <c r="H368" s="15">
        <v>79521230</v>
      </c>
      <c r="I368" s="15" t="s">
        <v>42</v>
      </c>
      <c r="J368" s="16">
        <v>0</v>
      </c>
      <c r="K368" s="16">
        <v>1237</v>
      </c>
      <c r="L368" s="17">
        <v>45773</v>
      </c>
      <c r="M368" s="18">
        <f t="shared" si="136"/>
        <v>11250000</v>
      </c>
      <c r="N368" s="17">
        <v>45775</v>
      </c>
      <c r="O368" s="13" t="s">
        <v>43</v>
      </c>
      <c r="P368" s="182">
        <v>45777</v>
      </c>
      <c r="Q368" s="183">
        <v>1194</v>
      </c>
      <c r="R368" s="1">
        <v>220601</v>
      </c>
      <c r="S368" s="20">
        <f t="shared" si="137"/>
        <v>11250000</v>
      </c>
      <c r="T368" s="17"/>
      <c r="U368" s="242">
        <v>45776</v>
      </c>
      <c r="V368" s="17" t="s">
        <v>4168</v>
      </c>
      <c r="W368" s="13" t="s">
        <v>668</v>
      </c>
      <c r="X368" s="17"/>
      <c r="Y368" s="1"/>
      <c r="Z368" s="21">
        <f t="shared" si="135"/>
        <v>3750000</v>
      </c>
      <c r="AA368" s="1"/>
      <c r="AB368" s="22"/>
      <c r="AC368" s="1"/>
      <c r="AD368" s="22"/>
      <c r="AE368" s="1"/>
      <c r="AF368" s="1" t="s">
        <v>1519</v>
      </c>
      <c r="AG368" s="1">
        <v>3183892573</v>
      </c>
      <c r="AH368" s="26" t="s">
        <v>1520</v>
      </c>
      <c r="AI368" s="1"/>
    </row>
    <row r="369" spans="1:35">
      <c r="A369" s="1">
        <v>393</v>
      </c>
      <c r="B369" s="1" t="s">
        <v>596</v>
      </c>
      <c r="C369" s="1" t="s">
        <v>621</v>
      </c>
      <c r="D369" s="1" t="s">
        <v>1521</v>
      </c>
      <c r="E369" s="13" t="s">
        <v>40</v>
      </c>
      <c r="F369" s="261">
        <v>4500000</v>
      </c>
      <c r="G369" s="1" t="s">
        <v>1522</v>
      </c>
      <c r="H369" s="15">
        <v>1110584469</v>
      </c>
      <c r="I369" s="15" t="s">
        <v>115</v>
      </c>
      <c r="J369" s="16">
        <v>6</v>
      </c>
      <c r="K369" s="16">
        <v>1206</v>
      </c>
      <c r="L369" s="17">
        <v>45773</v>
      </c>
      <c r="M369" s="18">
        <f t="shared" ref="M369:M380" si="138">+F369</f>
        <v>4500000</v>
      </c>
      <c r="N369" s="17">
        <v>45775</v>
      </c>
      <c r="O369" s="13" t="s">
        <v>43</v>
      </c>
      <c r="P369" s="19">
        <v>45778</v>
      </c>
      <c r="Q369" s="13">
        <v>1216</v>
      </c>
      <c r="R369" s="1">
        <v>220602</v>
      </c>
      <c r="S369" s="20">
        <f t="shared" ref="S369:S379" si="139">+M369</f>
        <v>4500000</v>
      </c>
      <c r="T369" s="17">
        <v>45779</v>
      </c>
      <c r="U369" s="15" t="s">
        <v>1523</v>
      </c>
      <c r="V369" s="17">
        <v>45784</v>
      </c>
      <c r="W369" s="13" t="s">
        <v>668</v>
      </c>
      <c r="X369" s="17"/>
      <c r="Y369" s="1"/>
      <c r="Z369" s="21">
        <f t="shared" si="135"/>
        <v>1500000</v>
      </c>
      <c r="AA369" s="1"/>
      <c r="AB369" s="22"/>
      <c r="AC369" s="1"/>
      <c r="AD369" s="22"/>
      <c r="AE369" s="1"/>
      <c r="AF369" s="1" t="s">
        <v>1524</v>
      </c>
      <c r="AG369" s="1">
        <v>3224676620</v>
      </c>
      <c r="AH369" s="26" t="s">
        <v>1525</v>
      </c>
      <c r="AI369" s="1"/>
    </row>
    <row r="370" spans="1:35">
      <c r="A370" s="1">
        <v>394</v>
      </c>
      <c r="B370" s="1" t="s">
        <v>596</v>
      </c>
      <c r="C370" s="1" t="s">
        <v>621</v>
      </c>
      <c r="D370" s="1" t="s">
        <v>1521</v>
      </c>
      <c r="E370" s="13" t="s">
        <v>40</v>
      </c>
      <c r="F370" s="261">
        <v>4500000</v>
      </c>
      <c r="G370" s="1" t="s">
        <v>1526</v>
      </c>
      <c r="H370" s="15">
        <v>1110468073</v>
      </c>
      <c r="I370" s="15" t="s">
        <v>428</v>
      </c>
      <c r="J370" s="16">
        <v>7</v>
      </c>
      <c r="K370" s="16">
        <v>1204</v>
      </c>
      <c r="L370" s="17">
        <v>45773</v>
      </c>
      <c r="M370" s="18">
        <f t="shared" si="138"/>
        <v>4500000</v>
      </c>
      <c r="N370" s="17">
        <v>45775</v>
      </c>
      <c r="O370" s="13" t="s">
        <v>43</v>
      </c>
      <c r="P370" s="19">
        <v>45778</v>
      </c>
      <c r="Q370" s="13">
        <v>1217</v>
      </c>
      <c r="R370" s="1">
        <v>220602</v>
      </c>
      <c r="S370" s="20">
        <f t="shared" si="139"/>
        <v>4500000</v>
      </c>
      <c r="T370" s="17">
        <v>45779</v>
      </c>
      <c r="U370" s="15" t="s">
        <v>1527</v>
      </c>
      <c r="V370" s="17">
        <v>45780</v>
      </c>
      <c r="W370" s="13" t="s">
        <v>668</v>
      </c>
      <c r="X370" s="17"/>
      <c r="Y370" s="1"/>
      <c r="Z370" s="21">
        <f t="shared" si="135"/>
        <v>1500000</v>
      </c>
      <c r="AA370" s="1"/>
      <c r="AB370" s="22"/>
      <c r="AC370" s="1"/>
      <c r="AD370" s="22"/>
      <c r="AE370" s="1"/>
      <c r="AF370" s="1" t="s">
        <v>1528</v>
      </c>
      <c r="AG370" s="1">
        <v>3138705394</v>
      </c>
      <c r="AH370" s="26" t="s">
        <v>1529</v>
      </c>
      <c r="AI370" s="1"/>
    </row>
    <row r="371" spans="1:35">
      <c r="A371" s="1">
        <v>395</v>
      </c>
      <c r="B371" s="1" t="s">
        <v>596</v>
      </c>
      <c r="C371" s="1" t="s">
        <v>621</v>
      </c>
      <c r="D371" s="1" t="s">
        <v>1521</v>
      </c>
      <c r="E371" s="13" t="s">
        <v>40</v>
      </c>
      <c r="F371" s="261">
        <v>4500000</v>
      </c>
      <c r="G371" s="1" t="s">
        <v>1530</v>
      </c>
      <c r="H371" s="15">
        <v>1005839449</v>
      </c>
      <c r="I371" s="15" t="s">
        <v>115</v>
      </c>
      <c r="J371" s="16">
        <v>4</v>
      </c>
      <c r="K371" s="16">
        <v>1207</v>
      </c>
      <c r="L371" s="17">
        <v>45773</v>
      </c>
      <c r="M371" s="18">
        <f t="shared" si="138"/>
        <v>4500000</v>
      </c>
      <c r="N371" s="17">
        <v>45775</v>
      </c>
      <c r="O371" s="13" t="s">
        <v>43</v>
      </c>
      <c r="P371" s="19">
        <v>45780</v>
      </c>
      <c r="Q371" s="13">
        <v>1255</v>
      </c>
      <c r="R371" s="1">
        <v>220602</v>
      </c>
      <c r="S371" s="20">
        <f t="shared" si="139"/>
        <v>4500000</v>
      </c>
      <c r="T371" s="17">
        <v>45779</v>
      </c>
      <c r="U371" s="15" t="s">
        <v>1531</v>
      </c>
      <c r="V371" s="17">
        <v>45784</v>
      </c>
      <c r="W371" s="13" t="s">
        <v>668</v>
      </c>
      <c r="X371" s="17"/>
      <c r="Y371" s="1"/>
      <c r="Z371" s="21">
        <f t="shared" si="135"/>
        <v>1500000</v>
      </c>
      <c r="AA371" s="1"/>
      <c r="AB371" s="22"/>
      <c r="AC371" s="1"/>
      <c r="AD371" s="22"/>
      <c r="AE371" s="1"/>
      <c r="AF371" s="1" t="s">
        <v>1532</v>
      </c>
      <c r="AG371" s="1">
        <v>3105439672</v>
      </c>
      <c r="AH371" s="26" t="s">
        <v>1533</v>
      </c>
      <c r="AI371" s="1"/>
    </row>
    <row r="372" spans="1:35">
      <c r="A372" s="1">
        <v>396</v>
      </c>
      <c r="B372" s="1" t="s">
        <v>596</v>
      </c>
      <c r="C372" s="1" t="s">
        <v>621</v>
      </c>
      <c r="D372" s="1" t="s">
        <v>1521</v>
      </c>
      <c r="E372" s="13" t="s">
        <v>40</v>
      </c>
      <c r="F372" s="261">
        <v>4500000</v>
      </c>
      <c r="G372" s="1" t="s">
        <v>1534</v>
      </c>
      <c r="H372" s="15">
        <v>28548844</v>
      </c>
      <c r="I372" s="15" t="s">
        <v>115</v>
      </c>
      <c r="J372" s="16">
        <v>4</v>
      </c>
      <c r="K372" s="16">
        <v>1208</v>
      </c>
      <c r="L372" s="17">
        <v>45773</v>
      </c>
      <c r="M372" s="18">
        <f t="shared" si="138"/>
        <v>4500000</v>
      </c>
      <c r="N372" s="17">
        <v>45775</v>
      </c>
      <c r="O372" s="13" t="s">
        <v>43</v>
      </c>
      <c r="P372" s="19"/>
      <c r="Q372" s="13"/>
      <c r="R372" s="1">
        <v>220602</v>
      </c>
      <c r="S372" s="20">
        <f t="shared" si="139"/>
        <v>4500000</v>
      </c>
      <c r="T372" s="17"/>
      <c r="U372" s="15"/>
      <c r="V372" s="17"/>
      <c r="W372" s="13" t="s">
        <v>668</v>
      </c>
      <c r="X372" s="17"/>
      <c r="Y372" s="1"/>
      <c r="Z372" s="21">
        <f t="shared" si="135"/>
        <v>1500000</v>
      </c>
      <c r="AA372" s="1"/>
      <c r="AB372" s="22"/>
      <c r="AC372" s="1"/>
      <c r="AD372" s="22"/>
      <c r="AE372" s="1"/>
      <c r="AF372" s="1" t="s">
        <v>1535</v>
      </c>
      <c r="AG372" s="1">
        <v>3157726106</v>
      </c>
      <c r="AH372" s="26" t="s">
        <v>1536</v>
      </c>
      <c r="AI372" s="1"/>
    </row>
    <row r="373" spans="1:35">
      <c r="A373" s="1">
        <v>397</v>
      </c>
      <c r="B373" s="1" t="s">
        <v>596</v>
      </c>
      <c r="C373" s="1" t="s">
        <v>621</v>
      </c>
      <c r="D373" s="1" t="s">
        <v>1521</v>
      </c>
      <c r="E373" s="13" t="s">
        <v>40</v>
      </c>
      <c r="F373" s="261">
        <v>4500000</v>
      </c>
      <c r="G373" s="1" t="s">
        <v>1537</v>
      </c>
      <c r="H373" s="15">
        <v>1005715113</v>
      </c>
      <c r="I373" s="15" t="s">
        <v>115</v>
      </c>
      <c r="J373" s="16">
        <v>2</v>
      </c>
      <c r="K373" s="16">
        <v>1212</v>
      </c>
      <c r="L373" s="17">
        <v>45773</v>
      </c>
      <c r="M373" s="18">
        <f t="shared" si="138"/>
        <v>4500000</v>
      </c>
      <c r="N373" s="17">
        <v>45775</v>
      </c>
      <c r="O373" s="13" t="s">
        <v>43</v>
      </c>
      <c r="P373" s="19">
        <v>45777</v>
      </c>
      <c r="Q373" s="13">
        <v>1195</v>
      </c>
      <c r="R373" s="1">
        <v>220602</v>
      </c>
      <c r="S373" s="20">
        <f t="shared" si="139"/>
        <v>4500000</v>
      </c>
      <c r="T373" s="17">
        <v>45777</v>
      </c>
      <c r="U373" s="15" t="s">
        <v>1538</v>
      </c>
      <c r="V373" s="17">
        <v>45783</v>
      </c>
      <c r="W373" s="13" t="s">
        <v>668</v>
      </c>
      <c r="X373" s="17"/>
      <c r="Y373" s="1"/>
      <c r="Z373" s="21">
        <f t="shared" si="135"/>
        <v>1500000</v>
      </c>
      <c r="AA373" s="1"/>
      <c r="AB373" s="22"/>
      <c r="AC373" s="1"/>
      <c r="AD373" s="22"/>
      <c r="AE373" s="1"/>
      <c r="AF373" s="1" t="s">
        <v>1539</v>
      </c>
      <c r="AG373" s="1">
        <v>3016276950</v>
      </c>
      <c r="AH373" s="26" t="s">
        <v>1540</v>
      </c>
      <c r="AI373" s="1"/>
    </row>
    <row r="374" spans="1:35">
      <c r="A374" s="1">
        <v>398</v>
      </c>
      <c r="B374" s="1" t="s">
        <v>596</v>
      </c>
      <c r="C374" s="1" t="s">
        <v>621</v>
      </c>
      <c r="D374" s="1" t="s">
        <v>1521</v>
      </c>
      <c r="E374" s="13" t="s">
        <v>40</v>
      </c>
      <c r="F374" s="261">
        <v>4500000</v>
      </c>
      <c r="G374" s="1" t="s">
        <v>1541</v>
      </c>
      <c r="H374" s="15">
        <v>1105615909</v>
      </c>
      <c r="I374" s="15" t="s">
        <v>1542</v>
      </c>
      <c r="J374" s="16">
        <v>1</v>
      </c>
      <c r="K374" s="16">
        <v>1205</v>
      </c>
      <c r="L374" s="17">
        <v>45773</v>
      </c>
      <c r="M374" s="18">
        <f t="shared" si="138"/>
        <v>4500000</v>
      </c>
      <c r="N374" s="17">
        <v>45775</v>
      </c>
      <c r="O374" s="13" t="s">
        <v>43</v>
      </c>
      <c r="P374" s="19">
        <v>45776</v>
      </c>
      <c r="Q374" s="13">
        <v>1173</v>
      </c>
      <c r="R374" s="1">
        <v>220602</v>
      </c>
      <c r="S374" s="20">
        <f t="shared" si="139"/>
        <v>4500000</v>
      </c>
      <c r="T374" s="17"/>
      <c r="U374" s="15"/>
      <c r="V374" s="17"/>
      <c r="W374" s="13" t="s">
        <v>668</v>
      </c>
      <c r="X374" s="17"/>
      <c r="Y374" s="1"/>
      <c r="Z374" s="21">
        <f t="shared" si="135"/>
        <v>1500000</v>
      </c>
      <c r="AA374" s="1"/>
      <c r="AB374" s="22"/>
      <c r="AC374" s="1"/>
      <c r="AD374" s="22"/>
      <c r="AE374" s="1"/>
      <c r="AF374" s="1" t="s">
        <v>1544</v>
      </c>
      <c r="AG374" s="1">
        <v>6022888888</v>
      </c>
      <c r="AH374" s="26" t="s">
        <v>1545</v>
      </c>
      <c r="AI374" s="1"/>
    </row>
    <row r="375" spans="1:35">
      <c r="A375" s="1">
        <v>399</v>
      </c>
      <c r="B375" s="1" t="s">
        <v>596</v>
      </c>
      <c r="C375" s="1" t="s">
        <v>621</v>
      </c>
      <c r="D375" s="1" t="s">
        <v>1521</v>
      </c>
      <c r="E375" s="13" t="s">
        <v>40</v>
      </c>
      <c r="F375" s="261">
        <v>4500000</v>
      </c>
      <c r="G375" s="1" t="s">
        <v>1546</v>
      </c>
      <c r="H375" s="15">
        <v>1105789084</v>
      </c>
      <c r="I375" s="15" t="s">
        <v>279</v>
      </c>
      <c r="J375" s="16">
        <v>7</v>
      </c>
      <c r="K375" s="16">
        <v>1211</v>
      </c>
      <c r="L375" s="17">
        <v>45773</v>
      </c>
      <c r="M375" s="18">
        <f t="shared" si="138"/>
        <v>4500000</v>
      </c>
      <c r="N375" s="17">
        <v>45775</v>
      </c>
      <c r="O375" s="13" t="s">
        <v>43</v>
      </c>
      <c r="P375" s="19">
        <v>45778</v>
      </c>
      <c r="Q375" s="13">
        <v>1218</v>
      </c>
      <c r="R375" s="1">
        <v>220602</v>
      </c>
      <c r="S375" s="20">
        <f t="shared" si="139"/>
        <v>4500000</v>
      </c>
      <c r="T375" s="17">
        <v>45779</v>
      </c>
      <c r="U375" s="15" t="s">
        <v>1547</v>
      </c>
      <c r="V375" s="17">
        <v>45780</v>
      </c>
      <c r="W375" s="13" t="s">
        <v>668</v>
      </c>
      <c r="X375" s="17"/>
      <c r="Y375" s="1"/>
      <c r="Z375" s="21">
        <f t="shared" si="135"/>
        <v>1500000</v>
      </c>
      <c r="AA375" s="1"/>
      <c r="AB375" s="22"/>
      <c r="AC375" s="1"/>
      <c r="AD375" s="22"/>
      <c r="AE375" s="1"/>
      <c r="AF375" s="1" t="s">
        <v>1548</v>
      </c>
      <c r="AG375" s="1">
        <v>31238734594</v>
      </c>
      <c r="AH375" s="26" t="s">
        <v>1549</v>
      </c>
      <c r="AI375" s="1"/>
    </row>
    <row r="376" spans="1:35">
      <c r="A376" s="1">
        <v>400</v>
      </c>
      <c r="B376" s="1" t="s">
        <v>596</v>
      </c>
      <c r="C376" s="1" t="s">
        <v>621</v>
      </c>
      <c r="D376" s="1" t="s">
        <v>1521</v>
      </c>
      <c r="E376" s="13" t="s">
        <v>40</v>
      </c>
      <c r="F376" s="261">
        <v>4500000</v>
      </c>
      <c r="G376" s="1" t="s">
        <v>1550</v>
      </c>
      <c r="H376" s="15">
        <v>1110461158</v>
      </c>
      <c r="I376" s="15" t="s">
        <v>115</v>
      </c>
      <c r="J376" s="16">
        <v>2</v>
      </c>
      <c r="K376" s="16">
        <v>1209</v>
      </c>
      <c r="L376" s="17">
        <v>45773</v>
      </c>
      <c r="M376" s="18">
        <f t="shared" si="138"/>
        <v>4500000</v>
      </c>
      <c r="N376" s="17">
        <v>45775</v>
      </c>
      <c r="O376" s="13" t="s">
        <v>43</v>
      </c>
      <c r="P376" s="19">
        <v>45778</v>
      </c>
      <c r="Q376" s="13">
        <v>1219</v>
      </c>
      <c r="R376" s="1">
        <v>220602</v>
      </c>
      <c r="S376" s="20">
        <f t="shared" si="139"/>
        <v>4500000</v>
      </c>
      <c r="T376" s="17">
        <v>45777</v>
      </c>
      <c r="U376" s="15" t="s">
        <v>1551</v>
      </c>
      <c r="V376" s="17">
        <v>45782</v>
      </c>
      <c r="W376" s="13" t="s">
        <v>668</v>
      </c>
      <c r="X376" s="17"/>
      <c r="Y376" s="1"/>
      <c r="Z376" s="21">
        <f t="shared" si="135"/>
        <v>1500000</v>
      </c>
      <c r="AA376" s="1"/>
      <c r="AB376" s="22"/>
      <c r="AC376" s="1"/>
      <c r="AD376" s="22"/>
      <c r="AE376" s="1"/>
      <c r="AF376" s="1" t="s">
        <v>1552</v>
      </c>
      <c r="AG376" s="1">
        <v>3143890277</v>
      </c>
      <c r="AH376" s="26" t="s">
        <v>1553</v>
      </c>
      <c r="AI376" s="1"/>
    </row>
    <row r="377" spans="1:35">
      <c r="A377" s="1">
        <v>401</v>
      </c>
      <c r="B377" s="1" t="s">
        <v>596</v>
      </c>
      <c r="C377" s="1" t="s">
        <v>621</v>
      </c>
      <c r="D377" s="1" t="s">
        <v>1521</v>
      </c>
      <c r="E377" s="13" t="s">
        <v>40</v>
      </c>
      <c r="F377" s="261">
        <v>4500000</v>
      </c>
      <c r="G377" s="1" t="s">
        <v>1554</v>
      </c>
      <c r="H377" s="15">
        <v>1019018312</v>
      </c>
      <c r="I377" s="15" t="s">
        <v>261</v>
      </c>
      <c r="J377" s="16">
        <v>2</v>
      </c>
      <c r="K377" s="16">
        <v>1234</v>
      </c>
      <c r="L377" s="17">
        <v>45773</v>
      </c>
      <c r="M377" s="18">
        <f t="shared" si="138"/>
        <v>4500000</v>
      </c>
      <c r="N377" s="17">
        <v>45775</v>
      </c>
      <c r="O377" s="13" t="s">
        <v>43</v>
      </c>
      <c r="P377" s="19"/>
      <c r="Q377" s="13"/>
      <c r="R377" s="1">
        <v>220602</v>
      </c>
      <c r="S377" s="20">
        <f t="shared" si="139"/>
        <v>4500000</v>
      </c>
      <c r="T377" s="17">
        <v>45779</v>
      </c>
      <c r="U377" s="15" t="s">
        <v>1555</v>
      </c>
      <c r="V377" s="17" t="s">
        <v>4169</v>
      </c>
      <c r="W377" s="13" t="s">
        <v>668</v>
      </c>
      <c r="X377" s="17"/>
      <c r="Y377" s="1"/>
      <c r="Z377" s="21">
        <f t="shared" si="135"/>
        <v>1500000</v>
      </c>
      <c r="AA377" s="1"/>
      <c r="AB377" s="22"/>
      <c r="AC377" s="1"/>
      <c r="AD377" s="22"/>
      <c r="AE377" s="1"/>
      <c r="AF377" s="1" t="s">
        <v>1556</v>
      </c>
      <c r="AG377" s="1">
        <v>3124517071</v>
      </c>
      <c r="AH377" s="26" t="s">
        <v>1557</v>
      </c>
      <c r="AI377" s="1"/>
    </row>
    <row r="378" spans="1:35">
      <c r="A378" s="1">
        <v>402</v>
      </c>
      <c r="B378" s="1" t="s">
        <v>596</v>
      </c>
      <c r="C378" s="1" t="s">
        <v>621</v>
      </c>
      <c r="D378" s="1" t="s">
        <v>1521</v>
      </c>
      <c r="E378" s="13" t="s">
        <v>40</v>
      </c>
      <c r="F378" s="261">
        <v>4500000</v>
      </c>
      <c r="G378" s="1" t="s">
        <v>1558</v>
      </c>
      <c r="H378" s="15">
        <v>1110472648</v>
      </c>
      <c r="I378" s="15" t="s">
        <v>42</v>
      </c>
      <c r="J378" s="16">
        <v>7</v>
      </c>
      <c r="K378" s="16">
        <v>1210</v>
      </c>
      <c r="L378" s="17">
        <v>45773</v>
      </c>
      <c r="M378" s="18">
        <f t="shared" si="138"/>
        <v>4500000</v>
      </c>
      <c r="N378" s="17">
        <v>45775</v>
      </c>
      <c r="O378" s="13" t="s">
        <v>43</v>
      </c>
      <c r="P378" s="19">
        <v>45778</v>
      </c>
      <c r="Q378" s="13">
        <v>1220</v>
      </c>
      <c r="R378" s="1">
        <v>220602</v>
      </c>
      <c r="S378" s="20">
        <f t="shared" si="139"/>
        <v>4500000</v>
      </c>
      <c r="T378" s="17"/>
      <c r="U378" s="15"/>
      <c r="V378" s="17"/>
      <c r="W378" s="13" t="s">
        <v>668</v>
      </c>
      <c r="X378" s="17"/>
      <c r="Y378" s="1"/>
      <c r="Z378" s="21">
        <f t="shared" si="135"/>
        <v>1500000</v>
      </c>
      <c r="AA378" s="1"/>
      <c r="AB378" s="22"/>
      <c r="AC378" s="1"/>
      <c r="AD378" s="22"/>
      <c r="AE378" s="1"/>
      <c r="AF378" s="1" t="s">
        <v>1559</v>
      </c>
      <c r="AG378" s="1">
        <v>3169620543</v>
      </c>
      <c r="AH378" s="26" t="s">
        <v>1560</v>
      </c>
      <c r="AI378" s="1"/>
    </row>
    <row r="379" spans="1:35">
      <c r="A379" s="1">
        <v>403</v>
      </c>
      <c r="B379" s="1" t="s">
        <v>596</v>
      </c>
      <c r="C379" s="1" t="s">
        <v>621</v>
      </c>
      <c r="D379" s="1" t="s">
        <v>1521</v>
      </c>
      <c r="E379" s="13" t="s">
        <v>40</v>
      </c>
      <c r="F379" s="261">
        <v>4500000</v>
      </c>
      <c r="G379" s="1" t="s">
        <v>1554</v>
      </c>
      <c r="H379" s="15">
        <v>1019018312</v>
      </c>
      <c r="I379" s="15" t="s">
        <v>261</v>
      </c>
      <c r="J379" s="16">
        <v>2</v>
      </c>
      <c r="K379" s="16">
        <v>1234</v>
      </c>
      <c r="L379" s="17">
        <v>45773</v>
      </c>
      <c r="M379" s="18">
        <f t="shared" si="138"/>
        <v>4500000</v>
      </c>
      <c r="N379" s="17">
        <v>45775</v>
      </c>
      <c r="O379" s="13" t="s">
        <v>43</v>
      </c>
      <c r="P379" s="19"/>
      <c r="Q379" s="13"/>
      <c r="R379" s="1">
        <v>220602</v>
      </c>
      <c r="S379" s="20">
        <f t="shared" si="139"/>
        <v>4500000</v>
      </c>
      <c r="T379" s="17"/>
      <c r="U379" s="15"/>
      <c r="V379" s="17"/>
      <c r="W379" s="13" t="s">
        <v>668</v>
      </c>
      <c r="X379" s="17"/>
      <c r="Y379" s="1"/>
      <c r="Z379" s="21">
        <f t="shared" si="135"/>
        <v>1500000</v>
      </c>
      <c r="AA379" s="1"/>
      <c r="AB379" s="22"/>
      <c r="AC379" s="1"/>
      <c r="AD379" s="22"/>
      <c r="AE379" s="1"/>
      <c r="AF379" s="1" t="s">
        <v>1556</v>
      </c>
      <c r="AG379" s="1">
        <v>3124517071</v>
      </c>
      <c r="AH379" s="26" t="s">
        <v>1557</v>
      </c>
      <c r="AI379" s="1"/>
    </row>
    <row r="380" spans="1:35">
      <c r="A380" s="1">
        <v>404</v>
      </c>
      <c r="B380" s="1" t="s">
        <v>596</v>
      </c>
      <c r="C380" s="1" t="s">
        <v>621</v>
      </c>
      <c r="D380" s="269" t="s">
        <v>876</v>
      </c>
      <c r="E380" s="13" t="s">
        <v>40</v>
      </c>
      <c r="F380" s="143">
        <v>18000000</v>
      </c>
      <c r="G380" s="1" t="s">
        <v>1561</v>
      </c>
      <c r="H380" s="15" t="s">
        <v>1562</v>
      </c>
      <c r="I380" s="15" t="s">
        <v>1563</v>
      </c>
      <c r="J380" s="16">
        <v>3</v>
      </c>
      <c r="K380" s="16">
        <v>1243</v>
      </c>
      <c r="L380" s="17">
        <v>45774</v>
      </c>
      <c r="M380" s="18">
        <f t="shared" si="138"/>
        <v>18000000</v>
      </c>
      <c r="N380" s="17">
        <v>45775</v>
      </c>
      <c r="O380" s="13" t="s">
        <v>43</v>
      </c>
      <c r="P380" s="19"/>
      <c r="Q380" s="13"/>
      <c r="R380" s="1">
        <v>220601</v>
      </c>
      <c r="S380" s="20">
        <v>18000000</v>
      </c>
      <c r="T380" s="17"/>
      <c r="U380" s="15"/>
      <c r="V380" s="17"/>
      <c r="W380" s="13" t="s">
        <v>668</v>
      </c>
      <c r="X380" s="17"/>
      <c r="Y380" s="1"/>
      <c r="Z380" s="21">
        <f t="shared" si="135"/>
        <v>6000000</v>
      </c>
      <c r="AA380" s="1"/>
      <c r="AB380" s="22"/>
      <c r="AC380" s="1"/>
      <c r="AD380" s="22"/>
      <c r="AE380" s="1"/>
      <c r="AF380" s="26" t="s">
        <v>1564</v>
      </c>
      <c r="AG380" s="1">
        <v>3163738350</v>
      </c>
      <c r="AH380" s="26" t="s">
        <v>1565</v>
      </c>
      <c r="AI380" s="1"/>
    </row>
    <row r="381" spans="1:35">
      <c r="A381" s="1">
        <v>405</v>
      </c>
      <c r="B381" s="1" t="s">
        <v>596</v>
      </c>
      <c r="C381" s="1" t="s">
        <v>621</v>
      </c>
      <c r="D381" s="1" t="s">
        <v>796</v>
      </c>
      <c r="E381" s="13" t="s">
        <v>40</v>
      </c>
      <c r="F381" s="140">
        <v>7500000</v>
      </c>
      <c r="G381" s="1" t="s">
        <v>1566</v>
      </c>
      <c r="H381" s="15">
        <v>65736609</v>
      </c>
      <c r="I381" s="15" t="s">
        <v>1488</v>
      </c>
      <c r="J381" s="16">
        <v>0</v>
      </c>
      <c r="K381" s="16">
        <v>1196</v>
      </c>
      <c r="L381" s="17">
        <v>45773</v>
      </c>
      <c r="M381" s="18">
        <v>7500000</v>
      </c>
      <c r="N381" s="17">
        <v>45775</v>
      </c>
      <c r="O381" s="13" t="s">
        <v>43</v>
      </c>
      <c r="P381" s="19"/>
      <c r="Q381" s="13"/>
      <c r="R381" s="1">
        <v>220602</v>
      </c>
      <c r="S381" s="20">
        <v>7500000</v>
      </c>
      <c r="T381" s="17">
        <v>45776</v>
      </c>
      <c r="U381" s="15" t="s">
        <v>1567</v>
      </c>
      <c r="V381" s="17">
        <v>45778</v>
      </c>
      <c r="W381" s="13" t="s">
        <v>668</v>
      </c>
      <c r="X381" s="17"/>
      <c r="Y381" s="1"/>
      <c r="Z381" s="21">
        <f t="shared" si="135"/>
        <v>2500000</v>
      </c>
      <c r="AA381" s="1"/>
      <c r="AB381" s="22"/>
      <c r="AC381" s="1"/>
      <c r="AD381" s="22"/>
      <c r="AE381" s="1"/>
      <c r="AF381" s="1" t="s">
        <v>1568</v>
      </c>
      <c r="AG381" s="1">
        <v>3156970602</v>
      </c>
      <c r="AH381" s="26" t="s">
        <v>1569</v>
      </c>
      <c r="AI381" s="1"/>
    </row>
    <row r="382" spans="1:35">
      <c r="A382" s="1">
        <v>406</v>
      </c>
      <c r="B382" s="1" t="s">
        <v>596</v>
      </c>
      <c r="C382" s="1" t="s">
        <v>621</v>
      </c>
      <c r="D382" s="1" t="s">
        <v>796</v>
      </c>
      <c r="E382" s="13" t="s">
        <v>40</v>
      </c>
      <c r="F382" s="140">
        <v>7500000</v>
      </c>
      <c r="G382" s="1" t="s">
        <v>1570</v>
      </c>
      <c r="H382" s="15">
        <v>38144876</v>
      </c>
      <c r="I382" s="15" t="s">
        <v>1488</v>
      </c>
      <c r="J382" s="16">
        <v>1</v>
      </c>
      <c r="K382" s="16">
        <v>1203</v>
      </c>
      <c r="L382" s="17">
        <v>45773</v>
      </c>
      <c r="M382" s="18">
        <v>7500000</v>
      </c>
      <c r="N382" s="17">
        <v>45775</v>
      </c>
      <c r="O382" s="13" t="s">
        <v>43</v>
      </c>
      <c r="P382" s="19"/>
      <c r="Q382" s="13"/>
      <c r="R382" s="1">
        <v>220602</v>
      </c>
      <c r="S382" s="20">
        <v>7500000</v>
      </c>
      <c r="T382" s="17">
        <v>45776</v>
      </c>
      <c r="U382" s="15" t="s">
        <v>1571</v>
      </c>
      <c r="V382" s="17">
        <v>45783</v>
      </c>
      <c r="W382" s="13" t="s">
        <v>668</v>
      </c>
      <c r="X382" s="17"/>
      <c r="Y382" s="1"/>
      <c r="Z382" s="21">
        <f t="shared" si="135"/>
        <v>2500000</v>
      </c>
      <c r="AA382" s="1"/>
      <c r="AB382" s="22"/>
      <c r="AC382" s="1"/>
      <c r="AD382" s="22"/>
      <c r="AE382" s="1"/>
      <c r="AF382" s="1" t="s">
        <v>1572</v>
      </c>
      <c r="AG382" s="1">
        <v>3203025782</v>
      </c>
      <c r="AH382" s="26" t="s">
        <v>1573</v>
      </c>
      <c r="AI382" s="1"/>
    </row>
    <row r="383" spans="1:35">
      <c r="A383" s="1">
        <v>407</v>
      </c>
      <c r="B383" s="1" t="s">
        <v>596</v>
      </c>
      <c r="C383" s="1" t="s">
        <v>621</v>
      </c>
      <c r="D383" s="1" t="s">
        <v>796</v>
      </c>
      <c r="E383" s="13" t="s">
        <v>40</v>
      </c>
      <c r="F383" s="140">
        <v>7500000</v>
      </c>
      <c r="G383" s="1" t="s">
        <v>1574</v>
      </c>
      <c r="H383" s="15">
        <v>1005719564</v>
      </c>
      <c r="I383" s="15" t="s">
        <v>1488</v>
      </c>
      <c r="J383" s="16">
        <v>9</v>
      </c>
      <c r="K383" s="16">
        <v>1157</v>
      </c>
      <c r="L383" s="17">
        <v>45773</v>
      </c>
      <c r="M383" s="18">
        <v>7500000</v>
      </c>
      <c r="N383" s="17">
        <v>45775</v>
      </c>
      <c r="O383" s="13" t="s">
        <v>43</v>
      </c>
      <c r="P383" s="19"/>
      <c r="Q383" s="13"/>
      <c r="R383" s="1">
        <v>220602</v>
      </c>
      <c r="S383" s="20">
        <v>7500000</v>
      </c>
      <c r="T383" s="17"/>
      <c r="U383" s="15"/>
      <c r="V383" s="17"/>
      <c r="W383" s="13" t="s">
        <v>668</v>
      </c>
      <c r="X383" s="17"/>
      <c r="Y383" s="1"/>
      <c r="Z383" s="21">
        <f t="shared" si="135"/>
        <v>2500000</v>
      </c>
      <c r="AA383" s="1"/>
      <c r="AB383" s="22"/>
      <c r="AC383" s="1"/>
      <c r="AD383" s="22"/>
      <c r="AE383" s="1"/>
      <c r="AF383" s="1" t="s">
        <v>1576</v>
      </c>
      <c r="AG383" s="1">
        <v>3223052977</v>
      </c>
      <c r="AH383" s="26" t="s">
        <v>1577</v>
      </c>
      <c r="AI383" s="1"/>
    </row>
    <row r="384" spans="1:35">
      <c r="A384" s="1">
        <v>408</v>
      </c>
      <c r="B384" s="1" t="s">
        <v>596</v>
      </c>
      <c r="C384" s="1" t="s">
        <v>621</v>
      </c>
      <c r="D384" s="269" t="s">
        <v>876</v>
      </c>
      <c r="E384" s="13" t="s">
        <v>40</v>
      </c>
      <c r="F384" s="143">
        <v>18000000</v>
      </c>
      <c r="G384" s="1" t="s">
        <v>1578</v>
      </c>
      <c r="H384" s="15">
        <v>1005815061</v>
      </c>
      <c r="I384" s="15" t="s">
        <v>42</v>
      </c>
      <c r="J384" s="16">
        <v>7</v>
      </c>
      <c r="K384" s="16">
        <v>1243</v>
      </c>
      <c r="L384" s="17">
        <v>45770</v>
      </c>
      <c r="M384" s="18">
        <f t="shared" ref="M384:M386" si="140">+F384</f>
        <v>18000000</v>
      </c>
      <c r="N384" s="17">
        <v>45775</v>
      </c>
      <c r="O384" s="13" t="s">
        <v>43</v>
      </c>
      <c r="P384" s="19"/>
      <c r="Q384" s="13"/>
      <c r="R384" s="1">
        <v>220601</v>
      </c>
      <c r="S384" s="20">
        <v>18000000</v>
      </c>
      <c r="T384" s="17">
        <v>45776</v>
      </c>
      <c r="U384" s="15" t="s">
        <v>1579</v>
      </c>
      <c r="V384" s="17">
        <v>45778</v>
      </c>
      <c r="W384" s="13" t="s">
        <v>668</v>
      </c>
      <c r="X384" s="17"/>
      <c r="Y384" s="1"/>
      <c r="Z384" s="21">
        <f>+S384/3</f>
        <v>6000000</v>
      </c>
      <c r="AA384" s="1"/>
      <c r="AB384" s="22"/>
      <c r="AC384" s="1"/>
      <c r="AD384" s="22"/>
      <c r="AE384" s="1"/>
      <c r="AF384" s="26" t="s">
        <v>1580</v>
      </c>
      <c r="AG384" s="1">
        <v>3102403393</v>
      </c>
      <c r="AH384" s="26" t="s">
        <v>1581</v>
      </c>
      <c r="AI384" s="1"/>
    </row>
    <row r="385" spans="1:35">
      <c r="A385" s="1">
        <v>409</v>
      </c>
      <c r="B385" s="1" t="s">
        <v>596</v>
      </c>
      <c r="C385" s="1" t="s">
        <v>621</v>
      </c>
      <c r="D385" s="269" t="s">
        <v>876</v>
      </c>
      <c r="E385" s="13" t="s">
        <v>40</v>
      </c>
      <c r="F385" s="143">
        <v>18000000</v>
      </c>
      <c r="G385" s="1" t="s">
        <v>1582</v>
      </c>
      <c r="H385" s="15">
        <v>1064796468</v>
      </c>
      <c r="I385" s="15" t="s">
        <v>1583</v>
      </c>
      <c r="J385" s="16">
        <v>2</v>
      </c>
      <c r="K385" s="16">
        <v>1257</v>
      </c>
      <c r="L385" s="17">
        <v>45775</v>
      </c>
      <c r="M385" s="18">
        <f t="shared" si="140"/>
        <v>18000000</v>
      </c>
      <c r="N385" s="17">
        <v>45776</v>
      </c>
      <c r="O385" s="13" t="s">
        <v>43</v>
      </c>
      <c r="P385" s="19"/>
      <c r="Q385" s="13"/>
      <c r="R385" s="1">
        <v>220601</v>
      </c>
      <c r="S385" s="20">
        <v>18000000</v>
      </c>
      <c r="T385" s="17">
        <v>45776</v>
      </c>
      <c r="U385" s="15" t="s">
        <v>1584</v>
      </c>
      <c r="V385" s="17">
        <v>45786</v>
      </c>
      <c r="W385" s="13" t="s">
        <v>668</v>
      </c>
      <c r="X385" s="17"/>
      <c r="Y385" s="1"/>
      <c r="Z385" s="21">
        <f>+S385/3</f>
        <v>6000000</v>
      </c>
      <c r="AA385" s="1"/>
      <c r="AB385" s="22"/>
      <c r="AC385" s="1"/>
      <c r="AD385" s="22"/>
      <c r="AE385" s="1"/>
      <c r="AF385" s="26" t="s">
        <v>1585</v>
      </c>
      <c r="AG385" s="1">
        <v>3016865681</v>
      </c>
      <c r="AH385" s="26" t="s">
        <v>1586</v>
      </c>
      <c r="AI385" s="1"/>
    </row>
    <row r="386" spans="1:35">
      <c r="A386" s="1">
        <v>410</v>
      </c>
      <c r="B386" s="1" t="s">
        <v>596</v>
      </c>
      <c r="C386" s="1" t="s">
        <v>621</v>
      </c>
      <c r="D386" s="269" t="s">
        <v>876</v>
      </c>
      <c r="E386" s="13" t="s">
        <v>40</v>
      </c>
      <c r="F386" s="143">
        <v>18000000</v>
      </c>
      <c r="G386" s="1" t="s">
        <v>1587</v>
      </c>
      <c r="H386" s="15">
        <v>1105690876</v>
      </c>
      <c r="I386" s="15" t="s">
        <v>741</v>
      </c>
      <c r="J386" s="16">
        <v>6</v>
      </c>
      <c r="K386" s="16">
        <v>1266</v>
      </c>
      <c r="L386" s="17">
        <v>45775</v>
      </c>
      <c r="M386" s="18">
        <f t="shared" si="140"/>
        <v>18000000</v>
      </c>
      <c r="N386" s="17">
        <v>45776</v>
      </c>
      <c r="O386" s="13" t="s">
        <v>43</v>
      </c>
      <c r="P386" s="19"/>
      <c r="Q386" s="13"/>
      <c r="R386" s="1">
        <v>220601</v>
      </c>
      <c r="S386" s="20">
        <v>18000000</v>
      </c>
      <c r="T386" s="17"/>
      <c r="U386" s="15"/>
      <c r="V386" s="17"/>
      <c r="W386" s="13" t="s">
        <v>668</v>
      </c>
      <c r="X386" s="17"/>
      <c r="Y386" s="1"/>
      <c r="Z386" s="21">
        <f>+S386/3</f>
        <v>6000000</v>
      </c>
      <c r="AA386" s="1"/>
      <c r="AB386" s="22"/>
      <c r="AC386" s="1"/>
      <c r="AD386" s="22"/>
      <c r="AE386" s="1"/>
      <c r="AF386" s="26" t="s">
        <v>1589</v>
      </c>
      <c r="AG386" s="1">
        <v>3160503112</v>
      </c>
      <c r="AH386" s="26" t="s">
        <v>1590</v>
      </c>
      <c r="AI386" s="1"/>
    </row>
    <row r="387" spans="1:35">
      <c r="A387" s="1">
        <v>411</v>
      </c>
      <c r="B387" s="1" t="s">
        <v>596</v>
      </c>
      <c r="C387" s="1" t="s">
        <v>621</v>
      </c>
      <c r="D387" s="1" t="s">
        <v>796</v>
      </c>
      <c r="E387" s="13" t="s">
        <v>40</v>
      </c>
      <c r="F387" s="140">
        <v>7500000</v>
      </c>
      <c r="G387" s="1" t="s">
        <v>1591</v>
      </c>
      <c r="H387" s="15">
        <v>1007441565</v>
      </c>
      <c r="I387" s="15" t="s">
        <v>42</v>
      </c>
      <c r="J387" s="16">
        <v>8</v>
      </c>
      <c r="K387" s="16">
        <v>1161</v>
      </c>
      <c r="L387" s="17">
        <v>45769</v>
      </c>
      <c r="M387" s="18">
        <v>7500000</v>
      </c>
      <c r="N387" s="17">
        <v>45776</v>
      </c>
      <c r="O387" s="13" t="s">
        <v>43</v>
      </c>
      <c r="P387" s="19"/>
      <c r="Q387" s="13"/>
      <c r="R387" s="1">
        <v>220602</v>
      </c>
      <c r="S387" s="20">
        <v>7500000</v>
      </c>
      <c r="T387" s="17">
        <v>45776</v>
      </c>
      <c r="U387" s="15" t="s">
        <v>1592</v>
      </c>
      <c r="V387" s="17">
        <v>45792</v>
      </c>
      <c r="W387" s="13" t="s">
        <v>668</v>
      </c>
      <c r="X387" s="17"/>
      <c r="Y387" s="1"/>
      <c r="Z387" s="21">
        <f t="shared" ref="Z387:Z413" si="141">+S387/3</f>
        <v>2500000</v>
      </c>
      <c r="AA387" s="1"/>
      <c r="AB387" s="22"/>
      <c r="AC387" s="1"/>
      <c r="AD387" s="22"/>
      <c r="AE387" s="1"/>
      <c r="AF387" s="1" t="s">
        <v>1593</v>
      </c>
      <c r="AG387" s="1">
        <v>3134704455</v>
      </c>
      <c r="AH387" s="26" t="s">
        <v>1594</v>
      </c>
      <c r="AI387" s="1"/>
    </row>
    <row r="388" spans="1:35">
      <c r="A388" s="1">
        <v>412</v>
      </c>
      <c r="B388" s="1" t="s">
        <v>596</v>
      </c>
      <c r="C388" s="1" t="s">
        <v>621</v>
      </c>
      <c r="D388" s="269" t="s">
        <v>876</v>
      </c>
      <c r="E388" s="13" t="s">
        <v>40</v>
      </c>
      <c r="F388" s="143">
        <v>18000000</v>
      </c>
      <c r="G388" s="1" t="s">
        <v>1595</v>
      </c>
      <c r="H388" s="15">
        <v>1110473502</v>
      </c>
      <c r="I388" s="15" t="s">
        <v>42</v>
      </c>
      <c r="J388" s="16">
        <v>5</v>
      </c>
      <c r="K388" s="16">
        <v>1199</v>
      </c>
      <c r="L388" s="17">
        <v>45773</v>
      </c>
      <c r="M388" s="18">
        <f t="shared" ref="M388:M402" si="142">+F388</f>
        <v>18000000</v>
      </c>
      <c r="N388" s="17">
        <v>45776</v>
      </c>
      <c r="O388" s="13" t="s">
        <v>43</v>
      </c>
      <c r="P388" s="19"/>
      <c r="Q388" s="13"/>
      <c r="R388" s="1">
        <v>220601</v>
      </c>
      <c r="S388" s="20">
        <v>18000000</v>
      </c>
      <c r="T388" s="17"/>
      <c r="U388" s="15"/>
      <c r="V388" s="17"/>
      <c r="W388" s="13" t="s">
        <v>668</v>
      </c>
      <c r="X388" s="17"/>
      <c r="Y388" s="1"/>
      <c r="Z388" s="21">
        <f t="shared" si="141"/>
        <v>6000000</v>
      </c>
      <c r="AA388" s="1"/>
      <c r="AB388" s="22"/>
      <c r="AC388" s="1"/>
      <c r="AD388" s="22"/>
      <c r="AE388" s="1"/>
      <c r="AF388" s="26" t="s">
        <v>1597</v>
      </c>
      <c r="AG388" s="1">
        <v>3143386689</v>
      </c>
      <c r="AH388" s="26" t="s">
        <v>1598</v>
      </c>
      <c r="AI388" s="1"/>
    </row>
    <row r="389" spans="1:35">
      <c r="A389" s="1">
        <v>413</v>
      </c>
      <c r="B389" s="1" t="s">
        <v>596</v>
      </c>
      <c r="C389" s="1" t="s">
        <v>621</v>
      </c>
      <c r="D389" s="269" t="s">
        <v>876</v>
      </c>
      <c r="E389" s="13" t="s">
        <v>40</v>
      </c>
      <c r="F389" s="143">
        <v>18000000</v>
      </c>
      <c r="G389" s="1" t="s">
        <v>1599</v>
      </c>
      <c r="H389" s="15">
        <v>65762583</v>
      </c>
      <c r="I389" s="15" t="s">
        <v>42</v>
      </c>
      <c r="J389" s="16">
        <v>8</v>
      </c>
      <c r="K389" s="16">
        <v>1197</v>
      </c>
      <c r="L389" s="17">
        <v>45773</v>
      </c>
      <c r="M389" s="18">
        <f t="shared" si="142"/>
        <v>18000000</v>
      </c>
      <c r="N389" s="17">
        <v>45776</v>
      </c>
      <c r="O389" s="13" t="s">
        <v>43</v>
      </c>
      <c r="P389" s="19"/>
      <c r="Q389" s="13"/>
      <c r="R389" s="1">
        <v>220601</v>
      </c>
      <c r="S389" s="20">
        <v>18000000</v>
      </c>
      <c r="T389" s="17">
        <v>45776</v>
      </c>
      <c r="U389" s="15" t="s">
        <v>1600</v>
      </c>
      <c r="V389" s="17">
        <v>45790</v>
      </c>
      <c r="W389" s="13" t="s">
        <v>668</v>
      </c>
      <c r="X389" s="17"/>
      <c r="Y389" s="1"/>
      <c r="Z389" s="21">
        <f t="shared" si="141"/>
        <v>6000000</v>
      </c>
      <c r="AA389" s="1"/>
      <c r="AB389" s="22"/>
      <c r="AC389" s="1"/>
      <c r="AD389" s="22"/>
      <c r="AE389" s="1"/>
      <c r="AF389" s="26" t="s">
        <v>1601</v>
      </c>
      <c r="AG389" s="1">
        <v>5159239</v>
      </c>
      <c r="AH389" s="26" t="s">
        <v>1602</v>
      </c>
      <c r="AI389" s="1"/>
    </row>
    <row r="390" spans="1:35">
      <c r="A390" s="1">
        <v>414</v>
      </c>
      <c r="B390" s="1" t="s">
        <v>596</v>
      </c>
      <c r="C390" s="1" t="s">
        <v>621</v>
      </c>
      <c r="D390" s="269" t="s">
        <v>876</v>
      </c>
      <c r="E390" s="13" t="s">
        <v>40</v>
      </c>
      <c r="F390" s="143">
        <v>18000000</v>
      </c>
      <c r="G390" s="1" t="s">
        <v>1603</v>
      </c>
      <c r="H390" s="15">
        <v>1110442769</v>
      </c>
      <c r="I390" s="15" t="s">
        <v>42</v>
      </c>
      <c r="J390" s="16">
        <v>1</v>
      </c>
      <c r="K390" s="16">
        <v>1200</v>
      </c>
      <c r="L390" s="17">
        <v>45773</v>
      </c>
      <c r="M390" s="18">
        <f t="shared" si="142"/>
        <v>18000000</v>
      </c>
      <c r="N390" s="17">
        <v>45776</v>
      </c>
      <c r="O390" s="13" t="s">
        <v>43</v>
      </c>
      <c r="P390" s="19"/>
      <c r="Q390" s="13"/>
      <c r="R390" s="1">
        <v>220601</v>
      </c>
      <c r="S390" s="20">
        <v>18000000</v>
      </c>
      <c r="T390" s="17"/>
      <c r="U390" s="15"/>
      <c r="V390" s="17"/>
      <c r="W390" s="13" t="s">
        <v>668</v>
      </c>
      <c r="X390" s="17"/>
      <c r="Y390" s="1"/>
      <c r="Z390" s="21">
        <f t="shared" si="141"/>
        <v>6000000</v>
      </c>
      <c r="AA390" s="1"/>
      <c r="AB390" s="22"/>
      <c r="AC390" s="1"/>
      <c r="AD390" s="22"/>
      <c r="AE390" s="1"/>
      <c r="AF390" s="26" t="s">
        <v>1604</v>
      </c>
      <c r="AG390" s="1">
        <v>32168781470</v>
      </c>
      <c r="AH390" s="26" t="s">
        <v>1605</v>
      </c>
      <c r="AI390" s="1"/>
    </row>
    <row r="391" spans="1:35">
      <c r="A391" s="1">
        <v>415</v>
      </c>
      <c r="B391" s="1" t="s">
        <v>596</v>
      </c>
      <c r="C391" s="1" t="s">
        <v>621</v>
      </c>
      <c r="D391" s="269" t="s">
        <v>876</v>
      </c>
      <c r="E391" s="13" t="s">
        <v>40</v>
      </c>
      <c r="F391" s="143">
        <v>18000000</v>
      </c>
      <c r="G391" s="1" t="s">
        <v>1606</v>
      </c>
      <c r="H391" s="15">
        <v>1105674803</v>
      </c>
      <c r="I391" s="15" t="s">
        <v>741</v>
      </c>
      <c r="J391" s="16">
        <v>1</v>
      </c>
      <c r="K391" s="16">
        <v>1261</v>
      </c>
      <c r="L391" s="17">
        <v>45775</v>
      </c>
      <c r="M391" s="18">
        <f t="shared" si="142"/>
        <v>18000000</v>
      </c>
      <c r="N391" s="17">
        <v>45776</v>
      </c>
      <c r="O391" s="13" t="s">
        <v>43</v>
      </c>
      <c r="P391" s="19"/>
      <c r="Q391" s="13"/>
      <c r="R391" s="1">
        <v>220601</v>
      </c>
      <c r="S391" s="20">
        <v>18000000</v>
      </c>
      <c r="T391" s="17"/>
      <c r="U391" s="15"/>
      <c r="V391" s="17"/>
      <c r="W391" s="13" t="s">
        <v>668</v>
      </c>
      <c r="X391" s="17"/>
      <c r="Y391" s="1"/>
      <c r="Z391" s="21">
        <f t="shared" si="141"/>
        <v>6000000</v>
      </c>
      <c r="AA391" s="1"/>
      <c r="AB391" s="22"/>
      <c r="AC391" s="1"/>
      <c r="AD391" s="22"/>
      <c r="AE391" s="1"/>
      <c r="AF391" s="26" t="s">
        <v>1608</v>
      </c>
      <c r="AG391" s="1">
        <v>3108850824</v>
      </c>
      <c r="AH391" s="26" t="s">
        <v>1609</v>
      </c>
      <c r="AI391" s="1"/>
    </row>
    <row r="392" spans="1:35">
      <c r="A392" s="1">
        <v>416</v>
      </c>
      <c r="B392" s="1" t="s">
        <v>596</v>
      </c>
      <c r="C392" s="1" t="s">
        <v>621</v>
      </c>
      <c r="D392" s="269" t="s">
        <v>876</v>
      </c>
      <c r="E392" s="13" t="s">
        <v>40</v>
      </c>
      <c r="F392" s="143">
        <v>18000000</v>
      </c>
      <c r="G392" s="1" t="s">
        <v>1610</v>
      </c>
      <c r="H392" s="15">
        <v>1005912764</v>
      </c>
      <c r="I392" s="15" t="s">
        <v>42</v>
      </c>
      <c r="J392" s="16">
        <v>1</v>
      </c>
      <c r="K392" s="16">
        <v>1263</v>
      </c>
      <c r="L392" s="17">
        <v>45775</v>
      </c>
      <c r="M392" s="18">
        <f t="shared" si="142"/>
        <v>18000000</v>
      </c>
      <c r="N392" s="17">
        <v>45776</v>
      </c>
      <c r="O392" s="13" t="s">
        <v>43</v>
      </c>
      <c r="P392" s="19"/>
      <c r="Q392" s="13"/>
      <c r="R392" s="1">
        <v>220601</v>
      </c>
      <c r="S392" s="20">
        <v>18000000</v>
      </c>
      <c r="T392" s="17"/>
      <c r="U392" s="15"/>
      <c r="V392" s="17"/>
      <c r="W392" s="13" t="s">
        <v>668</v>
      </c>
      <c r="X392" s="17"/>
      <c r="Y392" s="1"/>
      <c r="Z392" s="21">
        <f t="shared" si="141"/>
        <v>6000000</v>
      </c>
      <c r="AA392" s="1"/>
      <c r="AB392" s="22"/>
      <c r="AC392" s="1"/>
      <c r="AD392" s="22"/>
      <c r="AE392" s="1"/>
      <c r="AF392" s="26" t="s">
        <v>1612</v>
      </c>
      <c r="AG392" s="1">
        <v>3156726103</v>
      </c>
      <c r="AH392" s="26" t="s">
        <v>1613</v>
      </c>
      <c r="AI392" s="1"/>
    </row>
    <row r="393" spans="1:35">
      <c r="A393" s="1">
        <v>417</v>
      </c>
      <c r="B393" s="1" t="s">
        <v>596</v>
      </c>
      <c r="C393" s="1" t="s">
        <v>621</v>
      </c>
      <c r="D393" s="269" t="s">
        <v>876</v>
      </c>
      <c r="E393" s="13" t="s">
        <v>40</v>
      </c>
      <c r="F393" s="143">
        <v>18000000</v>
      </c>
      <c r="G393" s="1" t="s">
        <v>1614</v>
      </c>
      <c r="H393" s="15">
        <v>1012345554</v>
      </c>
      <c r="I393" s="15" t="s">
        <v>261</v>
      </c>
      <c r="J393" s="16">
        <v>4</v>
      </c>
      <c r="K393" s="16">
        <v>1272</v>
      </c>
      <c r="L393" s="17">
        <v>45775</v>
      </c>
      <c r="M393" s="18">
        <f t="shared" si="142"/>
        <v>18000000</v>
      </c>
      <c r="N393" s="17">
        <v>45776</v>
      </c>
      <c r="O393" s="13" t="s">
        <v>43</v>
      </c>
      <c r="P393" s="19"/>
      <c r="Q393" s="13"/>
      <c r="R393" s="1">
        <v>220601</v>
      </c>
      <c r="S393" s="20">
        <v>18000000</v>
      </c>
      <c r="T393" s="17">
        <v>45776</v>
      </c>
      <c r="U393" s="15" t="s">
        <v>1615</v>
      </c>
      <c r="V393" s="17">
        <v>45786</v>
      </c>
      <c r="W393" s="13" t="s">
        <v>668</v>
      </c>
      <c r="X393" s="17"/>
      <c r="Y393" s="1"/>
      <c r="Z393" s="21">
        <f t="shared" si="141"/>
        <v>6000000</v>
      </c>
      <c r="AA393" s="1"/>
      <c r="AB393" s="22"/>
      <c r="AC393" s="1"/>
      <c r="AD393" s="22"/>
      <c r="AE393" s="1"/>
      <c r="AF393" s="26" t="s">
        <v>1616</v>
      </c>
      <c r="AG393" s="1">
        <v>3213431068</v>
      </c>
      <c r="AH393" s="26" t="s">
        <v>1617</v>
      </c>
      <c r="AI393" s="1"/>
    </row>
    <row r="394" spans="1:35">
      <c r="A394" s="1">
        <v>418</v>
      </c>
      <c r="B394" s="1" t="s">
        <v>596</v>
      </c>
      <c r="C394" s="1" t="s">
        <v>621</v>
      </c>
      <c r="D394" s="269" t="s">
        <v>876</v>
      </c>
      <c r="E394" s="13" t="s">
        <v>40</v>
      </c>
      <c r="F394" s="143">
        <v>18000000</v>
      </c>
      <c r="G394" s="1" t="s">
        <v>1618</v>
      </c>
      <c r="H394" s="15">
        <v>65763783</v>
      </c>
      <c r="I394" s="15" t="s">
        <v>42</v>
      </c>
      <c r="J394" s="16">
        <v>9</v>
      </c>
      <c r="K394" s="16">
        <v>1262</v>
      </c>
      <c r="L394" s="17">
        <v>45775</v>
      </c>
      <c r="M394" s="18">
        <f t="shared" si="142"/>
        <v>18000000</v>
      </c>
      <c r="N394" s="17">
        <v>45776</v>
      </c>
      <c r="O394" s="13" t="s">
        <v>43</v>
      </c>
      <c r="P394" s="19"/>
      <c r="Q394" s="13"/>
      <c r="R394" s="1">
        <v>220601</v>
      </c>
      <c r="S394" s="20">
        <v>18000000</v>
      </c>
      <c r="T394" s="17">
        <v>45779</v>
      </c>
      <c r="U394" s="15" t="s">
        <v>1619</v>
      </c>
      <c r="V394" s="17">
        <v>45798</v>
      </c>
      <c r="W394" s="13" t="s">
        <v>668</v>
      </c>
      <c r="X394" s="17"/>
      <c r="Y394" s="1"/>
      <c r="Z394" s="21">
        <f t="shared" si="141"/>
        <v>6000000</v>
      </c>
      <c r="AA394" s="1"/>
      <c r="AB394" s="22"/>
      <c r="AC394" s="1"/>
      <c r="AD394" s="22"/>
      <c r="AE394" s="1"/>
      <c r="AF394" s="26" t="s">
        <v>1620</v>
      </c>
      <c r="AG394" s="1">
        <v>3105819609</v>
      </c>
      <c r="AH394" s="26" t="s">
        <v>1621</v>
      </c>
      <c r="AI394" s="1"/>
    </row>
    <row r="395" spans="1:35">
      <c r="A395" s="1">
        <v>419</v>
      </c>
      <c r="B395" s="1" t="s">
        <v>596</v>
      </c>
      <c r="C395" s="1" t="s">
        <v>621</v>
      </c>
      <c r="D395" s="269" t="s">
        <v>876</v>
      </c>
      <c r="E395" s="13" t="s">
        <v>40</v>
      </c>
      <c r="F395" s="143">
        <v>18000000</v>
      </c>
      <c r="G395" s="1" t="s">
        <v>1622</v>
      </c>
      <c r="H395" s="15">
        <v>28556294</v>
      </c>
      <c r="I395" s="15" t="s">
        <v>42</v>
      </c>
      <c r="J395" s="16">
        <v>7</v>
      </c>
      <c r="K395" s="16">
        <v>1245</v>
      </c>
      <c r="L395" s="17">
        <v>45775</v>
      </c>
      <c r="M395" s="18">
        <f t="shared" si="142"/>
        <v>18000000</v>
      </c>
      <c r="N395" s="17">
        <v>45776</v>
      </c>
      <c r="O395" s="13" t="s">
        <v>43</v>
      </c>
      <c r="P395" s="19"/>
      <c r="Q395" s="13"/>
      <c r="R395" s="1">
        <v>220601</v>
      </c>
      <c r="S395" s="20">
        <v>18000000</v>
      </c>
      <c r="T395" s="17"/>
      <c r="U395" s="15"/>
      <c r="V395" s="17"/>
      <c r="W395" s="13" t="s">
        <v>668</v>
      </c>
      <c r="X395" s="17"/>
      <c r="Y395" s="1"/>
      <c r="Z395" s="21">
        <f t="shared" si="141"/>
        <v>6000000</v>
      </c>
      <c r="AA395" s="1"/>
      <c r="AB395" s="22"/>
      <c r="AC395" s="1"/>
      <c r="AD395" s="22"/>
      <c r="AE395" s="1"/>
      <c r="AF395" s="26" t="s">
        <v>1623</v>
      </c>
      <c r="AG395" s="1">
        <v>3003669240</v>
      </c>
      <c r="AH395" s="26" t="s">
        <v>1624</v>
      </c>
      <c r="AI395" s="1"/>
    </row>
    <row r="396" spans="1:35">
      <c r="A396" s="1">
        <v>420</v>
      </c>
      <c r="B396" s="1" t="s">
        <v>596</v>
      </c>
      <c r="C396" s="1" t="s">
        <v>621</v>
      </c>
      <c r="D396" s="269" t="s">
        <v>876</v>
      </c>
      <c r="E396" s="13" t="s">
        <v>40</v>
      </c>
      <c r="F396" s="143">
        <v>18000000</v>
      </c>
      <c r="G396" s="1" t="s">
        <v>1625</v>
      </c>
      <c r="H396" s="15">
        <v>79752163</v>
      </c>
      <c r="I396" s="15" t="s">
        <v>261</v>
      </c>
      <c r="J396" s="16">
        <v>6</v>
      </c>
      <c r="K396" s="16">
        <v>1256</v>
      </c>
      <c r="L396" s="17">
        <v>45775</v>
      </c>
      <c r="M396" s="18">
        <f t="shared" si="142"/>
        <v>18000000</v>
      </c>
      <c r="N396" s="17">
        <v>45776</v>
      </c>
      <c r="O396" s="13" t="s">
        <v>43</v>
      </c>
      <c r="P396" s="19"/>
      <c r="Q396" s="13"/>
      <c r="R396" s="1">
        <v>220601</v>
      </c>
      <c r="S396" s="20">
        <v>18000000</v>
      </c>
      <c r="T396" s="17"/>
      <c r="U396" s="15"/>
      <c r="V396" s="17"/>
      <c r="W396" s="13" t="s">
        <v>668</v>
      </c>
      <c r="X396" s="17"/>
      <c r="Y396" s="1"/>
      <c r="Z396" s="21">
        <f t="shared" si="141"/>
        <v>6000000</v>
      </c>
      <c r="AA396" s="1"/>
      <c r="AB396" s="22"/>
      <c r="AC396" s="1"/>
      <c r="AD396" s="22"/>
      <c r="AE396" s="1"/>
      <c r="AF396" s="26" t="s">
        <v>1626</v>
      </c>
      <c r="AG396" s="1">
        <v>3144201181</v>
      </c>
      <c r="AH396" s="26" t="s">
        <v>1627</v>
      </c>
      <c r="AI396" s="1"/>
    </row>
    <row r="397" spans="1:35">
      <c r="A397" s="1">
        <v>421</v>
      </c>
      <c r="B397" s="1" t="s">
        <v>596</v>
      </c>
      <c r="C397" s="1" t="s">
        <v>621</v>
      </c>
      <c r="D397" s="269" t="s">
        <v>876</v>
      </c>
      <c r="E397" s="13" t="s">
        <v>40</v>
      </c>
      <c r="F397" s="143">
        <v>18000000</v>
      </c>
      <c r="G397" s="1" t="s">
        <v>1628</v>
      </c>
      <c r="H397" s="15">
        <v>1012389194</v>
      </c>
      <c r="I397" s="15" t="s">
        <v>261</v>
      </c>
      <c r="J397" s="16">
        <v>5</v>
      </c>
      <c r="K397" s="16">
        <v>1246</v>
      </c>
      <c r="L397" s="17">
        <v>45775</v>
      </c>
      <c r="M397" s="18">
        <f t="shared" si="142"/>
        <v>18000000</v>
      </c>
      <c r="N397" s="17">
        <v>45776</v>
      </c>
      <c r="O397" s="13" t="s">
        <v>43</v>
      </c>
      <c r="P397" s="19"/>
      <c r="Q397" s="13"/>
      <c r="R397" s="1">
        <v>220601</v>
      </c>
      <c r="S397" s="20">
        <v>18000000</v>
      </c>
      <c r="T397" s="17">
        <v>45776</v>
      </c>
      <c r="U397" s="15" t="s">
        <v>1629</v>
      </c>
      <c r="V397" s="17">
        <v>45777</v>
      </c>
      <c r="W397" s="13" t="s">
        <v>668</v>
      </c>
      <c r="X397" s="17"/>
      <c r="Y397" s="1"/>
      <c r="Z397" s="21">
        <f t="shared" si="141"/>
        <v>6000000</v>
      </c>
      <c r="AA397" s="1"/>
      <c r="AB397" s="22"/>
      <c r="AC397" s="1"/>
      <c r="AD397" s="22"/>
      <c r="AE397" s="1"/>
      <c r="AF397" s="26" t="s">
        <v>1630</v>
      </c>
      <c r="AG397" s="1">
        <v>3118540269</v>
      </c>
      <c r="AH397" s="26" t="s">
        <v>1631</v>
      </c>
      <c r="AI397" s="1"/>
    </row>
    <row r="398" spans="1:35">
      <c r="A398" s="1">
        <v>422</v>
      </c>
      <c r="B398" s="1" t="s">
        <v>596</v>
      </c>
      <c r="C398" s="1" t="s">
        <v>621</v>
      </c>
      <c r="D398" s="269" t="s">
        <v>876</v>
      </c>
      <c r="E398" s="13" t="s">
        <v>40</v>
      </c>
      <c r="F398" s="143">
        <v>18000000</v>
      </c>
      <c r="G398" s="1" t="s">
        <v>1632</v>
      </c>
      <c r="H398" s="15">
        <v>1005611879</v>
      </c>
      <c r="I398" s="15" t="s">
        <v>1542</v>
      </c>
      <c r="J398" s="16">
        <v>0</v>
      </c>
      <c r="K398" s="16">
        <v>1255</v>
      </c>
      <c r="L398" s="17">
        <v>45775</v>
      </c>
      <c r="M398" s="18">
        <f t="shared" si="142"/>
        <v>18000000</v>
      </c>
      <c r="N398" s="17">
        <v>45776</v>
      </c>
      <c r="O398" s="13" t="s">
        <v>43</v>
      </c>
      <c r="P398" s="19"/>
      <c r="Q398" s="13"/>
      <c r="R398" s="1">
        <v>220601</v>
      </c>
      <c r="S398" s="20">
        <v>18000000</v>
      </c>
      <c r="T398" s="17"/>
      <c r="U398" s="15"/>
      <c r="V398" s="17"/>
      <c r="W398" s="13" t="s">
        <v>668</v>
      </c>
      <c r="X398" s="17"/>
      <c r="Y398" s="1"/>
      <c r="Z398" s="21">
        <f t="shared" si="141"/>
        <v>6000000</v>
      </c>
      <c r="AA398" s="1"/>
      <c r="AB398" s="22"/>
      <c r="AC398" s="1"/>
      <c r="AD398" s="22"/>
      <c r="AE398" s="1"/>
      <c r="AF398" s="26" t="s">
        <v>1633</v>
      </c>
      <c r="AG398" s="1">
        <v>3016865681</v>
      </c>
      <c r="AH398" s="26" t="s">
        <v>1634</v>
      </c>
      <c r="AI398" s="1"/>
    </row>
    <row r="399" spans="1:35">
      <c r="A399" s="1">
        <v>423</v>
      </c>
      <c r="B399" s="1" t="s">
        <v>596</v>
      </c>
      <c r="C399" s="1" t="s">
        <v>621</v>
      </c>
      <c r="D399" s="269" t="s">
        <v>876</v>
      </c>
      <c r="E399" s="13" t="s">
        <v>40</v>
      </c>
      <c r="F399" s="143">
        <v>18000000</v>
      </c>
      <c r="G399" s="1" t="s">
        <v>1635</v>
      </c>
      <c r="H399" s="15">
        <v>1110583721</v>
      </c>
      <c r="I399" s="15" t="s">
        <v>42</v>
      </c>
      <c r="J399" s="16">
        <v>3</v>
      </c>
      <c r="K399" s="16">
        <v>1267</v>
      </c>
      <c r="L399" s="17">
        <v>45775</v>
      </c>
      <c r="M399" s="18">
        <f t="shared" si="142"/>
        <v>18000000</v>
      </c>
      <c r="N399" s="17">
        <v>45776</v>
      </c>
      <c r="O399" s="13" t="s">
        <v>43</v>
      </c>
      <c r="P399" s="19"/>
      <c r="Q399" s="13"/>
      <c r="R399" s="1">
        <v>220601</v>
      </c>
      <c r="S399" s="20">
        <v>18000000</v>
      </c>
      <c r="T399" s="17"/>
      <c r="U399" s="15"/>
      <c r="V399" s="17"/>
      <c r="W399" s="13" t="s">
        <v>668</v>
      </c>
      <c r="X399" s="17"/>
      <c r="Y399" s="1"/>
      <c r="Z399" s="21">
        <f t="shared" si="141"/>
        <v>6000000</v>
      </c>
      <c r="AA399" s="1"/>
      <c r="AB399" s="22"/>
      <c r="AC399" s="1"/>
      <c r="AD399" s="22"/>
      <c r="AE399" s="1"/>
      <c r="AF399" s="26" t="s">
        <v>1636</v>
      </c>
      <c r="AG399" s="1">
        <v>3135494995</v>
      </c>
      <c r="AH399" s="26" t="s">
        <v>1637</v>
      </c>
      <c r="AI399" s="1"/>
    </row>
    <row r="400" spans="1:35">
      <c r="A400" s="1">
        <v>424</v>
      </c>
      <c r="B400" s="1" t="s">
        <v>596</v>
      </c>
      <c r="C400" s="1" t="s">
        <v>621</v>
      </c>
      <c r="D400" s="269" t="s">
        <v>876</v>
      </c>
      <c r="E400" s="13" t="s">
        <v>40</v>
      </c>
      <c r="F400" s="143">
        <v>18000000</v>
      </c>
      <c r="G400" s="1" t="s">
        <v>1638</v>
      </c>
      <c r="H400" s="15">
        <v>1101326649</v>
      </c>
      <c r="I400" s="15" t="s">
        <v>261</v>
      </c>
      <c r="J400" s="16">
        <v>4</v>
      </c>
      <c r="K400" s="16">
        <v>1268</v>
      </c>
      <c r="L400" s="17">
        <v>45775</v>
      </c>
      <c r="M400" s="18">
        <f t="shared" si="142"/>
        <v>18000000</v>
      </c>
      <c r="N400" s="17">
        <v>45776</v>
      </c>
      <c r="O400" s="13" t="s">
        <v>43</v>
      </c>
      <c r="P400" s="19"/>
      <c r="Q400" s="13"/>
      <c r="R400" s="1">
        <v>220601</v>
      </c>
      <c r="S400" s="20">
        <v>18000000</v>
      </c>
      <c r="T400" s="17"/>
      <c r="U400" s="15"/>
      <c r="V400" s="17"/>
      <c r="W400" s="13" t="s">
        <v>668</v>
      </c>
      <c r="X400" s="17"/>
      <c r="Y400" s="1"/>
      <c r="Z400" s="21">
        <f t="shared" si="141"/>
        <v>6000000</v>
      </c>
      <c r="AA400" s="1"/>
      <c r="AB400" s="22"/>
      <c r="AC400" s="1"/>
      <c r="AD400" s="22"/>
      <c r="AE400" s="1"/>
      <c r="AF400" s="26" t="s">
        <v>1639</v>
      </c>
      <c r="AG400" s="1">
        <v>3147934031</v>
      </c>
      <c r="AH400" s="26" t="s">
        <v>1640</v>
      </c>
      <c r="AI400" s="1"/>
    </row>
    <row r="401" spans="1:35">
      <c r="A401" s="1">
        <v>425</v>
      </c>
      <c r="B401" s="1" t="s">
        <v>596</v>
      </c>
      <c r="C401" s="1" t="s">
        <v>621</v>
      </c>
      <c r="D401" s="269" t="s">
        <v>876</v>
      </c>
      <c r="E401" s="13" t="s">
        <v>40</v>
      </c>
      <c r="F401" s="143">
        <v>18000000</v>
      </c>
      <c r="G401" s="1" t="s">
        <v>1641</v>
      </c>
      <c r="H401" s="15">
        <v>1110536515</v>
      </c>
      <c r="I401" s="15" t="s">
        <v>42</v>
      </c>
      <c r="J401" s="16">
        <v>2</v>
      </c>
      <c r="K401" s="16">
        <v>1258</v>
      </c>
      <c r="L401" s="17">
        <v>45775</v>
      </c>
      <c r="M401" s="18">
        <f t="shared" si="142"/>
        <v>18000000</v>
      </c>
      <c r="N401" s="17">
        <v>45776</v>
      </c>
      <c r="O401" s="13" t="s">
        <v>43</v>
      </c>
      <c r="P401" s="19"/>
      <c r="Q401" s="13"/>
      <c r="R401" s="1">
        <v>220601</v>
      </c>
      <c r="S401" s="20">
        <v>18000000</v>
      </c>
      <c r="T401" s="17">
        <v>45777</v>
      </c>
      <c r="U401" s="15" t="s">
        <v>1642</v>
      </c>
      <c r="V401" s="17">
        <v>45778</v>
      </c>
      <c r="W401" s="13" t="s">
        <v>668</v>
      </c>
      <c r="X401" s="17"/>
      <c r="Y401" s="1"/>
      <c r="Z401" s="21">
        <f t="shared" si="141"/>
        <v>6000000</v>
      </c>
      <c r="AA401" s="1"/>
      <c r="AB401" s="22"/>
      <c r="AC401" s="1"/>
      <c r="AD401" s="22"/>
      <c r="AE401" s="1"/>
      <c r="AF401" s="26" t="s">
        <v>1643</v>
      </c>
      <c r="AG401" s="1">
        <v>3142269510</v>
      </c>
      <c r="AH401" s="26" t="s">
        <v>1644</v>
      </c>
      <c r="AI401" s="1"/>
    </row>
    <row r="402" spans="1:35">
      <c r="A402" s="1">
        <v>426</v>
      </c>
      <c r="B402" s="1" t="s">
        <v>596</v>
      </c>
      <c r="C402" s="1" t="s">
        <v>621</v>
      </c>
      <c r="D402" s="269" t="s">
        <v>876</v>
      </c>
      <c r="E402" s="13" t="s">
        <v>40</v>
      </c>
      <c r="F402" s="143">
        <v>18000000</v>
      </c>
      <c r="G402" s="1" t="s">
        <v>1645</v>
      </c>
      <c r="H402" s="15">
        <v>1234641585</v>
      </c>
      <c r="I402" s="15" t="s">
        <v>42</v>
      </c>
      <c r="J402" s="16">
        <v>7</v>
      </c>
      <c r="K402" s="16">
        <v>1265</v>
      </c>
      <c r="L402" s="17">
        <v>45775</v>
      </c>
      <c r="M402" s="18">
        <f t="shared" si="142"/>
        <v>18000000</v>
      </c>
      <c r="N402" s="17">
        <v>45776</v>
      </c>
      <c r="O402" s="13" t="s">
        <v>43</v>
      </c>
      <c r="P402" s="19"/>
      <c r="Q402" s="13"/>
      <c r="R402" s="1">
        <v>220601</v>
      </c>
      <c r="S402" s="20">
        <v>18000000</v>
      </c>
      <c r="T402" s="17">
        <v>45776</v>
      </c>
      <c r="U402" s="15" t="s">
        <v>1646</v>
      </c>
      <c r="V402" s="17">
        <v>45778</v>
      </c>
      <c r="W402" s="13" t="s">
        <v>668</v>
      </c>
      <c r="X402" s="17"/>
      <c r="Y402" s="1"/>
      <c r="Z402" s="21">
        <f t="shared" si="141"/>
        <v>6000000</v>
      </c>
      <c r="AA402" s="1"/>
      <c r="AB402" s="22"/>
      <c r="AC402" s="1"/>
      <c r="AD402" s="22"/>
      <c r="AE402" s="1"/>
      <c r="AF402" s="26" t="s">
        <v>1647</v>
      </c>
      <c r="AG402" s="1">
        <v>3202687500</v>
      </c>
      <c r="AH402" s="26" t="s">
        <v>1648</v>
      </c>
      <c r="AI402" s="1"/>
    </row>
    <row r="403" spans="1:35">
      <c r="A403" s="1">
        <v>427</v>
      </c>
      <c r="B403" s="1" t="s">
        <v>596</v>
      </c>
      <c r="C403" s="1" t="s">
        <v>621</v>
      </c>
      <c r="D403" s="1" t="s">
        <v>796</v>
      </c>
      <c r="E403" s="13" t="s">
        <v>40</v>
      </c>
      <c r="F403" s="140">
        <v>7500000</v>
      </c>
      <c r="G403" s="1" t="s">
        <v>1649</v>
      </c>
      <c r="H403" s="15">
        <v>65754975</v>
      </c>
      <c r="I403" s="15" t="s">
        <v>42</v>
      </c>
      <c r="J403" s="16">
        <v>8</v>
      </c>
      <c r="K403" s="16">
        <v>1242</v>
      </c>
      <c r="L403" s="17">
        <v>45773</v>
      </c>
      <c r="M403" s="18">
        <v>7500000</v>
      </c>
      <c r="N403" s="17">
        <v>45776</v>
      </c>
      <c r="O403" s="13" t="s">
        <v>43</v>
      </c>
      <c r="P403" s="19"/>
      <c r="Q403" s="13"/>
      <c r="R403" s="1">
        <v>220602</v>
      </c>
      <c r="S403" s="20">
        <v>7500000</v>
      </c>
      <c r="T403" s="17">
        <v>45776</v>
      </c>
      <c r="U403" s="15" t="s">
        <v>1650</v>
      </c>
      <c r="V403" s="17">
        <v>45783</v>
      </c>
      <c r="W403" s="13" t="s">
        <v>668</v>
      </c>
      <c r="X403" s="17"/>
      <c r="Y403" s="1"/>
      <c r="Z403" s="21">
        <f t="shared" si="141"/>
        <v>2500000</v>
      </c>
      <c r="AA403" s="1"/>
      <c r="AB403" s="22"/>
      <c r="AC403" s="1"/>
      <c r="AD403" s="22"/>
      <c r="AE403" s="1"/>
      <c r="AF403" s="1" t="s">
        <v>1651</v>
      </c>
      <c r="AG403" s="1">
        <v>3124439309</v>
      </c>
      <c r="AH403" s="26" t="s">
        <v>1495</v>
      </c>
      <c r="AI403" s="1"/>
    </row>
    <row r="404" spans="1:35">
      <c r="A404" s="1">
        <v>428</v>
      </c>
      <c r="B404" s="1" t="s">
        <v>596</v>
      </c>
      <c r="C404" s="1" t="s">
        <v>621</v>
      </c>
      <c r="D404" s="1" t="s">
        <v>796</v>
      </c>
      <c r="E404" s="13" t="s">
        <v>40</v>
      </c>
      <c r="F404" s="140">
        <v>7500000</v>
      </c>
      <c r="G404" s="1" t="s">
        <v>1652</v>
      </c>
      <c r="H404" s="15">
        <v>1110597230</v>
      </c>
      <c r="I404" s="15" t="s">
        <v>42</v>
      </c>
      <c r="J404" s="16">
        <v>1</v>
      </c>
      <c r="K404" s="16">
        <v>1252</v>
      </c>
      <c r="L404" s="17">
        <v>45775</v>
      </c>
      <c r="M404" s="18">
        <v>7500000</v>
      </c>
      <c r="N404" s="17">
        <v>45776</v>
      </c>
      <c r="O404" s="13" t="s">
        <v>43</v>
      </c>
      <c r="P404" s="19"/>
      <c r="Q404" s="13"/>
      <c r="R404" s="1">
        <v>220602</v>
      </c>
      <c r="S404" s="20">
        <v>7500000</v>
      </c>
      <c r="T404" s="17">
        <v>45789</v>
      </c>
      <c r="U404" s="15" t="s">
        <v>1653</v>
      </c>
      <c r="V404" s="17">
        <v>45793</v>
      </c>
      <c r="W404" s="13" t="s">
        <v>668</v>
      </c>
      <c r="X404" s="17"/>
      <c r="Y404" s="1"/>
      <c r="Z404" s="21">
        <f t="shared" si="141"/>
        <v>2500000</v>
      </c>
      <c r="AA404" s="1"/>
      <c r="AB404" s="22"/>
      <c r="AC404" s="1"/>
      <c r="AD404" s="22"/>
      <c r="AE404" s="1"/>
      <c r="AF404" s="1" t="s">
        <v>1654</v>
      </c>
      <c r="AG404" s="1">
        <v>3125726572</v>
      </c>
      <c r="AH404" s="26" t="s">
        <v>1655</v>
      </c>
      <c r="AI404" s="1"/>
    </row>
    <row r="405" spans="1:35">
      <c r="A405" s="1">
        <v>429</v>
      </c>
      <c r="B405" s="1" t="s">
        <v>596</v>
      </c>
      <c r="C405" s="1" t="s">
        <v>621</v>
      </c>
      <c r="D405" s="1" t="s">
        <v>796</v>
      </c>
      <c r="E405" s="13" t="s">
        <v>40</v>
      </c>
      <c r="F405" s="140">
        <v>7500000</v>
      </c>
      <c r="G405" s="1" t="s">
        <v>1656</v>
      </c>
      <c r="H405" s="15">
        <v>1234641129</v>
      </c>
      <c r="I405" s="15" t="s">
        <v>42</v>
      </c>
      <c r="J405" s="16">
        <v>1</v>
      </c>
      <c r="K405" s="16">
        <v>1250</v>
      </c>
      <c r="L405" s="17">
        <v>45775</v>
      </c>
      <c r="M405" s="18">
        <v>7500000</v>
      </c>
      <c r="N405" s="17">
        <v>45776</v>
      </c>
      <c r="O405" s="13" t="s">
        <v>43</v>
      </c>
      <c r="P405" s="19"/>
      <c r="Q405" s="13"/>
      <c r="R405" s="1">
        <v>220602</v>
      </c>
      <c r="S405" s="20">
        <v>7500000</v>
      </c>
      <c r="T405" s="17">
        <v>45776</v>
      </c>
      <c r="U405" s="15" t="s">
        <v>1657</v>
      </c>
      <c r="V405" s="17">
        <v>45783</v>
      </c>
      <c r="W405" s="13" t="s">
        <v>668</v>
      </c>
      <c r="X405" s="17"/>
      <c r="Y405" s="1"/>
      <c r="Z405" s="21">
        <f t="shared" si="141"/>
        <v>2500000</v>
      </c>
      <c r="AA405" s="1"/>
      <c r="AB405" s="22"/>
      <c r="AC405" s="1"/>
      <c r="AD405" s="22"/>
      <c r="AE405" s="1"/>
      <c r="AF405" s="1" t="s">
        <v>1658</v>
      </c>
      <c r="AG405" s="1">
        <v>3138357126</v>
      </c>
      <c r="AH405" s="26" t="s">
        <v>1659</v>
      </c>
      <c r="AI405" s="1"/>
    </row>
    <row r="406" spans="1:35">
      <c r="A406" s="1">
        <v>430</v>
      </c>
      <c r="B406" s="1" t="s">
        <v>596</v>
      </c>
      <c r="C406" s="1" t="s">
        <v>621</v>
      </c>
      <c r="D406" s="1" t="s">
        <v>796</v>
      </c>
      <c r="E406" s="13" t="s">
        <v>40</v>
      </c>
      <c r="F406" s="140">
        <v>7500000</v>
      </c>
      <c r="G406" s="1" t="s">
        <v>1660</v>
      </c>
      <c r="H406" s="15">
        <v>1234645792</v>
      </c>
      <c r="I406" s="15" t="s">
        <v>42</v>
      </c>
      <c r="J406" s="16">
        <v>3</v>
      </c>
      <c r="K406" s="16">
        <v>1249</v>
      </c>
      <c r="L406" s="17">
        <v>45775</v>
      </c>
      <c r="M406" s="18">
        <v>7500000</v>
      </c>
      <c r="N406" s="17">
        <v>45776</v>
      </c>
      <c r="O406" s="13" t="s">
        <v>43</v>
      </c>
      <c r="P406" s="19"/>
      <c r="Q406" s="13"/>
      <c r="R406" s="1">
        <v>220602</v>
      </c>
      <c r="S406" s="20">
        <v>7500000</v>
      </c>
      <c r="T406" s="17">
        <v>45779</v>
      </c>
      <c r="U406" s="15">
        <v>1000436456</v>
      </c>
      <c r="V406" s="17">
        <v>45784</v>
      </c>
      <c r="W406" s="13" t="s">
        <v>668</v>
      </c>
      <c r="X406" s="17"/>
      <c r="Y406" s="1"/>
      <c r="Z406" s="21">
        <f t="shared" si="141"/>
        <v>2500000</v>
      </c>
      <c r="AA406" s="1"/>
      <c r="AB406" s="22"/>
      <c r="AC406" s="1"/>
      <c r="AD406" s="22"/>
      <c r="AE406" s="1"/>
      <c r="AF406" s="1" t="s">
        <v>1661</v>
      </c>
      <c r="AG406" s="1">
        <v>3174174569</v>
      </c>
      <c r="AH406" s="26" t="s">
        <v>1662</v>
      </c>
      <c r="AI406" s="1"/>
    </row>
    <row r="407" spans="1:35">
      <c r="A407" s="1">
        <v>431</v>
      </c>
      <c r="B407" s="1" t="s">
        <v>596</v>
      </c>
      <c r="C407" s="1" t="s">
        <v>621</v>
      </c>
      <c r="D407" s="1" t="s">
        <v>796</v>
      </c>
      <c r="E407" s="13" t="s">
        <v>40</v>
      </c>
      <c r="F407" s="140">
        <v>7500000</v>
      </c>
      <c r="G407" s="1" t="s">
        <v>1663</v>
      </c>
      <c r="H407" s="15" t="s">
        <v>1664</v>
      </c>
      <c r="I407" s="15" t="s">
        <v>42</v>
      </c>
      <c r="J407" s="16">
        <v>9</v>
      </c>
      <c r="K407" s="16">
        <v>1251</v>
      </c>
      <c r="L407" s="17">
        <v>45775</v>
      </c>
      <c r="M407" s="18">
        <v>7500000</v>
      </c>
      <c r="N407" s="17">
        <v>45776</v>
      </c>
      <c r="O407" s="13" t="s">
        <v>43</v>
      </c>
      <c r="P407" s="19"/>
      <c r="Q407" s="13"/>
      <c r="R407" s="1">
        <v>220602</v>
      </c>
      <c r="S407" s="20">
        <v>7500000</v>
      </c>
      <c r="T407" s="17">
        <v>45776</v>
      </c>
      <c r="U407" s="15" t="s">
        <v>1665</v>
      </c>
      <c r="V407" s="17">
        <v>45784</v>
      </c>
      <c r="W407" s="13" t="s">
        <v>668</v>
      </c>
      <c r="X407" s="17"/>
      <c r="Y407" s="1"/>
      <c r="Z407" s="21">
        <f t="shared" si="141"/>
        <v>2500000</v>
      </c>
      <c r="AA407" s="1"/>
      <c r="AB407" s="22"/>
      <c r="AC407" s="1"/>
      <c r="AD407" s="22"/>
      <c r="AE407" s="1"/>
      <c r="AF407" s="1" t="s">
        <v>1666</v>
      </c>
      <c r="AG407" s="1">
        <v>3138337505</v>
      </c>
      <c r="AH407" s="26" t="s">
        <v>1667</v>
      </c>
      <c r="AI407" s="1"/>
    </row>
    <row r="408" spans="1:35">
      <c r="A408" s="1">
        <v>432</v>
      </c>
      <c r="B408" s="1" t="s">
        <v>596</v>
      </c>
      <c r="C408" s="1" t="s">
        <v>621</v>
      </c>
      <c r="D408" s="1" t="s">
        <v>796</v>
      </c>
      <c r="E408" s="13" t="s">
        <v>40</v>
      </c>
      <c r="F408" s="140">
        <v>7500000</v>
      </c>
      <c r="G408" s="1" t="s">
        <v>1668</v>
      </c>
      <c r="H408" s="15">
        <v>28542954</v>
      </c>
      <c r="I408" s="15" t="s">
        <v>42</v>
      </c>
      <c r="J408" s="16">
        <v>9</v>
      </c>
      <c r="K408" s="16">
        <v>1253</v>
      </c>
      <c r="L408" s="17">
        <v>45775</v>
      </c>
      <c r="M408" s="18">
        <v>7500000</v>
      </c>
      <c r="N408" s="17">
        <v>45776</v>
      </c>
      <c r="O408" s="13" t="s">
        <v>43</v>
      </c>
      <c r="P408" s="19"/>
      <c r="Q408" s="13"/>
      <c r="R408" s="1">
        <v>220602</v>
      </c>
      <c r="S408" s="20">
        <v>7500000</v>
      </c>
      <c r="T408" s="17">
        <v>45776</v>
      </c>
      <c r="U408" s="15">
        <v>100043553</v>
      </c>
      <c r="V408" s="17">
        <v>45783</v>
      </c>
      <c r="W408" s="13" t="s">
        <v>668</v>
      </c>
      <c r="X408" s="17"/>
      <c r="Y408" s="1"/>
      <c r="Z408" s="21">
        <f t="shared" si="141"/>
        <v>2500000</v>
      </c>
      <c r="AA408" s="1"/>
      <c r="AB408" s="22"/>
      <c r="AC408" s="1"/>
      <c r="AD408" s="22"/>
      <c r="AE408" s="1"/>
      <c r="AF408" s="1" t="s">
        <v>1669</v>
      </c>
      <c r="AG408" s="1">
        <v>3144317173</v>
      </c>
      <c r="AH408" s="26" t="s">
        <v>1670</v>
      </c>
      <c r="AI408" s="1"/>
    </row>
    <row r="409" spans="1:35">
      <c r="A409" s="1">
        <v>433</v>
      </c>
      <c r="B409" s="1" t="s">
        <v>596</v>
      </c>
      <c r="C409" s="1" t="s">
        <v>621</v>
      </c>
      <c r="D409" s="1" t="s">
        <v>796</v>
      </c>
      <c r="E409" s="13" t="s">
        <v>40</v>
      </c>
      <c r="F409" s="140">
        <v>7500000</v>
      </c>
      <c r="G409" s="24" t="s">
        <v>1671</v>
      </c>
      <c r="H409" s="15">
        <v>1032253116</v>
      </c>
      <c r="I409" s="15" t="s">
        <v>1672</v>
      </c>
      <c r="J409" s="16">
        <v>9</v>
      </c>
      <c r="K409" s="16">
        <v>1244</v>
      </c>
      <c r="L409" s="17">
        <v>45774</v>
      </c>
      <c r="M409" s="18">
        <v>7500000</v>
      </c>
      <c r="N409" s="17">
        <v>45776</v>
      </c>
      <c r="O409" s="13" t="s">
        <v>43</v>
      </c>
      <c r="P409" s="19"/>
      <c r="Q409" s="13"/>
      <c r="R409" s="1">
        <v>220602</v>
      </c>
      <c r="S409" s="20">
        <v>7500000</v>
      </c>
      <c r="T409" s="17">
        <v>45777</v>
      </c>
      <c r="U409" s="15" t="s">
        <v>1673</v>
      </c>
      <c r="V409" s="17">
        <v>45783</v>
      </c>
      <c r="W409" s="13" t="s">
        <v>668</v>
      </c>
      <c r="X409" s="17"/>
      <c r="Y409" s="1"/>
      <c r="Z409" s="21">
        <f t="shared" si="141"/>
        <v>2500000</v>
      </c>
      <c r="AA409" s="1"/>
      <c r="AB409" s="22"/>
      <c r="AC409" s="1"/>
      <c r="AD409" s="22"/>
      <c r="AE409" s="1"/>
      <c r="AF409" s="1" t="s">
        <v>1674</v>
      </c>
      <c r="AG409" s="1">
        <v>3008332662</v>
      </c>
      <c r="AH409" s="26" t="s">
        <v>1675</v>
      </c>
      <c r="AI409" s="1"/>
    </row>
    <row r="410" spans="1:35">
      <c r="A410" s="1">
        <v>434</v>
      </c>
      <c r="B410" s="1" t="s">
        <v>596</v>
      </c>
      <c r="C410" s="1" t="s">
        <v>621</v>
      </c>
      <c r="D410" s="1" t="s">
        <v>796</v>
      </c>
      <c r="E410" s="13" t="s">
        <v>40</v>
      </c>
      <c r="F410" s="140">
        <v>7500000</v>
      </c>
      <c r="G410" s="24" t="s">
        <v>1676</v>
      </c>
      <c r="H410" s="15">
        <v>65766540</v>
      </c>
      <c r="I410" s="15" t="s">
        <v>42</v>
      </c>
      <c r="J410" s="16">
        <v>1</v>
      </c>
      <c r="K410" s="16">
        <v>1247</v>
      </c>
      <c r="L410" s="17">
        <v>45775</v>
      </c>
      <c r="M410" s="18">
        <v>7500000</v>
      </c>
      <c r="N410" s="17">
        <v>45776</v>
      </c>
      <c r="O410" s="13" t="s">
        <v>43</v>
      </c>
      <c r="P410" s="19"/>
      <c r="Q410" s="13"/>
      <c r="R410" s="1">
        <v>220602</v>
      </c>
      <c r="S410" s="20">
        <v>7500000</v>
      </c>
      <c r="T410" s="17">
        <v>45776</v>
      </c>
      <c r="U410" s="15" t="s">
        <v>1678</v>
      </c>
      <c r="V410" s="17">
        <v>45784</v>
      </c>
      <c r="W410" s="13" t="s">
        <v>668</v>
      </c>
      <c r="X410" s="17"/>
      <c r="Y410" s="1"/>
      <c r="Z410" s="21">
        <f t="shared" si="141"/>
        <v>2500000</v>
      </c>
      <c r="AA410" s="1"/>
      <c r="AB410" s="22"/>
      <c r="AC410" s="1"/>
      <c r="AD410" s="22"/>
      <c r="AE410" s="1"/>
      <c r="AF410" s="1" t="s">
        <v>1679</v>
      </c>
      <c r="AG410" s="1">
        <v>3143451780</v>
      </c>
      <c r="AH410" s="26" t="s">
        <v>1680</v>
      </c>
      <c r="AI410" s="1"/>
    </row>
    <row r="411" spans="1:35">
      <c r="A411" s="1">
        <v>435</v>
      </c>
      <c r="B411" s="1" t="s">
        <v>596</v>
      </c>
      <c r="C411" s="1" t="s">
        <v>621</v>
      </c>
      <c r="D411" s="1" t="s">
        <v>796</v>
      </c>
      <c r="E411" s="13" t="s">
        <v>40</v>
      </c>
      <c r="F411" s="140">
        <v>7500000</v>
      </c>
      <c r="G411" s="24" t="s">
        <v>1681</v>
      </c>
      <c r="H411" s="15">
        <v>1193359479</v>
      </c>
      <c r="I411" s="15" t="s">
        <v>42</v>
      </c>
      <c r="J411" s="16">
        <v>8</v>
      </c>
      <c r="K411" s="16">
        <v>1273</v>
      </c>
      <c r="L411" s="17">
        <v>45775</v>
      </c>
      <c r="M411" s="18">
        <v>7500000</v>
      </c>
      <c r="N411" s="17">
        <v>45776</v>
      </c>
      <c r="O411" s="13" t="s">
        <v>43</v>
      </c>
      <c r="P411" s="19"/>
      <c r="Q411" s="13"/>
      <c r="R411" s="1">
        <v>220602</v>
      </c>
      <c r="S411" s="20">
        <v>7500000</v>
      </c>
      <c r="T411" s="17">
        <v>45779</v>
      </c>
      <c r="U411" s="15" t="s">
        <v>1682</v>
      </c>
      <c r="V411" s="17">
        <v>45783</v>
      </c>
      <c r="W411" s="13" t="s">
        <v>668</v>
      </c>
      <c r="X411" s="17"/>
      <c r="Y411" s="1"/>
      <c r="Z411" s="21">
        <f t="shared" si="141"/>
        <v>2500000</v>
      </c>
      <c r="AA411" s="1"/>
      <c r="AB411" s="22"/>
      <c r="AC411" s="1"/>
      <c r="AD411" s="22"/>
      <c r="AE411" s="1"/>
      <c r="AF411" s="1" t="s">
        <v>1683</v>
      </c>
      <c r="AG411" s="1">
        <v>3125633050</v>
      </c>
      <c r="AH411" s="26" t="s">
        <v>1684</v>
      </c>
      <c r="AI411" s="1"/>
    </row>
    <row r="412" spans="1:35">
      <c r="A412" s="1">
        <v>436</v>
      </c>
      <c r="B412" s="1" t="s">
        <v>596</v>
      </c>
      <c r="C412" s="1" t="s">
        <v>621</v>
      </c>
      <c r="D412" s="1" t="s">
        <v>796</v>
      </c>
      <c r="E412" s="13" t="s">
        <v>40</v>
      </c>
      <c r="F412" s="140">
        <v>7500000</v>
      </c>
      <c r="G412" s="24" t="s">
        <v>1685</v>
      </c>
      <c r="H412" s="15">
        <v>52819119</v>
      </c>
      <c r="I412" s="15" t="s">
        <v>1169</v>
      </c>
      <c r="J412" s="16">
        <v>3</v>
      </c>
      <c r="K412" s="16">
        <v>1248</v>
      </c>
      <c r="L412" s="17">
        <v>45775</v>
      </c>
      <c r="M412" s="18">
        <v>7500000</v>
      </c>
      <c r="N412" s="17">
        <v>45776</v>
      </c>
      <c r="O412" s="13" t="s">
        <v>43</v>
      </c>
      <c r="P412" s="19"/>
      <c r="Q412" s="13"/>
      <c r="R412" s="1">
        <v>220602</v>
      </c>
      <c r="S412" s="20">
        <v>7500000</v>
      </c>
      <c r="T412" s="17">
        <v>45779</v>
      </c>
      <c r="U412" s="15" t="s">
        <v>1686</v>
      </c>
      <c r="V412" s="17">
        <v>45783</v>
      </c>
      <c r="W412" s="13" t="s">
        <v>668</v>
      </c>
      <c r="X412" s="17"/>
      <c r="Y412" s="1"/>
      <c r="Z412" s="21">
        <f t="shared" si="141"/>
        <v>2500000</v>
      </c>
      <c r="AA412" s="1"/>
      <c r="AB412" s="22"/>
      <c r="AC412" s="1"/>
      <c r="AD412" s="22"/>
      <c r="AE412" s="1"/>
      <c r="AF412" s="1" t="s">
        <v>1687</v>
      </c>
      <c r="AG412" s="1">
        <v>3208065381</v>
      </c>
      <c r="AH412" s="26" t="s">
        <v>1688</v>
      </c>
      <c r="AI412" s="1"/>
    </row>
    <row r="413" spans="1:35">
      <c r="A413" s="1">
        <v>437</v>
      </c>
      <c r="B413" s="1" t="s">
        <v>596</v>
      </c>
      <c r="C413" s="1" t="s">
        <v>621</v>
      </c>
      <c r="D413" s="1" t="s">
        <v>796</v>
      </c>
      <c r="E413" s="13" t="s">
        <v>40</v>
      </c>
      <c r="F413" s="140">
        <v>7500000</v>
      </c>
      <c r="G413" s="24" t="s">
        <v>1689</v>
      </c>
      <c r="H413" s="15">
        <v>1110521001</v>
      </c>
      <c r="I413" s="15" t="s">
        <v>42</v>
      </c>
      <c r="J413" s="16">
        <v>3</v>
      </c>
      <c r="K413" s="16">
        <v>1269</v>
      </c>
      <c r="L413" s="17">
        <v>45775</v>
      </c>
      <c r="M413" s="18">
        <v>7500000</v>
      </c>
      <c r="N413" s="17">
        <v>45776</v>
      </c>
      <c r="O413" s="13" t="s">
        <v>43</v>
      </c>
      <c r="P413" s="19"/>
      <c r="Q413" s="13"/>
      <c r="R413" s="1">
        <v>220602</v>
      </c>
      <c r="S413" s="20">
        <v>7500000</v>
      </c>
      <c r="T413" s="17">
        <v>45776</v>
      </c>
      <c r="U413" s="15" t="s">
        <v>1690</v>
      </c>
      <c r="V413" s="17">
        <v>45778</v>
      </c>
      <c r="W413" s="13" t="s">
        <v>668</v>
      </c>
      <c r="X413" s="17"/>
      <c r="Y413" s="1"/>
      <c r="Z413" s="21">
        <f t="shared" si="141"/>
        <v>2500000</v>
      </c>
      <c r="AA413" s="1"/>
      <c r="AB413" s="22"/>
      <c r="AC413" s="1"/>
      <c r="AD413" s="22"/>
      <c r="AE413" s="1"/>
      <c r="AF413" s="1" t="s">
        <v>1691</v>
      </c>
      <c r="AG413" s="1">
        <v>3104793837</v>
      </c>
      <c r="AH413" s="26" t="s">
        <v>1692</v>
      </c>
      <c r="AI413" s="1"/>
    </row>
    <row r="414" spans="1:35">
      <c r="A414" s="1">
        <v>438</v>
      </c>
      <c r="B414" s="1" t="s">
        <v>596</v>
      </c>
      <c r="C414" s="1" t="s">
        <v>621</v>
      </c>
      <c r="D414" s="269" t="s">
        <v>876</v>
      </c>
      <c r="E414" s="13" t="s">
        <v>40</v>
      </c>
      <c r="F414" s="143">
        <v>18000000</v>
      </c>
      <c r="G414" s="1" t="s">
        <v>1693</v>
      </c>
      <c r="H414" s="15" t="s">
        <v>1694</v>
      </c>
      <c r="I414" s="15" t="s">
        <v>780</v>
      </c>
      <c r="J414" s="16">
        <v>1</v>
      </c>
      <c r="K414" s="16">
        <v>1198</v>
      </c>
      <c r="L414" s="17">
        <v>45773</v>
      </c>
      <c r="M414" s="18">
        <f t="shared" ref="M414" si="143">+F414</f>
        <v>18000000</v>
      </c>
      <c r="N414" s="17">
        <v>45777</v>
      </c>
      <c r="O414" s="13" t="s">
        <v>43</v>
      </c>
      <c r="P414" s="19"/>
      <c r="Q414" s="13"/>
      <c r="R414" s="1">
        <v>220601</v>
      </c>
      <c r="S414" s="20">
        <v>18000000</v>
      </c>
      <c r="T414" s="17">
        <v>45777</v>
      </c>
      <c r="U414" s="15" t="s">
        <v>1695</v>
      </c>
      <c r="V414" s="17">
        <v>45783</v>
      </c>
      <c r="W414" s="13" t="s">
        <v>668</v>
      </c>
      <c r="X414" s="17"/>
      <c r="Y414" s="1"/>
      <c r="Z414" s="21">
        <f>+S414/3</f>
        <v>6000000</v>
      </c>
      <c r="AA414" s="1"/>
      <c r="AB414" s="22"/>
      <c r="AC414" s="1"/>
      <c r="AD414" s="22"/>
      <c r="AE414" s="1"/>
      <c r="AF414" s="26" t="s">
        <v>1696</v>
      </c>
      <c r="AG414" s="1">
        <v>3115282184</v>
      </c>
      <c r="AH414" s="26" t="s">
        <v>1697</v>
      </c>
      <c r="AI414" s="1"/>
    </row>
    <row r="415" spans="1:35">
      <c r="A415" s="1">
        <v>439</v>
      </c>
      <c r="B415" s="1" t="s">
        <v>596</v>
      </c>
      <c r="C415" s="1" t="s">
        <v>621</v>
      </c>
      <c r="D415" s="24" t="s">
        <v>633</v>
      </c>
      <c r="E415" s="13" t="s">
        <v>40</v>
      </c>
      <c r="F415" s="140">
        <v>16500000</v>
      </c>
      <c r="G415" s="1" t="s">
        <v>1698</v>
      </c>
      <c r="H415" s="15">
        <v>1053841716</v>
      </c>
      <c r="I415" s="15" t="s">
        <v>69</v>
      </c>
      <c r="J415" s="16">
        <v>7</v>
      </c>
      <c r="K415" s="16">
        <v>1285</v>
      </c>
      <c r="L415" s="17">
        <v>45775</v>
      </c>
      <c r="M415" s="18">
        <f t="shared" ref="M415" si="144">F415</f>
        <v>16500000</v>
      </c>
      <c r="N415" s="17">
        <v>45777</v>
      </c>
      <c r="O415" s="13" t="s">
        <v>43</v>
      </c>
      <c r="P415" s="19"/>
      <c r="Q415" s="13"/>
      <c r="R415" s="1">
        <v>220601</v>
      </c>
      <c r="S415" s="20">
        <f t="shared" ref="S415" si="145">M415</f>
        <v>16500000</v>
      </c>
      <c r="T415" s="17">
        <v>45777</v>
      </c>
      <c r="U415" s="15" t="s">
        <v>1699</v>
      </c>
      <c r="V415" s="17">
        <v>45784</v>
      </c>
      <c r="W415" s="25" t="s">
        <v>668</v>
      </c>
      <c r="X415" s="17"/>
      <c r="Y415" s="1"/>
      <c r="Z415" s="21">
        <f>+S415/3</f>
        <v>5500000</v>
      </c>
      <c r="AA415" s="1"/>
      <c r="AB415" s="22"/>
      <c r="AC415" s="1"/>
      <c r="AD415" s="22"/>
      <c r="AE415" s="1"/>
      <c r="AF415" s="1" t="s">
        <v>1700</v>
      </c>
      <c r="AG415" s="1">
        <v>3153937343</v>
      </c>
      <c r="AH415" s="23" t="s">
        <v>1701</v>
      </c>
      <c r="AI415" s="1"/>
    </row>
    <row r="416" spans="1:35">
      <c r="A416" s="1">
        <v>440</v>
      </c>
      <c r="B416" s="1" t="s">
        <v>596</v>
      </c>
      <c r="C416" s="1" t="s">
        <v>621</v>
      </c>
      <c r="D416" s="1" t="s">
        <v>796</v>
      </c>
      <c r="E416" s="13" t="s">
        <v>40</v>
      </c>
      <c r="F416" s="140">
        <v>7500000</v>
      </c>
      <c r="G416" s="24" t="s">
        <v>1702</v>
      </c>
      <c r="H416" s="15">
        <v>1110536243</v>
      </c>
      <c r="I416" s="15" t="s">
        <v>42</v>
      </c>
      <c r="J416" s="16">
        <v>4</v>
      </c>
      <c r="K416" s="16">
        <v>1283</v>
      </c>
      <c r="L416" s="17">
        <v>45775</v>
      </c>
      <c r="M416" s="18">
        <v>7500000</v>
      </c>
      <c r="N416" s="17">
        <v>45777</v>
      </c>
      <c r="O416" s="13" t="s">
        <v>43</v>
      </c>
      <c r="P416" s="19"/>
      <c r="Q416" s="13"/>
      <c r="R416" s="1">
        <v>220602</v>
      </c>
      <c r="S416" s="20">
        <v>7500000</v>
      </c>
      <c r="T416" s="17">
        <v>45777</v>
      </c>
      <c r="U416" s="15" t="s">
        <v>1703</v>
      </c>
      <c r="V416" s="17">
        <v>45780</v>
      </c>
      <c r="W416" s="13" t="s">
        <v>668</v>
      </c>
      <c r="X416" s="17"/>
      <c r="Y416" s="1"/>
      <c r="Z416" s="21">
        <f t="shared" ref="Z416:Z440" si="146">+S416/3</f>
        <v>2500000</v>
      </c>
      <c r="AA416" s="1"/>
      <c r="AB416" s="22"/>
      <c r="AC416" s="1"/>
      <c r="AD416" s="22"/>
      <c r="AE416" s="1"/>
      <c r="AF416" s="1" t="s">
        <v>1704</v>
      </c>
      <c r="AG416" s="1">
        <v>3054493275</v>
      </c>
      <c r="AH416" s="26" t="s">
        <v>1705</v>
      </c>
      <c r="AI416" s="1"/>
    </row>
    <row r="417" spans="1:35">
      <c r="A417" s="1">
        <v>441</v>
      </c>
      <c r="B417" s="1" t="s">
        <v>596</v>
      </c>
      <c r="C417" s="1" t="s">
        <v>621</v>
      </c>
      <c r="D417" s="1" t="s">
        <v>796</v>
      </c>
      <c r="E417" s="13" t="s">
        <v>40</v>
      </c>
      <c r="F417" s="140">
        <v>7500000</v>
      </c>
      <c r="G417" s="24" t="s">
        <v>1706</v>
      </c>
      <c r="H417" s="15">
        <v>1006127600</v>
      </c>
      <c r="I417" s="15" t="s">
        <v>42</v>
      </c>
      <c r="J417" s="16">
        <v>9</v>
      </c>
      <c r="K417" s="16">
        <v>1287</v>
      </c>
      <c r="L417" s="17">
        <v>45775</v>
      </c>
      <c r="M417" s="18">
        <v>7500000</v>
      </c>
      <c r="N417" s="17">
        <v>45777</v>
      </c>
      <c r="O417" s="13" t="s">
        <v>43</v>
      </c>
      <c r="P417" s="19"/>
      <c r="Q417" s="13"/>
      <c r="R417" s="1">
        <v>220602</v>
      </c>
      <c r="S417" s="20">
        <v>7500000</v>
      </c>
      <c r="T417" s="17">
        <v>45777</v>
      </c>
      <c r="U417" s="15" t="s">
        <v>1707</v>
      </c>
      <c r="V417" s="17">
        <v>45780</v>
      </c>
      <c r="W417" s="13" t="s">
        <v>668</v>
      </c>
      <c r="X417" s="17"/>
      <c r="Y417" s="1"/>
      <c r="Z417" s="21">
        <f t="shared" si="146"/>
        <v>2500000</v>
      </c>
      <c r="AA417" s="1"/>
      <c r="AB417" s="22"/>
      <c r="AC417" s="1"/>
      <c r="AD417" s="22"/>
      <c r="AE417" s="1"/>
      <c r="AF417" s="1" t="s">
        <v>1708</v>
      </c>
      <c r="AG417" s="1">
        <v>3228119167</v>
      </c>
      <c r="AH417" s="26" t="s">
        <v>1709</v>
      </c>
      <c r="AI417" s="1"/>
    </row>
    <row r="418" spans="1:35">
      <c r="A418" s="1">
        <v>442</v>
      </c>
      <c r="B418" s="1" t="s">
        <v>596</v>
      </c>
      <c r="C418" s="1" t="s">
        <v>621</v>
      </c>
      <c r="D418" s="1" t="s">
        <v>796</v>
      </c>
      <c r="E418" s="13" t="s">
        <v>40</v>
      </c>
      <c r="F418" s="140">
        <v>7500000</v>
      </c>
      <c r="G418" s="24" t="s">
        <v>1710</v>
      </c>
      <c r="H418" s="15">
        <v>1110496770</v>
      </c>
      <c r="I418" s="15" t="s">
        <v>42</v>
      </c>
      <c r="J418" s="16">
        <v>1</v>
      </c>
      <c r="K418" s="16">
        <v>1281</v>
      </c>
      <c r="L418" s="17">
        <v>45775</v>
      </c>
      <c r="M418" s="18">
        <v>7500000</v>
      </c>
      <c r="N418" s="17">
        <v>45777</v>
      </c>
      <c r="O418" s="13" t="s">
        <v>43</v>
      </c>
      <c r="P418" s="19"/>
      <c r="Q418" s="13"/>
      <c r="R418" s="1">
        <v>220602</v>
      </c>
      <c r="S418" s="20">
        <v>7500000</v>
      </c>
      <c r="T418" s="17"/>
      <c r="U418" s="15"/>
      <c r="V418" s="17"/>
      <c r="W418" s="13" t="s">
        <v>668</v>
      </c>
      <c r="X418" s="17"/>
      <c r="Y418" s="1"/>
      <c r="Z418" s="21">
        <f t="shared" si="146"/>
        <v>2500000</v>
      </c>
      <c r="AA418" s="1"/>
      <c r="AB418" s="22"/>
      <c r="AC418" s="1"/>
      <c r="AD418" s="22"/>
      <c r="AE418" s="1"/>
      <c r="AF418" s="1" t="s">
        <v>1711</v>
      </c>
      <c r="AG418" s="1">
        <v>3115855835</v>
      </c>
      <c r="AH418" s="26" t="s">
        <v>1712</v>
      </c>
      <c r="AI418" s="1"/>
    </row>
    <row r="419" spans="1:35">
      <c r="A419" s="1">
        <v>443</v>
      </c>
      <c r="B419" s="1" t="s">
        <v>596</v>
      </c>
      <c r="C419" s="1" t="s">
        <v>621</v>
      </c>
      <c r="D419" s="1" t="s">
        <v>796</v>
      </c>
      <c r="E419" s="13" t="s">
        <v>40</v>
      </c>
      <c r="F419" s="140">
        <v>7500000</v>
      </c>
      <c r="G419" s="24" t="s">
        <v>1713</v>
      </c>
      <c r="H419" s="15">
        <v>1110587152</v>
      </c>
      <c r="I419" s="15" t="s">
        <v>42</v>
      </c>
      <c r="J419" s="16">
        <v>0</v>
      </c>
      <c r="K419" s="16">
        <v>1280</v>
      </c>
      <c r="L419" s="17">
        <v>45775</v>
      </c>
      <c r="M419" s="18">
        <v>7500000</v>
      </c>
      <c r="N419" s="17">
        <v>45777</v>
      </c>
      <c r="O419" s="13" t="s">
        <v>43</v>
      </c>
      <c r="P419" s="19"/>
      <c r="Q419" s="13"/>
      <c r="R419" s="1">
        <v>220602</v>
      </c>
      <c r="S419" s="20">
        <v>7500000</v>
      </c>
      <c r="T419" s="17">
        <v>45777</v>
      </c>
      <c r="U419" s="15" t="s">
        <v>1714</v>
      </c>
      <c r="V419" s="17">
        <v>45783</v>
      </c>
      <c r="W419" s="13" t="s">
        <v>668</v>
      </c>
      <c r="X419" s="17"/>
      <c r="Y419" s="1"/>
      <c r="Z419" s="21">
        <f t="shared" si="146"/>
        <v>2500000</v>
      </c>
      <c r="AA419" s="1"/>
      <c r="AB419" s="22"/>
      <c r="AC419" s="1"/>
      <c r="AD419" s="22"/>
      <c r="AE419" s="1"/>
      <c r="AF419" s="1" t="s">
        <v>1715</v>
      </c>
      <c r="AG419" s="1">
        <v>3178866970</v>
      </c>
      <c r="AH419" s="26" t="s">
        <v>1716</v>
      </c>
      <c r="AI419" s="1"/>
    </row>
    <row r="420" spans="1:35">
      <c r="A420" s="1">
        <v>444</v>
      </c>
      <c r="B420" s="1" t="s">
        <v>596</v>
      </c>
      <c r="C420" s="1" t="s">
        <v>621</v>
      </c>
      <c r="D420" s="1" t="s">
        <v>796</v>
      </c>
      <c r="E420" s="13" t="s">
        <v>40</v>
      </c>
      <c r="F420" s="140">
        <v>7500000</v>
      </c>
      <c r="G420" s="24" t="s">
        <v>1717</v>
      </c>
      <c r="H420" s="15">
        <v>28549885</v>
      </c>
      <c r="I420" s="15" t="s">
        <v>42</v>
      </c>
      <c r="J420" s="16">
        <v>0</v>
      </c>
      <c r="K420" s="16">
        <v>1286</v>
      </c>
      <c r="L420" s="17">
        <v>45775</v>
      </c>
      <c r="M420" s="18">
        <v>7500000</v>
      </c>
      <c r="N420" s="17">
        <v>45777</v>
      </c>
      <c r="O420" s="13" t="s">
        <v>43</v>
      </c>
      <c r="P420" s="19"/>
      <c r="Q420" s="13"/>
      <c r="R420" s="1">
        <v>220602</v>
      </c>
      <c r="S420" s="20">
        <v>7500000</v>
      </c>
      <c r="T420" s="17"/>
      <c r="U420" s="15"/>
      <c r="V420" s="17"/>
      <c r="W420" s="13" t="s">
        <v>668</v>
      </c>
      <c r="X420" s="17"/>
      <c r="Y420" s="1"/>
      <c r="Z420" s="21">
        <f t="shared" si="146"/>
        <v>2500000</v>
      </c>
      <c r="AA420" s="1"/>
      <c r="AB420" s="22"/>
      <c r="AC420" s="1"/>
      <c r="AD420" s="22"/>
      <c r="AE420" s="1"/>
      <c r="AF420" s="1" t="s">
        <v>1718</v>
      </c>
      <c r="AG420" s="1">
        <v>3152416229</v>
      </c>
      <c r="AH420" s="26" t="s">
        <v>1719</v>
      </c>
      <c r="AI420" s="1"/>
    </row>
    <row r="421" spans="1:35">
      <c r="A421" s="1">
        <v>445</v>
      </c>
      <c r="B421" s="1" t="s">
        <v>596</v>
      </c>
      <c r="C421" s="1" t="s">
        <v>621</v>
      </c>
      <c r="D421" s="1" t="s">
        <v>796</v>
      </c>
      <c r="E421" s="13" t="s">
        <v>40</v>
      </c>
      <c r="F421" s="140">
        <v>7500000</v>
      </c>
      <c r="G421" s="24" t="s">
        <v>1720</v>
      </c>
      <c r="H421" s="15">
        <v>1104544700</v>
      </c>
      <c r="I421" s="15" t="s">
        <v>42</v>
      </c>
      <c r="J421" s="16">
        <v>0</v>
      </c>
      <c r="K421" s="16">
        <v>1254</v>
      </c>
      <c r="L421" s="17">
        <v>45775</v>
      </c>
      <c r="M421" s="18">
        <v>7500000</v>
      </c>
      <c r="N421" s="17">
        <v>45777</v>
      </c>
      <c r="O421" s="13" t="s">
        <v>43</v>
      </c>
      <c r="P421" s="19"/>
      <c r="Q421" s="13"/>
      <c r="R421" s="1">
        <v>220602</v>
      </c>
      <c r="S421" s="20">
        <v>7500000</v>
      </c>
      <c r="T421" s="17">
        <v>45777</v>
      </c>
      <c r="U421" s="15" t="s">
        <v>1721</v>
      </c>
      <c r="V421" s="17">
        <v>45785</v>
      </c>
      <c r="W421" s="13" t="s">
        <v>668</v>
      </c>
      <c r="X421" s="17"/>
      <c r="Y421" s="1"/>
      <c r="Z421" s="21">
        <f t="shared" si="146"/>
        <v>2500000</v>
      </c>
      <c r="AA421" s="1"/>
      <c r="AB421" s="22"/>
      <c r="AC421" s="1"/>
      <c r="AD421" s="22"/>
      <c r="AE421" s="1"/>
      <c r="AF421" s="1" t="s">
        <v>1722</v>
      </c>
      <c r="AG421" s="1">
        <v>3118327580</v>
      </c>
      <c r="AH421" s="26" t="s">
        <v>1723</v>
      </c>
      <c r="AI421" s="1"/>
    </row>
    <row r="422" spans="1:35">
      <c r="A422" s="1">
        <v>446</v>
      </c>
      <c r="B422" s="1" t="s">
        <v>596</v>
      </c>
      <c r="C422" s="1" t="s">
        <v>621</v>
      </c>
      <c r="D422" s="1" t="s">
        <v>796</v>
      </c>
      <c r="E422" s="13" t="s">
        <v>40</v>
      </c>
      <c r="F422" s="140">
        <v>7500000</v>
      </c>
      <c r="G422" s="24" t="s">
        <v>1724</v>
      </c>
      <c r="H422" s="15">
        <v>1007428071</v>
      </c>
      <c r="I422" s="15" t="s">
        <v>42</v>
      </c>
      <c r="J422" s="16">
        <v>8</v>
      </c>
      <c r="K422" s="16">
        <v>1282</v>
      </c>
      <c r="L422" s="17">
        <v>45775</v>
      </c>
      <c r="M422" s="18">
        <v>7500000</v>
      </c>
      <c r="N422" s="17">
        <v>45777</v>
      </c>
      <c r="O422" s="13" t="s">
        <v>43</v>
      </c>
      <c r="P422" s="19"/>
      <c r="Q422" s="13"/>
      <c r="R422" s="1">
        <v>220602</v>
      </c>
      <c r="S422" s="20">
        <v>7500000</v>
      </c>
      <c r="T422" s="17">
        <v>45777</v>
      </c>
      <c r="U422" s="15" t="s">
        <v>1725</v>
      </c>
      <c r="V422" s="17">
        <v>45785</v>
      </c>
      <c r="W422" s="13" t="s">
        <v>668</v>
      </c>
      <c r="X422" s="17"/>
      <c r="Y422" s="1"/>
      <c r="Z422" s="21">
        <f t="shared" si="146"/>
        <v>2500000</v>
      </c>
      <c r="AA422" s="1"/>
      <c r="AB422" s="22"/>
      <c r="AC422" s="1"/>
      <c r="AD422" s="22"/>
      <c r="AE422" s="1"/>
      <c r="AF422" s="1" t="s">
        <v>1726</v>
      </c>
      <c r="AG422" s="1">
        <v>3233655414</v>
      </c>
      <c r="AH422" s="26" t="s">
        <v>1727</v>
      </c>
      <c r="AI422" s="1"/>
    </row>
    <row r="423" spans="1:35">
      <c r="A423" s="1">
        <v>447</v>
      </c>
      <c r="B423" s="1" t="s">
        <v>596</v>
      </c>
      <c r="C423" s="1" t="s">
        <v>621</v>
      </c>
      <c r="D423" s="1" t="s">
        <v>796</v>
      </c>
      <c r="E423" s="13" t="s">
        <v>40</v>
      </c>
      <c r="F423" s="140">
        <v>7500000</v>
      </c>
      <c r="G423" s="24" t="s">
        <v>1728</v>
      </c>
      <c r="H423" s="15">
        <v>1110596691</v>
      </c>
      <c r="I423" s="15" t="s">
        <v>42</v>
      </c>
      <c r="J423" s="16">
        <v>7</v>
      </c>
      <c r="K423" s="16">
        <v>1274</v>
      </c>
      <c r="L423" s="17">
        <v>45775</v>
      </c>
      <c r="M423" s="18">
        <v>7500000</v>
      </c>
      <c r="N423" s="17">
        <v>45777</v>
      </c>
      <c r="O423" s="13" t="s">
        <v>43</v>
      </c>
      <c r="P423" s="19"/>
      <c r="Q423" s="13"/>
      <c r="R423" s="1">
        <v>220602</v>
      </c>
      <c r="S423" s="20">
        <v>7500000</v>
      </c>
      <c r="T423" s="17">
        <v>45777</v>
      </c>
      <c r="U423" s="15" t="s">
        <v>1729</v>
      </c>
      <c r="V423" s="17">
        <v>45780</v>
      </c>
      <c r="W423" s="13" t="s">
        <v>668</v>
      </c>
      <c r="X423" s="17"/>
      <c r="Y423" s="1"/>
      <c r="Z423" s="21">
        <f t="shared" si="146"/>
        <v>2500000</v>
      </c>
      <c r="AA423" s="1"/>
      <c r="AB423" s="22"/>
      <c r="AC423" s="1"/>
      <c r="AD423" s="22"/>
      <c r="AE423" s="1"/>
      <c r="AF423" s="1" t="s">
        <v>1730</v>
      </c>
      <c r="AG423" s="1">
        <v>3208266787</v>
      </c>
      <c r="AH423" s="26" t="s">
        <v>1731</v>
      </c>
      <c r="AI423" s="1"/>
    </row>
    <row r="424" spans="1:35">
      <c r="A424" s="1">
        <v>448</v>
      </c>
      <c r="B424" s="1" t="s">
        <v>596</v>
      </c>
      <c r="C424" s="1" t="s">
        <v>621</v>
      </c>
      <c r="D424" s="1" t="s">
        <v>796</v>
      </c>
      <c r="E424" s="13" t="s">
        <v>40</v>
      </c>
      <c r="F424" s="140">
        <v>7500000</v>
      </c>
      <c r="G424" s="24" t="s">
        <v>1732</v>
      </c>
      <c r="H424" s="15">
        <v>93393053</v>
      </c>
      <c r="I424" s="15" t="s">
        <v>42</v>
      </c>
      <c r="J424" s="16">
        <v>4</v>
      </c>
      <c r="K424" s="16">
        <v>1275</v>
      </c>
      <c r="L424" s="17">
        <v>45775</v>
      </c>
      <c r="M424" s="18">
        <v>7500000</v>
      </c>
      <c r="N424" s="17">
        <v>45777</v>
      </c>
      <c r="O424" s="13" t="s">
        <v>43</v>
      </c>
      <c r="P424" s="19"/>
      <c r="Q424" s="13"/>
      <c r="R424" s="1">
        <v>220602</v>
      </c>
      <c r="S424" s="20">
        <v>7500000</v>
      </c>
      <c r="T424" s="17"/>
      <c r="U424" s="15"/>
      <c r="V424" s="17"/>
      <c r="W424" s="13" t="s">
        <v>668</v>
      </c>
      <c r="X424" s="17"/>
      <c r="Y424" s="1"/>
      <c r="Z424" s="21">
        <f t="shared" si="146"/>
        <v>2500000</v>
      </c>
      <c r="AA424" s="1"/>
      <c r="AB424" s="22"/>
      <c r="AC424" s="1"/>
      <c r="AD424" s="22"/>
      <c r="AE424" s="1"/>
      <c r="AF424" s="1" t="s">
        <v>1733</v>
      </c>
      <c r="AG424" s="1">
        <v>3115418506</v>
      </c>
      <c r="AH424" s="26" t="s">
        <v>1734</v>
      </c>
      <c r="AI424" s="1"/>
    </row>
    <row r="425" spans="1:35">
      <c r="A425" s="1">
        <v>449</v>
      </c>
      <c r="B425" s="1" t="s">
        <v>596</v>
      </c>
      <c r="C425" s="1" t="s">
        <v>621</v>
      </c>
      <c r="D425" s="1" t="s">
        <v>796</v>
      </c>
      <c r="E425" s="13" t="s">
        <v>40</v>
      </c>
      <c r="F425" s="140">
        <v>7500000</v>
      </c>
      <c r="G425" s="24" t="s">
        <v>1735</v>
      </c>
      <c r="H425" s="15">
        <v>1110460450</v>
      </c>
      <c r="I425" s="15" t="s">
        <v>42</v>
      </c>
      <c r="J425" s="16">
        <v>4</v>
      </c>
      <c r="K425" s="16">
        <v>1276</v>
      </c>
      <c r="L425" s="17">
        <v>45775</v>
      </c>
      <c r="M425" s="18">
        <v>7500000</v>
      </c>
      <c r="N425" s="17">
        <v>45777</v>
      </c>
      <c r="O425" s="13" t="s">
        <v>43</v>
      </c>
      <c r="P425" s="19"/>
      <c r="Q425" s="13"/>
      <c r="R425" s="1">
        <v>220602</v>
      </c>
      <c r="S425" s="20">
        <v>7500000</v>
      </c>
      <c r="T425" s="17">
        <v>45777</v>
      </c>
      <c r="U425" s="15" t="s">
        <v>1736</v>
      </c>
      <c r="V425" s="17">
        <v>45780</v>
      </c>
      <c r="W425" s="13" t="s">
        <v>668</v>
      </c>
      <c r="X425" s="17"/>
      <c r="Y425" s="1"/>
      <c r="Z425" s="21">
        <f t="shared" si="146"/>
        <v>2500000</v>
      </c>
      <c r="AA425" s="1"/>
      <c r="AB425" s="22"/>
      <c r="AC425" s="1"/>
      <c r="AD425" s="22"/>
      <c r="AE425" s="1"/>
      <c r="AF425" s="1" t="s">
        <v>1737</v>
      </c>
      <c r="AG425" s="1">
        <v>3208824032</v>
      </c>
      <c r="AH425" s="26" t="s">
        <v>1738</v>
      </c>
      <c r="AI425" s="1"/>
    </row>
    <row r="426" spans="1:35">
      <c r="A426" s="1">
        <v>450</v>
      </c>
      <c r="B426" s="1" t="s">
        <v>596</v>
      </c>
      <c r="C426" s="1" t="s">
        <v>621</v>
      </c>
      <c r="D426" s="1" t="s">
        <v>796</v>
      </c>
      <c r="E426" s="13" t="s">
        <v>40</v>
      </c>
      <c r="F426" s="140">
        <v>7500000</v>
      </c>
      <c r="G426" s="24" t="s">
        <v>1739</v>
      </c>
      <c r="H426" s="15">
        <v>1110466545</v>
      </c>
      <c r="I426" s="15" t="s">
        <v>42</v>
      </c>
      <c r="J426" s="16">
        <v>2</v>
      </c>
      <c r="K426" s="16">
        <v>1278</v>
      </c>
      <c r="L426" s="17">
        <v>45775</v>
      </c>
      <c r="M426" s="18">
        <v>7500000</v>
      </c>
      <c r="N426" s="17">
        <v>45777</v>
      </c>
      <c r="O426" s="13" t="s">
        <v>43</v>
      </c>
      <c r="P426" s="19">
        <v>45778</v>
      </c>
      <c r="Q426" s="13">
        <v>1232</v>
      </c>
      <c r="R426" s="1">
        <v>220602</v>
      </c>
      <c r="S426" s="20">
        <v>7500000</v>
      </c>
      <c r="T426" s="17">
        <v>45779</v>
      </c>
      <c r="U426" s="15" t="s">
        <v>1740</v>
      </c>
      <c r="V426" s="17">
        <v>45784</v>
      </c>
      <c r="W426" s="13" t="s">
        <v>668</v>
      </c>
      <c r="X426" s="17"/>
      <c r="Y426" s="1"/>
      <c r="Z426" s="21">
        <f t="shared" si="146"/>
        <v>2500000</v>
      </c>
      <c r="AA426" s="1"/>
      <c r="AB426" s="22"/>
      <c r="AC426" s="1"/>
      <c r="AD426" s="22"/>
      <c r="AE426" s="1"/>
      <c r="AF426" s="1" t="s">
        <v>1741</v>
      </c>
      <c r="AG426" s="1">
        <v>3002756685</v>
      </c>
      <c r="AH426" s="26" t="s">
        <v>1742</v>
      </c>
      <c r="AI426" s="1"/>
    </row>
    <row r="427" spans="1:35">
      <c r="A427" s="1">
        <v>451</v>
      </c>
      <c r="B427" s="1" t="s">
        <v>596</v>
      </c>
      <c r="C427" s="1" t="s">
        <v>621</v>
      </c>
      <c r="D427" s="1" t="s">
        <v>796</v>
      </c>
      <c r="E427" s="13" t="s">
        <v>40</v>
      </c>
      <c r="F427" s="140">
        <v>7500000</v>
      </c>
      <c r="G427" s="24" t="s">
        <v>1743</v>
      </c>
      <c r="H427" s="15">
        <v>52437685</v>
      </c>
      <c r="I427" s="15" t="s">
        <v>261</v>
      </c>
      <c r="J427" s="16">
        <v>0</v>
      </c>
      <c r="K427" s="16">
        <v>1277</v>
      </c>
      <c r="L427" s="17">
        <v>45775</v>
      </c>
      <c r="M427" s="18">
        <v>7500000</v>
      </c>
      <c r="N427" s="17">
        <v>45777</v>
      </c>
      <c r="O427" s="13" t="s">
        <v>43</v>
      </c>
      <c r="P427" s="19">
        <v>45778</v>
      </c>
      <c r="Q427" s="13">
        <v>1233</v>
      </c>
      <c r="R427" s="1">
        <v>220602</v>
      </c>
      <c r="S427" s="20">
        <v>7500000</v>
      </c>
      <c r="T427" s="17">
        <v>45777</v>
      </c>
      <c r="U427" s="15" t="s">
        <v>1744</v>
      </c>
      <c r="V427" s="17">
        <v>45780</v>
      </c>
      <c r="W427" s="13" t="s">
        <v>668</v>
      </c>
      <c r="X427" s="17"/>
      <c r="Y427" s="1"/>
      <c r="Z427" s="21">
        <f t="shared" si="146"/>
        <v>2500000</v>
      </c>
      <c r="AA427" s="1"/>
      <c r="AB427" s="22"/>
      <c r="AC427" s="1"/>
      <c r="AD427" s="22"/>
      <c r="AE427" s="1"/>
      <c r="AF427" s="1" t="s">
        <v>1745</v>
      </c>
      <c r="AG427" s="1">
        <v>209020468</v>
      </c>
      <c r="AH427" s="26" t="s">
        <v>1746</v>
      </c>
      <c r="AI427" s="1"/>
    </row>
    <row r="428" spans="1:35">
      <c r="A428" s="1">
        <v>452</v>
      </c>
      <c r="B428" s="1" t="s">
        <v>596</v>
      </c>
      <c r="C428" s="1" t="s">
        <v>621</v>
      </c>
      <c r="D428" s="1" t="s">
        <v>796</v>
      </c>
      <c r="E428" s="13" t="s">
        <v>40</v>
      </c>
      <c r="F428" s="140">
        <v>7500000</v>
      </c>
      <c r="G428" s="24" t="s">
        <v>1747</v>
      </c>
      <c r="H428" s="15">
        <v>65767277</v>
      </c>
      <c r="I428" s="15" t="s">
        <v>42</v>
      </c>
      <c r="J428" s="16">
        <v>1</v>
      </c>
      <c r="K428" s="16">
        <v>1279</v>
      </c>
      <c r="L428" s="17">
        <v>45775</v>
      </c>
      <c r="M428" s="18">
        <v>7500000</v>
      </c>
      <c r="N428" s="17">
        <v>45777</v>
      </c>
      <c r="O428" s="13" t="s">
        <v>43</v>
      </c>
      <c r="P428" s="19">
        <v>45778</v>
      </c>
      <c r="Q428" s="13">
        <v>1234</v>
      </c>
      <c r="R428" s="1">
        <v>220602</v>
      </c>
      <c r="S428" s="20">
        <v>7500000</v>
      </c>
      <c r="T428" s="17">
        <v>45777</v>
      </c>
      <c r="U428" s="15" t="s">
        <v>1748</v>
      </c>
      <c r="V428" s="17">
        <v>45780</v>
      </c>
      <c r="W428" s="13" t="s">
        <v>668</v>
      </c>
      <c r="X428" s="17"/>
      <c r="Y428" s="1"/>
      <c r="Z428" s="21">
        <f t="shared" si="146"/>
        <v>2500000</v>
      </c>
      <c r="AA428" s="1"/>
      <c r="AB428" s="22"/>
      <c r="AC428" s="1"/>
      <c r="AD428" s="22"/>
      <c r="AE428" s="1"/>
      <c r="AF428" s="1" t="s">
        <v>1749</v>
      </c>
      <c r="AG428" s="1">
        <v>3102124154</v>
      </c>
      <c r="AH428" s="26" t="s">
        <v>1750</v>
      </c>
      <c r="AI428" s="1"/>
    </row>
    <row r="429" spans="1:35">
      <c r="A429" s="1">
        <v>453</v>
      </c>
      <c r="B429" s="1" t="s">
        <v>596</v>
      </c>
      <c r="C429" s="1" t="s">
        <v>621</v>
      </c>
      <c r="D429" s="1" t="s">
        <v>796</v>
      </c>
      <c r="E429" s="13" t="s">
        <v>40</v>
      </c>
      <c r="F429" s="140">
        <v>7500000</v>
      </c>
      <c r="G429" s="24" t="s">
        <v>1751</v>
      </c>
      <c r="H429" s="15">
        <v>51956023</v>
      </c>
      <c r="I429" s="15" t="s">
        <v>261</v>
      </c>
      <c r="J429" s="16">
        <v>8</v>
      </c>
      <c r="K429" s="16">
        <v>1304</v>
      </c>
      <c r="L429" s="17">
        <v>45776</v>
      </c>
      <c r="M429" s="18">
        <v>7500000</v>
      </c>
      <c r="N429" s="17">
        <v>45778</v>
      </c>
      <c r="O429" s="13" t="s">
        <v>43</v>
      </c>
      <c r="P429" s="19"/>
      <c r="Q429" s="13"/>
      <c r="R429" s="1">
        <v>220602</v>
      </c>
      <c r="S429" s="20">
        <v>7500000</v>
      </c>
      <c r="T429" s="17">
        <v>45779</v>
      </c>
      <c r="U429" s="15" t="s">
        <v>1752</v>
      </c>
      <c r="V429" s="17">
        <v>45783</v>
      </c>
      <c r="W429" s="13" t="s">
        <v>668</v>
      </c>
      <c r="X429" s="17"/>
      <c r="Y429" s="1"/>
      <c r="Z429" s="21">
        <f t="shared" si="146"/>
        <v>2500000</v>
      </c>
      <c r="AA429" s="1"/>
      <c r="AB429" s="22"/>
      <c r="AC429" s="1"/>
      <c r="AD429" s="22"/>
      <c r="AE429" s="1"/>
      <c r="AF429" s="1" t="s">
        <v>1753</v>
      </c>
      <c r="AG429" s="1">
        <v>3132432617</v>
      </c>
      <c r="AH429" s="26" t="s">
        <v>1754</v>
      </c>
      <c r="AI429" s="1"/>
    </row>
    <row r="430" spans="1:35">
      <c r="A430" s="1">
        <v>454</v>
      </c>
      <c r="B430" s="1" t="s">
        <v>596</v>
      </c>
      <c r="C430" s="1" t="s">
        <v>621</v>
      </c>
      <c r="D430" s="1" t="s">
        <v>796</v>
      </c>
      <c r="E430" s="13" t="s">
        <v>40</v>
      </c>
      <c r="F430" s="140">
        <v>7500000</v>
      </c>
      <c r="G430" s="24" t="s">
        <v>1755</v>
      </c>
      <c r="H430" s="15">
        <v>1005692339</v>
      </c>
      <c r="I430" s="15" t="s">
        <v>42</v>
      </c>
      <c r="J430" s="16">
        <v>9</v>
      </c>
      <c r="K430" s="16">
        <v>1291</v>
      </c>
      <c r="L430" s="17">
        <v>45776</v>
      </c>
      <c r="M430" s="18">
        <v>7500000</v>
      </c>
      <c r="N430" s="17">
        <v>45778</v>
      </c>
      <c r="O430" s="13" t="s">
        <v>43</v>
      </c>
      <c r="P430" s="19"/>
      <c r="Q430" s="13"/>
      <c r="R430" s="1">
        <v>220602</v>
      </c>
      <c r="S430" s="20">
        <v>7500000</v>
      </c>
      <c r="T430" s="17"/>
      <c r="U430" s="15"/>
      <c r="V430" s="17"/>
      <c r="W430" s="13" t="s">
        <v>668</v>
      </c>
      <c r="X430" s="17"/>
      <c r="Y430" s="1"/>
      <c r="Z430" s="21">
        <f t="shared" si="146"/>
        <v>2500000</v>
      </c>
      <c r="AA430" s="1"/>
      <c r="AB430" s="22"/>
      <c r="AC430" s="1"/>
      <c r="AD430" s="22"/>
      <c r="AE430" s="1"/>
      <c r="AF430" s="1" t="s">
        <v>1757</v>
      </c>
      <c r="AG430" s="1">
        <v>3108794585</v>
      </c>
      <c r="AH430" s="26" t="s">
        <v>1758</v>
      </c>
      <c r="AI430" s="1"/>
    </row>
    <row r="431" spans="1:35">
      <c r="A431" s="1">
        <v>455</v>
      </c>
      <c r="B431" s="1" t="s">
        <v>596</v>
      </c>
      <c r="C431" s="1" t="s">
        <v>621</v>
      </c>
      <c r="D431" s="1" t="s">
        <v>796</v>
      </c>
      <c r="E431" s="13" t="s">
        <v>40</v>
      </c>
      <c r="F431" s="140">
        <v>7500000</v>
      </c>
      <c r="G431" s="24" t="s">
        <v>1759</v>
      </c>
      <c r="H431" s="15">
        <v>5938307</v>
      </c>
      <c r="I431" s="15" t="s">
        <v>165</v>
      </c>
      <c r="J431" s="16">
        <v>0</v>
      </c>
      <c r="K431" s="16">
        <v>1303</v>
      </c>
      <c r="L431" s="17">
        <v>45776</v>
      </c>
      <c r="M431" s="18">
        <v>7500000</v>
      </c>
      <c r="N431" s="17">
        <v>45778</v>
      </c>
      <c r="O431" s="13" t="s">
        <v>43</v>
      </c>
      <c r="P431" s="19"/>
      <c r="Q431" s="13"/>
      <c r="R431" s="1">
        <v>220602</v>
      </c>
      <c r="S431" s="20">
        <v>7500000</v>
      </c>
      <c r="T431" s="17">
        <v>45782</v>
      </c>
      <c r="U431" s="15" t="s">
        <v>1760</v>
      </c>
      <c r="V431" s="17">
        <v>45784</v>
      </c>
      <c r="W431" s="13" t="s">
        <v>668</v>
      </c>
      <c r="X431" s="17"/>
      <c r="Y431" s="1"/>
      <c r="Z431" s="21">
        <f t="shared" si="146"/>
        <v>2500000</v>
      </c>
      <c r="AA431" s="1"/>
      <c r="AB431" s="22"/>
      <c r="AC431" s="1"/>
      <c r="AD431" s="22"/>
      <c r="AE431" s="1"/>
      <c r="AF431" s="1" t="s">
        <v>1761</v>
      </c>
      <c r="AG431" s="1">
        <v>3112896596</v>
      </c>
      <c r="AH431" s="26" t="s">
        <v>1762</v>
      </c>
      <c r="AI431" s="1"/>
    </row>
    <row r="432" spans="1:35">
      <c r="A432" s="1">
        <v>456</v>
      </c>
      <c r="B432" s="1" t="s">
        <v>596</v>
      </c>
      <c r="C432" s="1" t="s">
        <v>621</v>
      </c>
      <c r="D432" s="1" t="s">
        <v>796</v>
      </c>
      <c r="E432" s="13" t="s">
        <v>40</v>
      </c>
      <c r="F432" s="140">
        <v>7500000</v>
      </c>
      <c r="G432" s="24" t="s">
        <v>1763</v>
      </c>
      <c r="H432" s="15">
        <v>1022972332</v>
      </c>
      <c r="I432" s="15" t="s">
        <v>261</v>
      </c>
      <c r="J432" s="16">
        <v>1</v>
      </c>
      <c r="K432" s="16">
        <v>1302</v>
      </c>
      <c r="L432" s="17">
        <v>45776</v>
      </c>
      <c r="M432" s="18">
        <v>7500000</v>
      </c>
      <c r="N432" s="17">
        <v>45778</v>
      </c>
      <c r="O432" s="13" t="s">
        <v>43</v>
      </c>
      <c r="P432" s="19"/>
      <c r="Q432" s="13"/>
      <c r="R432" s="1">
        <v>220602</v>
      </c>
      <c r="S432" s="20">
        <v>7500000</v>
      </c>
      <c r="T432" s="17"/>
      <c r="U432" s="15"/>
      <c r="V432" s="17"/>
      <c r="W432" s="13" t="s">
        <v>668</v>
      </c>
      <c r="X432" s="17"/>
      <c r="Y432" s="1"/>
      <c r="Z432" s="21">
        <f t="shared" si="146"/>
        <v>2500000</v>
      </c>
      <c r="AA432" s="1"/>
      <c r="AB432" s="22"/>
      <c r="AC432" s="1"/>
      <c r="AD432" s="22"/>
      <c r="AE432" s="1"/>
      <c r="AF432" s="1" t="s">
        <v>1765</v>
      </c>
      <c r="AG432" s="1">
        <v>3178635543</v>
      </c>
      <c r="AH432" s="26" t="s">
        <v>1766</v>
      </c>
      <c r="AI432" s="1"/>
    </row>
    <row r="433" spans="1:35">
      <c r="A433" s="1">
        <v>457</v>
      </c>
      <c r="B433" s="1" t="s">
        <v>596</v>
      </c>
      <c r="C433" s="1" t="s">
        <v>621</v>
      </c>
      <c r="D433" s="1" t="s">
        <v>796</v>
      </c>
      <c r="E433" s="13" t="s">
        <v>40</v>
      </c>
      <c r="F433" s="140">
        <v>7500000</v>
      </c>
      <c r="G433" s="24" t="s">
        <v>1767</v>
      </c>
      <c r="H433" s="15">
        <v>1110488883</v>
      </c>
      <c r="I433" s="15" t="s">
        <v>42</v>
      </c>
      <c r="J433" s="16">
        <v>1</v>
      </c>
      <c r="K433" s="16">
        <v>1300</v>
      </c>
      <c r="L433" s="17">
        <v>45776</v>
      </c>
      <c r="M433" s="18">
        <v>7500000</v>
      </c>
      <c r="N433" s="17">
        <v>45778</v>
      </c>
      <c r="O433" s="13" t="s">
        <v>43</v>
      </c>
      <c r="P433" s="19"/>
      <c r="Q433" s="13"/>
      <c r="R433" s="1">
        <v>220602</v>
      </c>
      <c r="S433" s="20">
        <v>7500000</v>
      </c>
      <c r="T433" s="17">
        <v>45782</v>
      </c>
      <c r="U433" s="15" t="s">
        <v>1768</v>
      </c>
      <c r="V433" s="17">
        <v>45784</v>
      </c>
      <c r="W433" s="13" t="s">
        <v>668</v>
      </c>
      <c r="X433" s="17"/>
      <c r="Y433" s="1"/>
      <c r="Z433" s="21">
        <f t="shared" si="146"/>
        <v>2500000</v>
      </c>
      <c r="AA433" s="1"/>
      <c r="AB433" s="22"/>
      <c r="AC433" s="1"/>
      <c r="AD433" s="22"/>
      <c r="AE433" s="1"/>
      <c r="AF433" s="1" t="s">
        <v>1769</v>
      </c>
      <c r="AG433" s="1">
        <v>3142627132</v>
      </c>
      <c r="AH433" s="26" t="s">
        <v>1770</v>
      </c>
      <c r="AI433" s="1"/>
    </row>
    <row r="434" spans="1:35">
      <c r="A434" s="1">
        <v>458</v>
      </c>
      <c r="B434" s="1" t="s">
        <v>596</v>
      </c>
      <c r="C434" s="1" t="s">
        <v>621</v>
      </c>
      <c r="D434" s="1" t="s">
        <v>796</v>
      </c>
      <c r="E434" s="13" t="s">
        <v>40</v>
      </c>
      <c r="F434" s="140">
        <v>7500000</v>
      </c>
      <c r="G434" s="24" t="s">
        <v>1771</v>
      </c>
      <c r="H434" s="15">
        <v>1110487594</v>
      </c>
      <c r="I434" s="15" t="s">
        <v>42</v>
      </c>
      <c r="J434" s="16">
        <v>3</v>
      </c>
      <c r="K434" s="16">
        <v>1289</v>
      </c>
      <c r="L434" s="17">
        <v>45776</v>
      </c>
      <c r="M434" s="18">
        <v>7500000</v>
      </c>
      <c r="N434" s="17">
        <v>45778</v>
      </c>
      <c r="O434" s="13" t="s">
        <v>43</v>
      </c>
      <c r="P434" s="19">
        <v>45782</v>
      </c>
      <c r="Q434" s="13">
        <v>1286</v>
      </c>
      <c r="R434" s="1">
        <v>220602</v>
      </c>
      <c r="S434" s="20">
        <v>7500000</v>
      </c>
      <c r="T434" s="17">
        <v>45782</v>
      </c>
      <c r="U434" s="15" t="s">
        <v>1772</v>
      </c>
      <c r="V434" s="17">
        <v>45783</v>
      </c>
      <c r="W434" s="13" t="s">
        <v>668</v>
      </c>
      <c r="X434" s="17"/>
      <c r="Y434" s="1"/>
      <c r="Z434" s="21">
        <f t="shared" si="146"/>
        <v>2500000</v>
      </c>
      <c r="AA434" s="1"/>
      <c r="AB434" s="22"/>
      <c r="AC434" s="1"/>
      <c r="AD434" s="22"/>
      <c r="AE434" s="1"/>
      <c r="AF434" s="1" t="s">
        <v>1773</v>
      </c>
      <c r="AG434" s="1">
        <v>3108007686</v>
      </c>
      <c r="AH434" s="26" t="s">
        <v>1774</v>
      </c>
      <c r="AI434" s="1"/>
    </row>
    <row r="435" spans="1:35">
      <c r="A435" s="1">
        <v>459</v>
      </c>
      <c r="B435" s="1" t="s">
        <v>596</v>
      </c>
      <c r="C435" s="1" t="s">
        <v>621</v>
      </c>
      <c r="D435" s="1" t="s">
        <v>796</v>
      </c>
      <c r="E435" s="13" t="s">
        <v>40</v>
      </c>
      <c r="F435" s="140">
        <v>7500000</v>
      </c>
      <c r="G435" s="24" t="s">
        <v>1775</v>
      </c>
      <c r="H435" s="15">
        <v>1110556094</v>
      </c>
      <c r="I435" s="15" t="s">
        <v>42</v>
      </c>
      <c r="J435" s="16">
        <v>9</v>
      </c>
      <c r="K435" s="16">
        <v>1293</v>
      </c>
      <c r="L435" s="17">
        <v>45776</v>
      </c>
      <c r="M435" s="18">
        <v>7500000</v>
      </c>
      <c r="N435" s="17">
        <v>45778</v>
      </c>
      <c r="O435" s="13" t="s">
        <v>43</v>
      </c>
      <c r="P435" s="19">
        <v>45782</v>
      </c>
      <c r="Q435" s="13">
        <v>1270</v>
      </c>
      <c r="R435" s="1">
        <v>220602</v>
      </c>
      <c r="S435" s="20">
        <v>7500000</v>
      </c>
      <c r="T435" s="17"/>
      <c r="U435" s="15"/>
      <c r="V435" s="17"/>
      <c r="W435" s="13" t="s">
        <v>668</v>
      </c>
      <c r="X435" s="17"/>
      <c r="Y435" s="1"/>
      <c r="Z435" s="21">
        <f t="shared" si="146"/>
        <v>2500000</v>
      </c>
      <c r="AA435" s="1"/>
      <c r="AB435" s="22"/>
      <c r="AC435" s="1"/>
      <c r="AD435" s="22"/>
      <c r="AE435" s="1"/>
      <c r="AF435" s="1" t="s">
        <v>1776</v>
      </c>
      <c r="AG435" s="1">
        <v>3214747410</v>
      </c>
      <c r="AH435" s="26" t="s">
        <v>1777</v>
      </c>
      <c r="AI435" s="1"/>
    </row>
    <row r="436" spans="1:35">
      <c r="A436" s="1">
        <v>460</v>
      </c>
      <c r="B436" s="1" t="s">
        <v>596</v>
      </c>
      <c r="C436" s="1" t="s">
        <v>621</v>
      </c>
      <c r="D436" s="1" t="s">
        <v>796</v>
      </c>
      <c r="E436" s="13" t="s">
        <v>40</v>
      </c>
      <c r="F436" s="140">
        <v>7500000</v>
      </c>
      <c r="G436" s="24" t="s">
        <v>1778</v>
      </c>
      <c r="H436" s="15">
        <v>52757224</v>
      </c>
      <c r="I436" s="15" t="s">
        <v>261</v>
      </c>
      <c r="J436" s="16">
        <v>1</v>
      </c>
      <c r="K436" s="16">
        <v>1292</v>
      </c>
      <c r="L436" s="17">
        <v>45776</v>
      </c>
      <c r="M436" s="18">
        <v>7500000</v>
      </c>
      <c r="N436" s="17">
        <v>45778</v>
      </c>
      <c r="O436" s="13" t="s">
        <v>43</v>
      </c>
      <c r="P436" s="19"/>
      <c r="Q436" s="13"/>
      <c r="R436" s="1">
        <v>220602</v>
      </c>
      <c r="S436" s="20">
        <v>7500000</v>
      </c>
      <c r="T436" s="17"/>
      <c r="U436" s="15"/>
      <c r="V436" s="17"/>
      <c r="W436" s="13" t="s">
        <v>668</v>
      </c>
      <c r="X436" s="17"/>
      <c r="Y436" s="1"/>
      <c r="Z436" s="21">
        <f t="shared" si="146"/>
        <v>2500000</v>
      </c>
      <c r="AA436" s="1"/>
      <c r="AB436" s="22"/>
      <c r="AC436" s="1"/>
      <c r="AD436" s="22"/>
      <c r="AE436" s="1"/>
      <c r="AF436" s="1" t="s">
        <v>1779</v>
      </c>
      <c r="AG436" s="1">
        <v>3118536870</v>
      </c>
      <c r="AH436" s="26" t="s">
        <v>1780</v>
      </c>
      <c r="AI436" s="1"/>
    </row>
    <row r="437" spans="1:35">
      <c r="A437" s="1">
        <v>461</v>
      </c>
      <c r="B437" s="1" t="s">
        <v>596</v>
      </c>
      <c r="C437" s="1" t="s">
        <v>621</v>
      </c>
      <c r="D437" s="1" t="s">
        <v>796</v>
      </c>
      <c r="E437" s="13" t="s">
        <v>40</v>
      </c>
      <c r="F437" s="140">
        <v>7500000</v>
      </c>
      <c r="G437" s="24" t="s">
        <v>1781</v>
      </c>
      <c r="H437" s="15">
        <v>28549656</v>
      </c>
      <c r="I437" s="15" t="s">
        <v>42</v>
      </c>
      <c r="J437" s="16">
        <v>0</v>
      </c>
      <c r="K437" s="16">
        <v>1295</v>
      </c>
      <c r="L437" s="17">
        <v>45776</v>
      </c>
      <c r="M437" s="18">
        <v>7500000</v>
      </c>
      <c r="N437" s="17">
        <v>45778</v>
      </c>
      <c r="O437" s="13" t="s">
        <v>43</v>
      </c>
      <c r="P437" s="19"/>
      <c r="Q437" s="13"/>
      <c r="R437" s="1">
        <v>220602</v>
      </c>
      <c r="S437" s="20">
        <v>7500000</v>
      </c>
      <c r="T437" s="17"/>
      <c r="U437" s="15"/>
      <c r="V437" s="17"/>
      <c r="W437" s="13" t="s">
        <v>668</v>
      </c>
      <c r="X437" s="17"/>
      <c r="Y437" s="1"/>
      <c r="Z437" s="21">
        <f t="shared" si="146"/>
        <v>2500000</v>
      </c>
      <c r="AA437" s="1"/>
      <c r="AB437" s="22"/>
      <c r="AC437" s="1"/>
      <c r="AD437" s="22"/>
      <c r="AE437" s="1"/>
      <c r="AF437" s="1" t="s">
        <v>1782</v>
      </c>
      <c r="AG437" s="1">
        <v>3219478759</v>
      </c>
      <c r="AH437" s="26" t="s">
        <v>1783</v>
      </c>
      <c r="AI437" s="1"/>
    </row>
    <row r="438" spans="1:35">
      <c r="A438" s="1">
        <v>462</v>
      </c>
      <c r="B438" s="1" t="s">
        <v>596</v>
      </c>
      <c r="C438" s="1" t="s">
        <v>621</v>
      </c>
      <c r="D438" s="1" t="s">
        <v>796</v>
      </c>
      <c r="E438" s="13" t="s">
        <v>40</v>
      </c>
      <c r="F438" s="140">
        <v>7500000</v>
      </c>
      <c r="G438" s="24" t="s">
        <v>427</v>
      </c>
      <c r="H438" s="15">
        <v>1110060962</v>
      </c>
      <c r="I438" s="15" t="s">
        <v>428</v>
      </c>
      <c r="J438" s="16">
        <v>7</v>
      </c>
      <c r="K438" s="16">
        <v>1305</v>
      </c>
      <c r="L438" s="17">
        <v>45776</v>
      </c>
      <c r="M438" s="18">
        <v>7500000</v>
      </c>
      <c r="N438" s="17">
        <v>45778</v>
      </c>
      <c r="O438" s="13" t="s">
        <v>43</v>
      </c>
      <c r="P438" s="19"/>
      <c r="Q438" s="13"/>
      <c r="R438" s="1">
        <v>220602</v>
      </c>
      <c r="S438" s="20">
        <v>7500000</v>
      </c>
      <c r="T438" s="17">
        <v>45792</v>
      </c>
      <c r="U438" s="15" t="s">
        <v>1784</v>
      </c>
      <c r="V438" s="17">
        <v>45793</v>
      </c>
      <c r="W438" s="13" t="s">
        <v>668</v>
      </c>
      <c r="X438" s="17"/>
      <c r="Y438" s="1"/>
      <c r="Z438" s="21">
        <f t="shared" si="146"/>
        <v>2500000</v>
      </c>
      <c r="AA438" s="1"/>
      <c r="AB438" s="22"/>
      <c r="AC438" s="1"/>
      <c r="AD438" s="22"/>
      <c r="AE438" s="1"/>
      <c r="AF438" s="1" t="s">
        <v>1785</v>
      </c>
      <c r="AG438" s="1">
        <v>3108528104</v>
      </c>
      <c r="AH438" s="26" t="s">
        <v>431</v>
      </c>
      <c r="AI438" s="1"/>
    </row>
    <row r="439" spans="1:35">
      <c r="A439" s="1">
        <v>463</v>
      </c>
      <c r="B439" s="1" t="s">
        <v>596</v>
      </c>
      <c r="C439" s="1" t="s">
        <v>621</v>
      </c>
      <c r="D439" s="1" t="s">
        <v>796</v>
      </c>
      <c r="E439" s="13" t="s">
        <v>40</v>
      </c>
      <c r="F439" s="140">
        <v>7500000</v>
      </c>
      <c r="G439" s="24" t="s">
        <v>1786</v>
      </c>
      <c r="H439" s="15">
        <v>1110519295</v>
      </c>
      <c r="I439" s="15" t="s">
        <v>42</v>
      </c>
      <c r="J439" s="16">
        <v>5</v>
      </c>
      <c r="K439" s="16">
        <v>1298</v>
      </c>
      <c r="L439" s="17">
        <v>45776</v>
      </c>
      <c r="M439" s="18">
        <v>7500000</v>
      </c>
      <c r="N439" s="17">
        <v>45778</v>
      </c>
      <c r="O439" s="13" t="s">
        <v>43</v>
      </c>
      <c r="P439" s="19"/>
      <c r="Q439" s="13"/>
      <c r="R439" s="1">
        <v>220602</v>
      </c>
      <c r="S439" s="20">
        <v>7500000</v>
      </c>
      <c r="T439" s="17"/>
      <c r="U439" s="15"/>
      <c r="V439" s="17"/>
      <c r="W439" s="13" t="s">
        <v>668</v>
      </c>
      <c r="X439" s="17"/>
      <c r="Y439" s="1"/>
      <c r="Z439" s="21">
        <f t="shared" si="146"/>
        <v>2500000</v>
      </c>
      <c r="AA439" s="1"/>
      <c r="AB439" s="22"/>
      <c r="AC439" s="1"/>
      <c r="AD439" s="22"/>
      <c r="AE439" s="1"/>
      <c r="AF439" s="1" t="s">
        <v>1787</v>
      </c>
      <c r="AG439" s="1">
        <v>3102356303</v>
      </c>
      <c r="AH439" s="26" t="s">
        <v>1788</v>
      </c>
      <c r="AI439" s="1"/>
    </row>
    <row r="440" spans="1:35">
      <c r="A440" s="1">
        <v>464</v>
      </c>
      <c r="B440" s="1" t="s">
        <v>596</v>
      </c>
      <c r="C440" s="1" t="s">
        <v>621</v>
      </c>
      <c r="D440" s="1" t="s">
        <v>796</v>
      </c>
      <c r="E440" s="13" t="s">
        <v>40</v>
      </c>
      <c r="F440" s="140">
        <v>7500000</v>
      </c>
      <c r="G440" s="24" t="s">
        <v>1789</v>
      </c>
      <c r="H440" s="15">
        <v>65630883</v>
      </c>
      <c r="I440" s="15" t="s">
        <v>42</v>
      </c>
      <c r="J440" s="16">
        <v>6</v>
      </c>
      <c r="K440" s="16">
        <v>1307</v>
      </c>
      <c r="L440" s="17">
        <v>45776</v>
      </c>
      <c r="M440" s="18">
        <v>7500000</v>
      </c>
      <c r="N440" s="17">
        <v>45778</v>
      </c>
      <c r="O440" s="13" t="s">
        <v>43</v>
      </c>
      <c r="P440" s="19"/>
      <c r="Q440" s="13"/>
      <c r="R440" s="1">
        <v>220602</v>
      </c>
      <c r="S440" s="20">
        <v>7500000</v>
      </c>
      <c r="T440" s="17">
        <v>45779</v>
      </c>
      <c r="U440" s="15" t="s">
        <v>1790</v>
      </c>
      <c r="V440" s="17">
        <v>45780</v>
      </c>
      <c r="W440" s="13" t="s">
        <v>668</v>
      </c>
      <c r="X440" s="17"/>
      <c r="Y440" s="1"/>
      <c r="Z440" s="21">
        <f t="shared" si="146"/>
        <v>2500000</v>
      </c>
      <c r="AA440" s="1"/>
      <c r="AB440" s="22"/>
      <c r="AC440" s="1"/>
      <c r="AD440" s="22"/>
      <c r="AE440" s="1"/>
      <c r="AF440" s="1" t="s">
        <v>1791</v>
      </c>
      <c r="AG440" s="1">
        <v>3103240738</v>
      </c>
      <c r="AH440" s="26" t="s">
        <v>1792</v>
      </c>
      <c r="AI440" s="1"/>
    </row>
    <row r="441" spans="1:35">
      <c r="A441" s="1">
        <v>465</v>
      </c>
      <c r="B441" s="1" t="s">
        <v>596</v>
      </c>
      <c r="C441" s="1" t="s">
        <v>621</v>
      </c>
      <c r="D441" s="1" t="s">
        <v>796</v>
      </c>
      <c r="E441" s="13" t="s">
        <v>40</v>
      </c>
      <c r="F441" s="140">
        <v>7500000</v>
      </c>
      <c r="G441" s="1" t="s">
        <v>1793</v>
      </c>
      <c r="H441" s="15">
        <v>5837772</v>
      </c>
      <c r="I441" s="15" t="s">
        <v>42</v>
      </c>
      <c r="J441" s="16">
        <v>9</v>
      </c>
      <c r="K441" s="16">
        <v>1290</v>
      </c>
      <c r="L441" s="17">
        <v>45776</v>
      </c>
      <c r="M441" s="18">
        <f t="shared" ref="M441:M443" si="147">+F441</f>
        <v>7500000</v>
      </c>
      <c r="N441" s="17">
        <v>45778</v>
      </c>
      <c r="O441" s="13" t="s">
        <v>43</v>
      </c>
      <c r="P441" s="19"/>
      <c r="Q441" s="13"/>
      <c r="R441" s="1">
        <v>220601</v>
      </c>
      <c r="S441" s="20">
        <v>7500000</v>
      </c>
      <c r="T441" s="17">
        <v>45779</v>
      </c>
      <c r="U441" s="15" t="s">
        <v>1794</v>
      </c>
      <c r="V441" s="17">
        <v>45783</v>
      </c>
      <c r="W441" s="13" t="s">
        <v>668</v>
      </c>
      <c r="X441" s="17"/>
      <c r="Y441" s="1"/>
      <c r="Z441" s="21">
        <f>+S441/3</f>
        <v>2500000</v>
      </c>
      <c r="AA441" s="1"/>
      <c r="AB441" s="22"/>
      <c r="AC441" s="1"/>
      <c r="AD441" s="22"/>
      <c r="AE441" s="1"/>
      <c r="AF441" s="26" t="s">
        <v>1795</v>
      </c>
      <c r="AG441" s="1">
        <v>3134997402</v>
      </c>
      <c r="AH441" s="26" t="s">
        <v>1796</v>
      </c>
      <c r="AI441" s="1"/>
    </row>
    <row r="442" spans="1:35">
      <c r="A442" s="1">
        <v>466</v>
      </c>
      <c r="B442" s="1" t="s">
        <v>596</v>
      </c>
      <c r="C442" s="1" t="s">
        <v>621</v>
      </c>
      <c r="D442" s="269" t="s">
        <v>876</v>
      </c>
      <c r="E442" s="13" t="s">
        <v>40</v>
      </c>
      <c r="F442" s="143">
        <v>18000000</v>
      </c>
      <c r="G442" s="1" t="s">
        <v>1797</v>
      </c>
      <c r="H442" s="15">
        <v>1110470961</v>
      </c>
      <c r="I442" s="15" t="s">
        <v>42</v>
      </c>
      <c r="J442" s="16">
        <v>9</v>
      </c>
      <c r="K442" s="16">
        <v>1260</v>
      </c>
      <c r="L442" s="17">
        <v>45775</v>
      </c>
      <c r="M442" s="18">
        <f t="shared" si="147"/>
        <v>18000000</v>
      </c>
      <c r="N442" s="17">
        <v>45778</v>
      </c>
      <c r="O442" s="13" t="s">
        <v>43</v>
      </c>
      <c r="P442" s="19"/>
      <c r="Q442" s="13"/>
      <c r="R442" s="1">
        <v>220601</v>
      </c>
      <c r="S442" s="20">
        <v>18000000</v>
      </c>
      <c r="T442" s="17"/>
      <c r="U442" s="15"/>
      <c r="V442" s="17"/>
      <c r="W442" s="13" t="s">
        <v>668</v>
      </c>
      <c r="X442" s="17"/>
      <c r="Y442" s="1"/>
      <c r="Z442" s="21">
        <f>+S442/3</f>
        <v>6000000</v>
      </c>
      <c r="AA442" s="1"/>
      <c r="AB442" s="22"/>
      <c r="AC442" s="1"/>
      <c r="AD442" s="22"/>
      <c r="AE442" s="1"/>
      <c r="AF442" s="26" t="s">
        <v>1798</v>
      </c>
      <c r="AG442" s="1">
        <v>3315273944</v>
      </c>
      <c r="AH442" s="26" t="s">
        <v>1799</v>
      </c>
      <c r="AI442" s="1"/>
    </row>
    <row r="443" spans="1:35">
      <c r="A443" s="1">
        <v>467</v>
      </c>
      <c r="B443" s="1" t="s">
        <v>596</v>
      </c>
      <c r="C443" s="1" t="s">
        <v>621</v>
      </c>
      <c r="D443" s="269" t="s">
        <v>876</v>
      </c>
      <c r="E443" s="13" t="s">
        <v>40</v>
      </c>
      <c r="F443" s="143">
        <v>18000000</v>
      </c>
      <c r="G443" s="1" t="s">
        <v>1800</v>
      </c>
      <c r="H443" s="15">
        <v>28542331</v>
      </c>
      <c r="I443" s="15" t="s">
        <v>42</v>
      </c>
      <c r="J443" s="16">
        <v>0</v>
      </c>
      <c r="K443" s="16">
        <v>1297</v>
      </c>
      <c r="L443" s="17">
        <v>45776</v>
      </c>
      <c r="M443" s="18">
        <f t="shared" si="147"/>
        <v>18000000</v>
      </c>
      <c r="N443" s="17">
        <v>45778</v>
      </c>
      <c r="O443" s="13" t="s">
        <v>43</v>
      </c>
      <c r="P443" s="19"/>
      <c r="Q443" s="13"/>
      <c r="R443" s="1">
        <v>220601</v>
      </c>
      <c r="S443" s="20">
        <v>18000000</v>
      </c>
      <c r="T443" s="17"/>
      <c r="U443" s="15"/>
      <c r="V443" s="17"/>
      <c r="W443" s="13" t="s">
        <v>668</v>
      </c>
      <c r="X443" s="17"/>
      <c r="Y443" s="1"/>
      <c r="Z443" s="21">
        <f>+S443/3</f>
        <v>6000000</v>
      </c>
      <c r="AA443" s="1"/>
      <c r="AB443" s="22"/>
      <c r="AC443" s="1"/>
      <c r="AD443" s="22"/>
      <c r="AE443" s="1"/>
      <c r="AF443" s="26" t="s">
        <v>1801</v>
      </c>
      <c r="AG443" s="1">
        <v>3002086521</v>
      </c>
      <c r="AH443" s="26" t="s">
        <v>1802</v>
      </c>
      <c r="AI443" s="1"/>
    </row>
    <row r="444" spans="1:35">
      <c r="A444" s="1">
        <v>468</v>
      </c>
      <c r="B444" s="1" t="s">
        <v>596</v>
      </c>
      <c r="C444" s="1" t="s">
        <v>621</v>
      </c>
      <c r="D444" s="1" t="s">
        <v>796</v>
      </c>
      <c r="E444" s="13" t="s">
        <v>40</v>
      </c>
      <c r="F444" s="140">
        <v>7500000</v>
      </c>
      <c r="G444" s="138" t="s">
        <v>1803</v>
      </c>
      <c r="H444" s="15">
        <v>1110517572</v>
      </c>
      <c r="I444" s="15" t="s">
        <v>42</v>
      </c>
      <c r="J444" s="16">
        <v>1</v>
      </c>
      <c r="K444" s="16">
        <v>1288</v>
      </c>
      <c r="L444" s="17">
        <v>45776</v>
      </c>
      <c r="M444" s="18">
        <v>7500000</v>
      </c>
      <c r="N444" s="17">
        <v>45778</v>
      </c>
      <c r="O444" s="13" t="s">
        <v>43</v>
      </c>
      <c r="P444" s="19"/>
      <c r="Q444" s="13"/>
      <c r="R444" s="1">
        <v>220602</v>
      </c>
      <c r="S444" s="20">
        <v>7500000</v>
      </c>
      <c r="T444" s="17">
        <v>45792</v>
      </c>
      <c r="U444" s="15" t="s">
        <v>1804</v>
      </c>
      <c r="V444" s="17">
        <v>45798</v>
      </c>
      <c r="W444" s="13" t="s">
        <v>668</v>
      </c>
      <c r="X444" s="17"/>
      <c r="Y444" s="1"/>
      <c r="Z444" s="21">
        <f t="shared" ref="Z444:Z446" si="148">+S444/3</f>
        <v>2500000</v>
      </c>
      <c r="AA444" s="1"/>
      <c r="AB444" s="22"/>
      <c r="AC444" s="1"/>
      <c r="AD444" s="22"/>
      <c r="AE444" s="1"/>
      <c r="AF444" s="1" t="s">
        <v>1805</v>
      </c>
      <c r="AG444" s="1">
        <v>3209097978</v>
      </c>
      <c r="AH444" s="26" t="s">
        <v>1806</v>
      </c>
      <c r="AI444" s="1"/>
    </row>
    <row r="445" spans="1:35">
      <c r="A445" s="1">
        <v>469</v>
      </c>
      <c r="B445" s="1" t="s">
        <v>596</v>
      </c>
      <c r="C445" s="1" t="s">
        <v>621</v>
      </c>
      <c r="D445" s="1" t="s">
        <v>796</v>
      </c>
      <c r="E445" s="13" t="s">
        <v>40</v>
      </c>
      <c r="F445" s="140">
        <v>7500000</v>
      </c>
      <c r="G445" s="24" t="s">
        <v>1807</v>
      </c>
      <c r="H445" s="15">
        <v>1111771715</v>
      </c>
      <c r="I445" s="15" t="s">
        <v>1808</v>
      </c>
      <c r="J445" s="16">
        <v>9</v>
      </c>
      <c r="K445" s="16">
        <v>1316</v>
      </c>
      <c r="L445" s="17">
        <v>45776</v>
      </c>
      <c r="M445" s="18">
        <v>7500000</v>
      </c>
      <c r="N445" s="17">
        <v>45778</v>
      </c>
      <c r="O445" s="13" t="s">
        <v>43</v>
      </c>
      <c r="P445" s="19"/>
      <c r="Q445" s="13"/>
      <c r="R445" s="1">
        <v>220602</v>
      </c>
      <c r="S445" s="20">
        <v>7500000</v>
      </c>
      <c r="T445" s="17">
        <v>45779</v>
      </c>
      <c r="U445" s="15">
        <v>100043615</v>
      </c>
      <c r="V445" s="17">
        <v>45780</v>
      </c>
      <c r="W445" s="13" t="s">
        <v>668</v>
      </c>
      <c r="X445" s="17"/>
      <c r="Y445" s="1"/>
      <c r="Z445" s="21">
        <f t="shared" si="148"/>
        <v>2500000</v>
      </c>
      <c r="AA445" s="1"/>
      <c r="AB445" s="22"/>
      <c r="AC445" s="1"/>
      <c r="AD445" s="22"/>
      <c r="AE445" s="1"/>
      <c r="AF445" s="1" t="s">
        <v>1810</v>
      </c>
      <c r="AG445" s="1">
        <v>3157294930</v>
      </c>
      <c r="AH445" s="26" t="s">
        <v>1811</v>
      </c>
      <c r="AI445" s="1"/>
    </row>
    <row r="446" spans="1:35">
      <c r="A446" s="1">
        <v>470</v>
      </c>
      <c r="B446" s="1" t="s">
        <v>596</v>
      </c>
      <c r="C446" s="1" t="s">
        <v>621</v>
      </c>
      <c r="D446" s="1" t="s">
        <v>796</v>
      </c>
      <c r="E446" s="13" t="s">
        <v>40</v>
      </c>
      <c r="F446" s="140">
        <v>7500000</v>
      </c>
      <c r="G446" s="24" t="s">
        <v>1812</v>
      </c>
      <c r="H446" s="15">
        <v>11229289</v>
      </c>
      <c r="I446" s="15" t="s">
        <v>780</v>
      </c>
      <c r="J446" s="16">
        <v>6</v>
      </c>
      <c r="K446" s="16">
        <v>1314</v>
      </c>
      <c r="L446" s="17">
        <v>45776</v>
      </c>
      <c r="M446" s="18">
        <v>7500000</v>
      </c>
      <c r="N446" s="17">
        <v>45778</v>
      </c>
      <c r="O446" s="13" t="s">
        <v>43</v>
      </c>
      <c r="P446" s="19"/>
      <c r="Q446" s="13"/>
      <c r="R446" s="1">
        <v>220602</v>
      </c>
      <c r="S446" s="20">
        <v>7500000</v>
      </c>
      <c r="T446" s="17">
        <v>45779</v>
      </c>
      <c r="U446" s="15">
        <v>100043617</v>
      </c>
      <c r="V446" s="17">
        <v>45782</v>
      </c>
      <c r="W446" s="13" t="s">
        <v>668</v>
      </c>
      <c r="X446" s="17"/>
      <c r="Y446" s="1"/>
      <c r="Z446" s="21">
        <f t="shared" si="148"/>
        <v>2500000</v>
      </c>
      <c r="AA446" s="1"/>
      <c r="AB446" s="22"/>
      <c r="AC446" s="1"/>
      <c r="AD446" s="22"/>
      <c r="AE446" s="1"/>
      <c r="AF446" s="1" t="s">
        <v>1813</v>
      </c>
      <c r="AG446" s="1">
        <v>3022017482</v>
      </c>
      <c r="AH446" s="26" t="s">
        <v>1814</v>
      </c>
      <c r="AI446" s="1"/>
    </row>
    <row r="447" spans="1:35">
      <c r="A447" s="1">
        <v>471</v>
      </c>
      <c r="B447" s="1" t="s">
        <v>596</v>
      </c>
      <c r="C447" s="1" t="s">
        <v>621</v>
      </c>
      <c r="D447" s="269" t="s">
        <v>876</v>
      </c>
      <c r="E447" s="13" t="s">
        <v>40</v>
      </c>
      <c r="F447" s="143">
        <v>18000000</v>
      </c>
      <c r="G447" s="1" t="s">
        <v>1815</v>
      </c>
      <c r="H447" s="15">
        <v>1110524463</v>
      </c>
      <c r="I447" s="15" t="s">
        <v>42</v>
      </c>
      <c r="J447" s="16">
        <v>6</v>
      </c>
      <c r="K447" s="16">
        <v>1328</v>
      </c>
      <c r="L447" s="17">
        <v>45776</v>
      </c>
      <c r="M447" s="18">
        <f t="shared" ref="M447" si="149">+F447</f>
        <v>18000000</v>
      </c>
      <c r="N447" s="17">
        <v>45778</v>
      </c>
      <c r="O447" s="13" t="s">
        <v>43</v>
      </c>
      <c r="P447" s="19"/>
      <c r="Q447" s="13"/>
      <c r="R447" s="1">
        <v>220601</v>
      </c>
      <c r="S447" s="20">
        <v>18000000</v>
      </c>
      <c r="T447" s="17">
        <v>45779</v>
      </c>
      <c r="U447" s="15" t="s">
        <v>1816</v>
      </c>
      <c r="V447" s="17">
        <v>45792</v>
      </c>
      <c r="W447" s="13" t="s">
        <v>668</v>
      </c>
      <c r="X447" s="17"/>
      <c r="Y447" s="1"/>
      <c r="Z447" s="21">
        <f>+S447/3</f>
        <v>6000000</v>
      </c>
      <c r="AA447" s="1"/>
      <c r="AB447" s="22"/>
      <c r="AC447" s="1"/>
      <c r="AD447" s="22"/>
      <c r="AE447" s="1"/>
      <c r="AF447" s="26" t="s">
        <v>1817</v>
      </c>
      <c r="AG447" s="1">
        <v>3166182859</v>
      </c>
      <c r="AH447" s="26" t="s">
        <v>1818</v>
      </c>
      <c r="AI447" s="1"/>
    </row>
    <row r="448" spans="1:35">
      <c r="A448" s="1">
        <v>472</v>
      </c>
      <c r="B448" s="1" t="s">
        <v>596</v>
      </c>
      <c r="C448" s="1" t="s">
        <v>621</v>
      </c>
      <c r="D448" s="1" t="s">
        <v>796</v>
      </c>
      <c r="E448" s="13" t="s">
        <v>40</v>
      </c>
      <c r="F448" s="140">
        <v>7500000</v>
      </c>
      <c r="G448" s="24" t="s">
        <v>1819</v>
      </c>
      <c r="H448" s="15">
        <v>1234638347</v>
      </c>
      <c r="I448" s="15" t="s">
        <v>42</v>
      </c>
      <c r="J448" s="16">
        <v>1</v>
      </c>
      <c r="K448" s="16">
        <v>1324</v>
      </c>
      <c r="L448" s="17">
        <v>45776</v>
      </c>
      <c r="M448" s="18">
        <v>7500000</v>
      </c>
      <c r="N448" s="17">
        <v>45778</v>
      </c>
      <c r="O448" s="13" t="s">
        <v>43</v>
      </c>
      <c r="P448" s="19"/>
      <c r="Q448" s="13"/>
      <c r="R448" s="1">
        <v>220602</v>
      </c>
      <c r="S448" s="20">
        <v>7500000</v>
      </c>
      <c r="T448" s="17">
        <v>45782</v>
      </c>
      <c r="U448" s="15" t="s">
        <v>1820</v>
      </c>
      <c r="V448" s="17">
        <v>45784</v>
      </c>
      <c r="W448" s="13" t="s">
        <v>668</v>
      </c>
      <c r="X448" s="17"/>
      <c r="Y448" s="1"/>
      <c r="Z448" s="21">
        <f t="shared" ref="Z448:Z450" si="150">+S448/3</f>
        <v>2500000</v>
      </c>
      <c r="AA448" s="1"/>
      <c r="AB448" s="22"/>
      <c r="AC448" s="1"/>
      <c r="AD448" s="22"/>
      <c r="AE448" s="1"/>
      <c r="AF448" s="1" t="s">
        <v>1821</v>
      </c>
      <c r="AG448" s="1">
        <v>3155550828</v>
      </c>
      <c r="AH448" s="26" t="s">
        <v>1822</v>
      </c>
      <c r="AI448" s="1"/>
    </row>
    <row r="449" spans="1:35">
      <c r="A449" s="1">
        <v>473</v>
      </c>
      <c r="B449" s="1" t="s">
        <v>596</v>
      </c>
      <c r="C449" s="1" t="s">
        <v>621</v>
      </c>
      <c r="D449" s="1" t="s">
        <v>796</v>
      </c>
      <c r="E449" s="13" t="s">
        <v>40</v>
      </c>
      <c r="F449" s="140">
        <v>7500000</v>
      </c>
      <c r="G449" s="24" t="s">
        <v>1823</v>
      </c>
      <c r="H449" s="15">
        <v>1106632654</v>
      </c>
      <c r="I449" s="15" t="s">
        <v>42</v>
      </c>
      <c r="J449" s="16">
        <v>4</v>
      </c>
      <c r="K449" s="16">
        <v>1320</v>
      </c>
      <c r="L449" s="17">
        <v>45776</v>
      </c>
      <c r="M449" s="18">
        <v>7500000</v>
      </c>
      <c r="N449" s="17">
        <v>45778</v>
      </c>
      <c r="O449" s="13" t="s">
        <v>43</v>
      </c>
      <c r="P449" s="19"/>
      <c r="Q449" s="13"/>
      <c r="R449" s="1">
        <v>220602</v>
      </c>
      <c r="S449" s="20">
        <v>7500000</v>
      </c>
      <c r="T449" s="17">
        <v>45785</v>
      </c>
      <c r="U449" s="15" t="s">
        <v>1824</v>
      </c>
      <c r="V449" s="17">
        <v>45790</v>
      </c>
      <c r="W449" s="13" t="s">
        <v>668</v>
      </c>
      <c r="X449" s="17"/>
      <c r="Y449" s="1"/>
      <c r="Z449" s="21">
        <f t="shared" si="150"/>
        <v>2500000</v>
      </c>
      <c r="AA449" s="1"/>
      <c r="AB449" s="22"/>
      <c r="AC449" s="1"/>
      <c r="AD449" s="22"/>
      <c r="AE449" s="1"/>
      <c r="AF449" s="1" t="s">
        <v>1825</v>
      </c>
      <c r="AG449" s="1">
        <v>3124995570</v>
      </c>
      <c r="AH449" s="26" t="s">
        <v>1826</v>
      </c>
      <c r="AI449" s="1"/>
    </row>
    <row r="450" spans="1:35">
      <c r="A450" s="1">
        <v>474</v>
      </c>
      <c r="B450" s="1" t="s">
        <v>596</v>
      </c>
      <c r="C450" s="1" t="s">
        <v>621</v>
      </c>
      <c r="D450" s="1" t="s">
        <v>796</v>
      </c>
      <c r="E450" s="13" t="s">
        <v>40</v>
      </c>
      <c r="F450" s="140">
        <v>7500000</v>
      </c>
      <c r="G450" s="24" t="s">
        <v>1827</v>
      </c>
      <c r="H450" s="15">
        <v>52384000</v>
      </c>
      <c r="I450" s="15" t="s">
        <v>373</v>
      </c>
      <c r="J450" s="16">
        <v>7</v>
      </c>
      <c r="K450" s="16">
        <v>1321</v>
      </c>
      <c r="L450" s="17">
        <v>45776</v>
      </c>
      <c r="M450" s="18">
        <v>7500000</v>
      </c>
      <c r="N450" s="17">
        <v>45778</v>
      </c>
      <c r="O450" s="13" t="s">
        <v>43</v>
      </c>
      <c r="P450" s="19"/>
      <c r="Q450" s="13"/>
      <c r="R450" s="1">
        <v>220602</v>
      </c>
      <c r="S450" s="20">
        <v>7500000</v>
      </c>
      <c r="T450" s="17"/>
      <c r="U450" s="15"/>
      <c r="V450" s="17"/>
      <c r="W450" s="13" t="s">
        <v>668</v>
      </c>
      <c r="X450" s="17"/>
      <c r="Y450" s="1"/>
      <c r="Z450" s="21">
        <f t="shared" si="150"/>
        <v>2500000</v>
      </c>
      <c r="AA450" s="1"/>
      <c r="AB450" s="22"/>
      <c r="AC450" s="1"/>
      <c r="AD450" s="22"/>
      <c r="AE450" s="1"/>
      <c r="AF450" s="1" t="s">
        <v>1828</v>
      </c>
      <c r="AG450" s="1">
        <v>3115006402</v>
      </c>
      <c r="AH450" s="26" t="s">
        <v>1829</v>
      </c>
      <c r="AI450" s="1"/>
    </row>
    <row r="451" spans="1:35">
      <c r="A451" s="1">
        <v>475</v>
      </c>
      <c r="B451" s="1" t="s">
        <v>596</v>
      </c>
      <c r="C451" s="1" t="s">
        <v>621</v>
      </c>
      <c r="D451" s="1" t="s">
        <v>4159</v>
      </c>
      <c r="E451" s="13" t="s">
        <v>40</v>
      </c>
      <c r="F451" s="263">
        <v>33000000</v>
      </c>
      <c r="G451" s="1" t="s">
        <v>1830</v>
      </c>
      <c r="H451" s="15">
        <v>1007453505</v>
      </c>
      <c r="I451" s="15" t="s">
        <v>42</v>
      </c>
      <c r="J451" s="16">
        <v>8</v>
      </c>
      <c r="K451" s="16">
        <v>1332</v>
      </c>
      <c r="L451" s="17">
        <v>45776</v>
      </c>
      <c r="M451" s="18">
        <f>+F451</f>
        <v>33000000</v>
      </c>
      <c r="N451" s="17">
        <v>45778</v>
      </c>
      <c r="O451" s="13" t="s">
        <v>43</v>
      </c>
      <c r="P451" s="19"/>
      <c r="Q451" s="13"/>
      <c r="R451" s="1">
        <v>220605</v>
      </c>
      <c r="S451" s="20">
        <f>+M451</f>
        <v>33000000</v>
      </c>
      <c r="T451" s="17">
        <v>45779</v>
      </c>
      <c r="U451" s="15" t="s">
        <v>1831</v>
      </c>
      <c r="V451" s="17">
        <v>45785</v>
      </c>
      <c r="W451" s="13" t="s">
        <v>668</v>
      </c>
      <c r="X451" s="17"/>
      <c r="Y451" s="1"/>
      <c r="Z451" s="21">
        <f>+S451/3</f>
        <v>11000000</v>
      </c>
      <c r="AA451" s="1"/>
      <c r="AB451" s="22"/>
      <c r="AC451" s="1"/>
      <c r="AD451" s="22"/>
      <c r="AE451" s="1"/>
      <c r="AF451" s="1" t="s">
        <v>1832</v>
      </c>
      <c r="AG451" s="1">
        <v>3104469906</v>
      </c>
      <c r="AH451" s="26" t="s">
        <v>1833</v>
      </c>
      <c r="AI451" s="1"/>
    </row>
    <row r="452" spans="1:35" hidden="1">
      <c r="A452" s="1">
        <v>476</v>
      </c>
      <c r="B452" s="1" t="s">
        <v>37</v>
      </c>
      <c r="C452" s="1" t="s">
        <v>100</v>
      </c>
      <c r="D452" s="24" t="s">
        <v>572</v>
      </c>
      <c r="E452" s="13" t="s">
        <v>40</v>
      </c>
      <c r="F452" s="14">
        <v>4000000</v>
      </c>
      <c r="G452" s="1" t="s">
        <v>573</v>
      </c>
      <c r="H452" s="15">
        <v>7690159</v>
      </c>
      <c r="I452" s="15" t="s">
        <v>560</v>
      </c>
      <c r="J452" s="16">
        <v>7</v>
      </c>
      <c r="K452" s="16">
        <v>1334</v>
      </c>
      <c r="L452" s="17">
        <v>45776</v>
      </c>
      <c r="M452" s="18">
        <f t="shared" ref="M452" si="151">F452</f>
        <v>4000000</v>
      </c>
      <c r="N452" s="17">
        <v>45779</v>
      </c>
      <c r="O452" s="13" t="s">
        <v>43</v>
      </c>
      <c r="P452" s="19"/>
      <c r="Q452" s="13"/>
      <c r="R452" s="1">
        <v>2101020301</v>
      </c>
      <c r="S452" s="20">
        <f t="shared" ref="S452" si="152">M452</f>
        <v>4000000</v>
      </c>
      <c r="T452" s="17">
        <v>45782</v>
      </c>
      <c r="U452" s="15" t="s">
        <v>1834</v>
      </c>
      <c r="V452" s="17">
        <v>45782</v>
      </c>
      <c r="W452" s="25" t="s">
        <v>3012</v>
      </c>
      <c r="X452" s="17"/>
      <c r="Y452" s="1"/>
      <c r="Z452" s="21">
        <f>+S452</f>
        <v>4000000</v>
      </c>
      <c r="AA452" s="1"/>
      <c r="AB452" s="22"/>
      <c r="AC452" s="1"/>
      <c r="AD452" s="22"/>
      <c r="AE452" s="1"/>
      <c r="AF452" s="1" t="s">
        <v>575</v>
      </c>
      <c r="AG452" s="1">
        <v>3183964324</v>
      </c>
      <c r="AH452" s="26" t="s">
        <v>576</v>
      </c>
      <c r="AI452" s="1"/>
    </row>
    <row r="453" spans="1:35" hidden="1">
      <c r="A453" s="1">
        <v>477</v>
      </c>
      <c r="B453" s="1" t="s">
        <v>37</v>
      </c>
      <c r="C453" s="1" t="s">
        <v>73</v>
      </c>
      <c r="D453" s="24" t="s">
        <v>608</v>
      </c>
      <c r="E453" s="13" t="s">
        <v>40</v>
      </c>
      <c r="F453" s="14">
        <v>80000000</v>
      </c>
      <c r="G453" s="1" t="s">
        <v>520</v>
      </c>
      <c r="H453" s="15">
        <v>800250023</v>
      </c>
      <c r="I453" s="15" t="s">
        <v>42</v>
      </c>
      <c r="J453" s="16">
        <v>3</v>
      </c>
      <c r="K453" s="16">
        <v>1335</v>
      </c>
      <c r="L453" s="17">
        <v>45777</v>
      </c>
      <c r="M453" s="18">
        <f>+F453</f>
        <v>80000000</v>
      </c>
      <c r="N453" s="17">
        <v>45779</v>
      </c>
      <c r="O453" s="13" t="s">
        <v>43</v>
      </c>
      <c r="P453" s="19"/>
      <c r="Q453" s="13"/>
      <c r="R453" s="1">
        <v>220105</v>
      </c>
      <c r="S453" s="20">
        <v>80000000</v>
      </c>
      <c r="T453" s="17">
        <v>45782</v>
      </c>
      <c r="U453" s="15" t="s">
        <v>1835</v>
      </c>
      <c r="V453" s="17">
        <v>45779</v>
      </c>
      <c r="W453" s="25" t="s">
        <v>4151</v>
      </c>
      <c r="X453" s="17"/>
      <c r="Y453" s="1"/>
      <c r="Z453" s="21">
        <f>+S453</f>
        <v>80000000</v>
      </c>
      <c r="AA453" s="1"/>
      <c r="AB453" s="22"/>
      <c r="AC453" s="1"/>
      <c r="AD453" s="22"/>
      <c r="AE453" s="1"/>
      <c r="AF453" s="1" t="s">
        <v>521</v>
      </c>
      <c r="AG453" s="1" t="s">
        <v>522</v>
      </c>
      <c r="AH453" s="23" t="s">
        <v>523</v>
      </c>
      <c r="AI453" s="1"/>
    </row>
    <row r="454" spans="1:35" hidden="1">
      <c r="A454" s="1">
        <v>478</v>
      </c>
      <c r="B454" s="1" t="s">
        <v>37</v>
      </c>
      <c r="C454" s="1" t="s">
        <v>146</v>
      </c>
      <c r="D454" s="1" t="s">
        <v>376</v>
      </c>
      <c r="E454" s="13" t="s">
        <v>40</v>
      </c>
      <c r="F454" s="14">
        <v>17724375</v>
      </c>
      <c r="G454" s="1" t="s">
        <v>1836</v>
      </c>
      <c r="H454" s="15">
        <v>901790.36699999997</v>
      </c>
      <c r="I454" s="15" t="s">
        <v>261</v>
      </c>
      <c r="J454" s="16">
        <v>4</v>
      </c>
      <c r="K454" s="16">
        <v>1337</v>
      </c>
      <c r="L454" s="17">
        <v>45777</v>
      </c>
      <c r="M454" s="18">
        <f t="shared" ref="M454" si="153">F454</f>
        <v>17724375</v>
      </c>
      <c r="N454" s="17">
        <v>45779</v>
      </c>
      <c r="O454" s="13" t="s">
        <v>43</v>
      </c>
      <c r="P454" s="19">
        <v>45782</v>
      </c>
      <c r="Q454" s="13">
        <v>1271</v>
      </c>
      <c r="R454" s="1">
        <v>2102020211</v>
      </c>
      <c r="S454" s="20">
        <f t="shared" ref="S454" si="154">M454</f>
        <v>17724375</v>
      </c>
      <c r="T454" s="17">
        <v>45784</v>
      </c>
      <c r="U454" s="15" t="s">
        <v>1837</v>
      </c>
      <c r="V454" s="17">
        <v>45789</v>
      </c>
      <c r="W454" s="25" t="s">
        <v>4145</v>
      </c>
      <c r="X454" s="17"/>
      <c r="Y454" s="1"/>
      <c r="Z454" s="21">
        <f>+F454/5</f>
        <v>3544875</v>
      </c>
      <c r="AA454" s="1"/>
      <c r="AB454" s="22"/>
      <c r="AC454" s="1"/>
      <c r="AD454" s="22"/>
      <c r="AE454" s="1"/>
      <c r="AF454" s="1" t="s">
        <v>1838</v>
      </c>
      <c r="AG454" s="1">
        <v>3166080728</v>
      </c>
      <c r="AH454" s="26" t="s">
        <v>1839</v>
      </c>
      <c r="AI454" s="1"/>
    </row>
    <row r="455" spans="1:35" hidden="1">
      <c r="A455" s="1">
        <v>479</v>
      </c>
      <c r="B455" s="1" t="s">
        <v>1840</v>
      </c>
      <c r="C455" s="1" t="s">
        <v>146</v>
      </c>
      <c r="D455" s="24" t="s">
        <v>1841</v>
      </c>
      <c r="E455" s="13" t="s">
        <v>40</v>
      </c>
      <c r="F455" s="14">
        <v>7280687</v>
      </c>
      <c r="G455" s="24" t="s">
        <v>1842</v>
      </c>
      <c r="H455" s="15">
        <v>901222573</v>
      </c>
      <c r="I455" s="15" t="s">
        <v>261</v>
      </c>
      <c r="J455" s="16">
        <v>1</v>
      </c>
      <c r="K455" s="16">
        <v>1264</v>
      </c>
      <c r="L455" s="17">
        <v>45775</v>
      </c>
      <c r="M455" s="18">
        <v>7280687</v>
      </c>
      <c r="N455" s="17">
        <v>45779</v>
      </c>
      <c r="O455" s="13" t="s">
        <v>43</v>
      </c>
      <c r="P455" s="19">
        <v>45782</v>
      </c>
      <c r="Q455" s="13">
        <v>1272</v>
      </c>
      <c r="R455" s="1">
        <v>21030202</v>
      </c>
      <c r="S455" s="20">
        <v>7280687</v>
      </c>
      <c r="T455" s="17">
        <v>45784</v>
      </c>
      <c r="U455" s="15" t="s">
        <v>1843</v>
      </c>
      <c r="V455" s="17">
        <v>45789</v>
      </c>
      <c r="W455" s="13" t="s">
        <v>3435</v>
      </c>
      <c r="X455" s="17"/>
      <c r="Y455" s="1"/>
      <c r="Z455" s="21">
        <f>+S455/1.5</f>
        <v>4853791.333333333</v>
      </c>
      <c r="AA455" s="1"/>
      <c r="AB455" s="22"/>
      <c r="AC455" s="1"/>
      <c r="AD455" s="22"/>
      <c r="AE455" s="1"/>
      <c r="AF455" s="1" t="s">
        <v>1844</v>
      </c>
      <c r="AG455" s="1">
        <v>3166050136</v>
      </c>
      <c r="AH455" s="26" t="s">
        <v>1845</v>
      </c>
      <c r="AI455" s="1"/>
    </row>
    <row r="456" spans="1:35">
      <c r="A456" s="1">
        <v>480</v>
      </c>
      <c r="B456" s="1" t="s">
        <v>596</v>
      </c>
      <c r="C456" s="1" t="s">
        <v>621</v>
      </c>
      <c r="D456" s="1" t="s">
        <v>796</v>
      </c>
      <c r="E456" s="13" t="s">
        <v>40</v>
      </c>
      <c r="F456" s="140">
        <v>7500000</v>
      </c>
      <c r="G456" s="24" t="s">
        <v>1846</v>
      </c>
      <c r="H456" s="15">
        <v>1110582765</v>
      </c>
      <c r="I456" s="15" t="s">
        <v>42</v>
      </c>
      <c r="J456" s="16">
        <v>2</v>
      </c>
      <c r="K456" s="16">
        <v>1284</v>
      </c>
      <c r="L456" s="17">
        <v>45775</v>
      </c>
      <c r="M456" s="18">
        <f t="shared" ref="M456:M470" si="155">+F456</f>
        <v>7500000</v>
      </c>
      <c r="N456" s="17">
        <v>45780</v>
      </c>
      <c r="O456" s="13" t="s">
        <v>43</v>
      </c>
      <c r="P456" s="19">
        <v>45782</v>
      </c>
      <c r="Q456" s="13">
        <v>1273</v>
      </c>
      <c r="R456" s="1">
        <v>220602</v>
      </c>
      <c r="S456" s="20">
        <v>7500000</v>
      </c>
      <c r="T456" s="17">
        <v>45782</v>
      </c>
      <c r="U456" s="15" t="s">
        <v>1847</v>
      </c>
      <c r="V456" s="17">
        <v>45784</v>
      </c>
      <c r="W456" s="13" t="s">
        <v>668</v>
      </c>
      <c r="X456" s="17"/>
      <c r="Y456" s="1"/>
      <c r="Z456" s="21">
        <f t="shared" ref="Z456:Z465" si="156">+S456/3</f>
        <v>2500000</v>
      </c>
      <c r="AA456" s="1"/>
      <c r="AB456" s="22"/>
      <c r="AC456" s="1"/>
      <c r="AD456" s="22"/>
      <c r="AE456" s="1"/>
      <c r="AF456" s="1" t="s">
        <v>1848</v>
      </c>
      <c r="AG456" s="1">
        <v>3043457730</v>
      </c>
      <c r="AH456" s="26" t="s">
        <v>1849</v>
      </c>
      <c r="AI456" s="1"/>
    </row>
    <row r="457" spans="1:35">
      <c r="A457" s="1">
        <v>481</v>
      </c>
      <c r="B457" s="1" t="s">
        <v>596</v>
      </c>
      <c r="C457" s="1" t="s">
        <v>621</v>
      </c>
      <c r="D457" s="1" t="s">
        <v>796</v>
      </c>
      <c r="E457" s="13" t="s">
        <v>40</v>
      </c>
      <c r="F457" s="140">
        <v>7500000</v>
      </c>
      <c r="G457" s="24" t="s">
        <v>1850</v>
      </c>
      <c r="H457" s="15">
        <v>1110461778</v>
      </c>
      <c r="I457" s="15" t="s">
        <v>42</v>
      </c>
      <c r="J457" s="16">
        <v>9</v>
      </c>
      <c r="K457" s="16">
        <v>1301</v>
      </c>
      <c r="L457" s="17">
        <v>45776</v>
      </c>
      <c r="M457" s="18">
        <f t="shared" si="155"/>
        <v>7500000</v>
      </c>
      <c r="N457" s="17">
        <v>45780</v>
      </c>
      <c r="O457" s="13" t="s">
        <v>43</v>
      </c>
      <c r="P457" s="19">
        <v>45782</v>
      </c>
      <c r="Q457" s="13">
        <v>1274</v>
      </c>
      <c r="R457" s="1">
        <v>220602</v>
      </c>
      <c r="S457" s="20">
        <v>7500000</v>
      </c>
      <c r="T457" s="17">
        <v>45780</v>
      </c>
      <c r="U457" s="15">
        <v>1000043677</v>
      </c>
      <c r="V457" s="17">
        <v>45783</v>
      </c>
      <c r="W457" s="13" t="s">
        <v>668</v>
      </c>
      <c r="X457" s="17"/>
      <c r="Y457" s="1"/>
      <c r="Z457" s="21">
        <f t="shared" si="156"/>
        <v>2500000</v>
      </c>
      <c r="AA457" s="1"/>
      <c r="AB457" s="22"/>
      <c r="AC457" s="1"/>
      <c r="AD457" s="22"/>
      <c r="AE457" s="1"/>
      <c r="AF457" s="1" t="s">
        <v>1851</v>
      </c>
      <c r="AG457" s="1">
        <v>3125227040</v>
      </c>
      <c r="AH457" s="26" t="s">
        <v>1852</v>
      </c>
      <c r="AI457" s="1"/>
    </row>
    <row r="458" spans="1:35">
      <c r="A458" s="1">
        <v>482</v>
      </c>
      <c r="B458" s="1" t="s">
        <v>596</v>
      </c>
      <c r="C458" s="1" t="s">
        <v>621</v>
      </c>
      <c r="D458" s="1" t="s">
        <v>796</v>
      </c>
      <c r="E458" s="13" t="s">
        <v>40</v>
      </c>
      <c r="F458" s="140">
        <v>7500000</v>
      </c>
      <c r="G458" s="24" t="s">
        <v>1853</v>
      </c>
      <c r="H458" s="15">
        <v>1110601478</v>
      </c>
      <c r="I458" s="15" t="s">
        <v>42</v>
      </c>
      <c r="J458" s="16">
        <v>6</v>
      </c>
      <c r="K458" s="16">
        <v>1325</v>
      </c>
      <c r="L458" s="17">
        <v>45776</v>
      </c>
      <c r="M458" s="18">
        <f t="shared" si="155"/>
        <v>7500000</v>
      </c>
      <c r="N458" s="17">
        <v>45780</v>
      </c>
      <c r="O458" s="13" t="s">
        <v>43</v>
      </c>
      <c r="P458" s="19">
        <v>45782</v>
      </c>
      <c r="Q458" s="13">
        <v>1276</v>
      </c>
      <c r="R458" s="1">
        <v>220602</v>
      </c>
      <c r="S458" s="20">
        <v>7500000</v>
      </c>
      <c r="T458" s="17">
        <v>45782</v>
      </c>
      <c r="U458" s="15">
        <v>100043681</v>
      </c>
      <c r="V458" s="17">
        <v>45783</v>
      </c>
      <c r="W458" s="13" t="s">
        <v>668</v>
      </c>
      <c r="X458" s="17"/>
      <c r="Y458" s="1"/>
      <c r="Z458" s="21">
        <f t="shared" si="156"/>
        <v>2500000</v>
      </c>
      <c r="AA458" s="1"/>
      <c r="AB458" s="22"/>
      <c r="AC458" s="1"/>
      <c r="AD458" s="22"/>
      <c r="AE458" s="1"/>
      <c r="AF458" s="1" t="s">
        <v>1854</v>
      </c>
      <c r="AG458" s="1">
        <v>3144211288</v>
      </c>
      <c r="AH458" s="26" t="s">
        <v>1855</v>
      </c>
      <c r="AI458" s="1"/>
    </row>
    <row r="459" spans="1:35">
      <c r="A459" s="1">
        <v>483</v>
      </c>
      <c r="B459" s="1" t="s">
        <v>596</v>
      </c>
      <c r="C459" s="1" t="s">
        <v>621</v>
      </c>
      <c r="D459" s="1" t="s">
        <v>796</v>
      </c>
      <c r="E459" s="13" t="s">
        <v>40</v>
      </c>
      <c r="F459" s="140">
        <v>7500000</v>
      </c>
      <c r="G459" s="24" t="s">
        <v>1856</v>
      </c>
      <c r="H459" s="15">
        <v>1105614749</v>
      </c>
      <c r="I459" s="15" t="s">
        <v>1542</v>
      </c>
      <c r="J459" s="16">
        <v>5</v>
      </c>
      <c r="K459" s="16">
        <v>1326</v>
      </c>
      <c r="L459" s="17">
        <v>45776</v>
      </c>
      <c r="M459" s="18">
        <f t="shared" si="155"/>
        <v>7500000</v>
      </c>
      <c r="N459" s="17">
        <v>45780</v>
      </c>
      <c r="O459" s="13" t="s">
        <v>43</v>
      </c>
      <c r="P459" s="19"/>
      <c r="Q459" s="13"/>
      <c r="R459" s="1">
        <v>220602</v>
      </c>
      <c r="S459" s="20">
        <v>7500000</v>
      </c>
      <c r="T459" s="17"/>
      <c r="U459" s="15"/>
      <c r="V459" s="17"/>
      <c r="W459" s="13" t="s">
        <v>668</v>
      </c>
      <c r="X459" s="17"/>
      <c r="Y459" s="1"/>
      <c r="Z459" s="21">
        <f t="shared" si="156"/>
        <v>2500000</v>
      </c>
      <c r="AA459" s="1"/>
      <c r="AB459" s="22"/>
      <c r="AC459" s="1"/>
      <c r="AD459" s="22"/>
      <c r="AE459" s="1"/>
      <c r="AF459" s="1" t="s">
        <v>1859</v>
      </c>
      <c r="AG459" s="1">
        <v>3175856145</v>
      </c>
      <c r="AH459" s="26" t="s">
        <v>1860</v>
      </c>
      <c r="AI459" s="1"/>
    </row>
    <row r="460" spans="1:35">
      <c r="A460" s="1">
        <v>484</v>
      </c>
      <c r="B460" s="1" t="s">
        <v>596</v>
      </c>
      <c r="C460" s="1" t="s">
        <v>621</v>
      </c>
      <c r="D460" s="1" t="s">
        <v>796</v>
      </c>
      <c r="E460" s="13" t="s">
        <v>40</v>
      </c>
      <c r="F460" s="140">
        <v>7500000</v>
      </c>
      <c r="G460" s="24" t="s">
        <v>1861</v>
      </c>
      <c r="H460" s="15">
        <v>28554569</v>
      </c>
      <c r="I460" s="15" t="s">
        <v>42</v>
      </c>
      <c r="J460" s="16">
        <v>8</v>
      </c>
      <c r="K460" s="16">
        <v>1327</v>
      </c>
      <c r="L460" s="17">
        <v>45776</v>
      </c>
      <c r="M460" s="18">
        <f t="shared" si="155"/>
        <v>7500000</v>
      </c>
      <c r="N460" s="17">
        <v>45780</v>
      </c>
      <c r="O460" s="13" t="s">
        <v>43</v>
      </c>
      <c r="P460" s="19">
        <v>45782</v>
      </c>
      <c r="Q460" s="13">
        <v>1277</v>
      </c>
      <c r="R460" s="1">
        <v>220602</v>
      </c>
      <c r="S460" s="20">
        <v>7500000</v>
      </c>
      <c r="T460" s="17">
        <v>45791</v>
      </c>
      <c r="U460" s="15" t="s">
        <v>1862</v>
      </c>
      <c r="V460" s="17">
        <v>45796</v>
      </c>
      <c r="W460" s="13" t="s">
        <v>668</v>
      </c>
      <c r="X460" s="17"/>
      <c r="Y460" s="1"/>
      <c r="Z460" s="21">
        <f t="shared" si="156"/>
        <v>2500000</v>
      </c>
      <c r="AA460" s="1"/>
      <c r="AB460" s="22"/>
      <c r="AC460" s="1"/>
      <c r="AD460" s="22"/>
      <c r="AE460" s="1"/>
      <c r="AF460" s="1" t="s">
        <v>1863</v>
      </c>
      <c r="AG460" s="1">
        <v>3203826993</v>
      </c>
      <c r="AH460" s="26" t="s">
        <v>1864</v>
      </c>
      <c r="AI460" s="1"/>
    </row>
    <row r="461" spans="1:35">
      <c r="A461" s="1">
        <v>485</v>
      </c>
      <c r="B461" s="1" t="s">
        <v>596</v>
      </c>
      <c r="C461" s="1" t="s">
        <v>621</v>
      </c>
      <c r="D461" s="1" t="s">
        <v>796</v>
      </c>
      <c r="E461" s="13" t="s">
        <v>40</v>
      </c>
      <c r="F461" s="140">
        <v>7500000</v>
      </c>
      <c r="G461" s="24" t="s">
        <v>1865</v>
      </c>
      <c r="H461" s="15">
        <v>5826874</v>
      </c>
      <c r="I461" s="15" t="s">
        <v>42</v>
      </c>
      <c r="J461" s="16">
        <v>4</v>
      </c>
      <c r="K461" s="16">
        <v>1315</v>
      </c>
      <c r="L461" s="17">
        <v>45776</v>
      </c>
      <c r="M461" s="18">
        <f t="shared" si="155"/>
        <v>7500000</v>
      </c>
      <c r="N461" s="17">
        <v>45780</v>
      </c>
      <c r="O461" s="13" t="s">
        <v>43</v>
      </c>
      <c r="P461" s="19">
        <v>45782</v>
      </c>
      <c r="Q461" s="13">
        <v>1278</v>
      </c>
      <c r="R461" s="1">
        <v>220602</v>
      </c>
      <c r="S461" s="20">
        <v>7500000</v>
      </c>
      <c r="T461" s="17"/>
      <c r="U461" s="15"/>
      <c r="V461" s="17"/>
      <c r="W461" s="13" t="s">
        <v>668</v>
      </c>
      <c r="X461" s="17"/>
      <c r="Y461" s="1"/>
      <c r="Z461" s="21">
        <f t="shared" si="156"/>
        <v>2500000</v>
      </c>
      <c r="AA461" s="1"/>
      <c r="AB461" s="22"/>
      <c r="AC461" s="1"/>
      <c r="AD461" s="22"/>
      <c r="AE461" s="1"/>
      <c r="AF461" s="1" t="s">
        <v>1867</v>
      </c>
      <c r="AG461" s="1">
        <v>3203301081</v>
      </c>
      <c r="AH461" s="26" t="s">
        <v>1868</v>
      </c>
      <c r="AI461" s="1"/>
    </row>
    <row r="462" spans="1:35">
      <c r="A462" s="1">
        <v>486</v>
      </c>
      <c r="B462" s="1" t="s">
        <v>596</v>
      </c>
      <c r="C462" s="1" t="s">
        <v>621</v>
      </c>
      <c r="D462" s="1" t="s">
        <v>796</v>
      </c>
      <c r="E462" s="13" t="s">
        <v>40</v>
      </c>
      <c r="F462" s="140">
        <v>7500000</v>
      </c>
      <c r="G462" s="24" t="s">
        <v>1869</v>
      </c>
      <c r="H462" s="15">
        <v>65733126</v>
      </c>
      <c r="I462" s="15" t="s">
        <v>42</v>
      </c>
      <c r="J462" s="16">
        <v>1</v>
      </c>
      <c r="K462" s="16">
        <v>1313</v>
      </c>
      <c r="L462" s="17">
        <v>45776</v>
      </c>
      <c r="M462" s="18">
        <f t="shared" si="155"/>
        <v>7500000</v>
      </c>
      <c r="N462" s="17">
        <v>45780</v>
      </c>
      <c r="O462" s="13" t="s">
        <v>43</v>
      </c>
      <c r="P462" s="19">
        <v>45782</v>
      </c>
      <c r="Q462" s="13">
        <v>1279</v>
      </c>
      <c r="R462" s="1">
        <v>220602</v>
      </c>
      <c r="S462" s="20">
        <v>7500000</v>
      </c>
      <c r="T462" s="17">
        <v>45782</v>
      </c>
      <c r="U462" s="15" t="s">
        <v>1870</v>
      </c>
      <c r="V462" s="17">
        <v>45797</v>
      </c>
      <c r="W462" s="13" t="s">
        <v>668</v>
      </c>
      <c r="X462" s="17"/>
      <c r="Y462" s="1"/>
      <c r="Z462" s="21">
        <f t="shared" si="156"/>
        <v>2500000</v>
      </c>
      <c r="AA462" s="1"/>
      <c r="AB462" s="22"/>
      <c r="AC462" s="1"/>
      <c r="AD462" s="22"/>
      <c r="AE462" s="1"/>
      <c r="AF462" s="1" t="s">
        <v>1871</v>
      </c>
      <c r="AG462" s="1">
        <v>3144910445</v>
      </c>
      <c r="AH462" s="26" t="s">
        <v>1872</v>
      </c>
      <c r="AI462" s="1"/>
    </row>
    <row r="463" spans="1:35">
      <c r="A463" s="1">
        <v>487</v>
      </c>
      <c r="B463" s="1" t="s">
        <v>596</v>
      </c>
      <c r="C463" s="1" t="s">
        <v>621</v>
      </c>
      <c r="D463" s="1" t="s">
        <v>796</v>
      </c>
      <c r="E463" s="13" t="s">
        <v>40</v>
      </c>
      <c r="F463" s="140">
        <v>7500000</v>
      </c>
      <c r="G463" s="24" t="s">
        <v>1873</v>
      </c>
      <c r="H463" s="15">
        <v>28949632</v>
      </c>
      <c r="I463" s="15" t="s">
        <v>1542</v>
      </c>
      <c r="J463" s="16">
        <v>0</v>
      </c>
      <c r="K463" s="16">
        <v>1319</v>
      </c>
      <c r="L463" s="17">
        <v>45776</v>
      </c>
      <c r="M463" s="18">
        <f t="shared" si="155"/>
        <v>7500000</v>
      </c>
      <c r="N463" s="17">
        <v>45780</v>
      </c>
      <c r="O463" s="13" t="s">
        <v>43</v>
      </c>
      <c r="P463" s="19">
        <v>45782</v>
      </c>
      <c r="Q463" s="13">
        <v>1280</v>
      </c>
      <c r="R463" s="1">
        <v>220602</v>
      </c>
      <c r="S463" s="20">
        <v>7500000</v>
      </c>
      <c r="T463" s="17"/>
      <c r="U463" s="15"/>
      <c r="V463" s="17"/>
      <c r="W463" s="13" t="s">
        <v>668</v>
      </c>
      <c r="X463" s="17"/>
      <c r="Y463" s="1"/>
      <c r="Z463" s="21">
        <f t="shared" si="156"/>
        <v>2500000</v>
      </c>
      <c r="AA463" s="1"/>
      <c r="AB463" s="22"/>
      <c r="AC463" s="1"/>
      <c r="AD463" s="22"/>
      <c r="AE463" s="1"/>
      <c r="AF463" s="1" t="s">
        <v>1874</v>
      </c>
      <c r="AG463" s="1">
        <v>3108538618</v>
      </c>
      <c r="AH463" s="26" t="s">
        <v>1875</v>
      </c>
      <c r="AI463" s="1"/>
    </row>
    <row r="464" spans="1:35">
      <c r="A464" s="1">
        <v>488</v>
      </c>
      <c r="B464" s="1" t="s">
        <v>596</v>
      </c>
      <c r="C464" s="1" t="s">
        <v>621</v>
      </c>
      <c r="D464" s="1" t="s">
        <v>796</v>
      </c>
      <c r="E464" s="13" t="s">
        <v>40</v>
      </c>
      <c r="F464" s="140">
        <v>7500000</v>
      </c>
      <c r="G464" s="24" t="s">
        <v>1876</v>
      </c>
      <c r="H464" s="15">
        <v>52368563</v>
      </c>
      <c r="I464" s="15" t="s">
        <v>261</v>
      </c>
      <c r="J464" s="16">
        <v>4</v>
      </c>
      <c r="K464" s="16">
        <v>1317</v>
      </c>
      <c r="L464" s="17">
        <v>45776</v>
      </c>
      <c r="M464" s="18">
        <f t="shared" si="155"/>
        <v>7500000</v>
      </c>
      <c r="N464" s="17">
        <v>45780</v>
      </c>
      <c r="O464" s="13" t="s">
        <v>43</v>
      </c>
      <c r="P464" s="19">
        <v>45782</v>
      </c>
      <c r="Q464" s="13">
        <v>1275</v>
      </c>
      <c r="R464" s="1">
        <v>220602</v>
      </c>
      <c r="S464" s="20">
        <v>7500000</v>
      </c>
      <c r="T464" s="17">
        <v>45782</v>
      </c>
      <c r="U464" s="15" t="s">
        <v>1877</v>
      </c>
      <c r="V464" s="17">
        <v>45783</v>
      </c>
      <c r="W464" s="13" t="s">
        <v>668</v>
      </c>
      <c r="X464" s="17"/>
      <c r="Y464" s="1"/>
      <c r="Z464" s="21">
        <f t="shared" si="156"/>
        <v>2500000</v>
      </c>
      <c r="AA464" s="1"/>
      <c r="AB464" s="22"/>
      <c r="AC464" s="1"/>
      <c r="AD464" s="22"/>
      <c r="AE464" s="1"/>
      <c r="AF464" s="1" t="s">
        <v>1878</v>
      </c>
      <c r="AG464" s="1">
        <v>3182098435</v>
      </c>
      <c r="AH464" s="26" t="s">
        <v>1879</v>
      </c>
      <c r="AI464" s="1"/>
    </row>
    <row r="465" spans="1:35">
      <c r="A465" s="1">
        <v>489</v>
      </c>
      <c r="B465" s="1" t="s">
        <v>596</v>
      </c>
      <c r="C465" s="1" t="s">
        <v>621</v>
      </c>
      <c r="D465" s="1" t="s">
        <v>796</v>
      </c>
      <c r="E465" s="13" t="s">
        <v>40</v>
      </c>
      <c r="F465" s="140">
        <v>7500000</v>
      </c>
      <c r="G465" s="24" t="s">
        <v>1880</v>
      </c>
      <c r="H465" s="15">
        <v>1054568566</v>
      </c>
      <c r="I465" s="15" t="s">
        <v>1881</v>
      </c>
      <c r="J465" s="16">
        <v>2</v>
      </c>
      <c r="K465" s="16">
        <v>1318</v>
      </c>
      <c r="L465" s="17">
        <v>45776</v>
      </c>
      <c r="M465" s="18">
        <f t="shared" si="155"/>
        <v>7500000</v>
      </c>
      <c r="N465" s="17">
        <v>45780</v>
      </c>
      <c r="O465" s="13" t="s">
        <v>43</v>
      </c>
      <c r="P465" s="19"/>
      <c r="Q465" s="13"/>
      <c r="R465" s="1">
        <v>220602</v>
      </c>
      <c r="S465" s="20">
        <v>7500000</v>
      </c>
      <c r="T465" s="17"/>
      <c r="U465" s="15"/>
      <c r="V465" s="17"/>
      <c r="W465" s="13" t="s">
        <v>668</v>
      </c>
      <c r="X465" s="17"/>
      <c r="Y465" s="1"/>
      <c r="Z465" s="21">
        <f t="shared" si="156"/>
        <v>2500000</v>
      </c>
      <c r="AA465" s="1"/>
      <c r="AB465" s="22"/>
      <c r="AC465" s="1"/>
      <c r="AD465" s="22"/>
      <c r="AE465" s="1"/>
      <c r="AF465" s="1" t="s">
        <v>1882</v>
      </c>
      <c r="AG465" s="1">
        <v>3123716130</v>
      </c>
      <c r="AH465" s="26" t="s">
        <v>1883</v>
      </c>
      <c r="AI465" s="1"/>
    </row>
    <row r="466" spans="1:35">
      <c r="A466" s="1">
        <v>490</v>
      </c>
      <c r="B466" s="1" t="s">
        <v>596</v>
      </c>
      <c r="C466" s="1" t="s">
        <v>621</v>
      </c>
      <c r="D466" s="269" t="s">
        <v>876</v>
      </c>
      <c r="E466" s="13" t="s">
        <v>40</v>
      </c>
      <c r="F466" s="143">
        <v>18000000</v>
      </c>
      <c r="G466" s="1" t="s">
        <v>1884</v>
      </c>
      <c r="H466" s="15">
        <v>1010189396</v>
      </c>
      <c r="I466" s="15" t="s">
        <v>261</v>
      </c>
      <c r="J466" s="16">
        <v>0</v>
      </c>
      <c r="K466" s="16">
        <v>1296</v>
      </c>
      <c r="L466" s="17">
        <v>45776</v>
      </c>
      <c r="M466" s="18">
        <f t="shared" si="155"/>
        <v>18000000</v>
      </c>
      <c r="N466" s="17">
        <v>45778</v>
      </c>
      <c r="O466" s="13" t="s">
        <v>43</v>
      </c>
      <c r="P466" s="19"/>
      <c r="Q466" s="13"/>
      <c r="R466" s="1">
        <v>220601</v>
      </c>
      <c r="S466" s="20">
        <v>18000000</v>
      </c>
      <c r="T466" s="17"/>
      <c r="U466" s="15" t="s">
        <v>1885</v>
      </c>
      <c r="V466" s="17">
        <v>45812</v>
      </c>
      <c r="W466" s="13" t="s">
        <v>668</v>
      </c>
      <c r="X466" s="17"/>
      <c r="Y466" s="1"/>
      <c r="Z466" s="21">
        <f>+S466/3</f>
        <v>6000000</v>
      </c>
      <c r="AA466" s="1"/>
      <c r="AB466" s="22"/>
      <c r="AC466" s="1"/>
      <c r="AD466" s="22"/>
      <c r="AE466" s="1"/>
      <c r="AF466" s="26" t="s">
        <v>1886</v>
      </c>
      <c r="AG466" s="1">
        <v>3232050755</v>
      </c>
      <c r="AH466" s="26" t="s">
        <v>1887</v>
      </c>
      <c r="AI466" s="1"/>
    </row>
    <row r="467" spans="1:35">
      <c r="A467" s="1">
        <v>491</v>
      </c>
      <c r="B467" s="1" t="s">
        <v>596</v>
      </c>
      <c r="C467" s="1" t="s">
        <v>621</v>
      </c>
      <c r="D467" s="269" t="s">
        <v>876</v>
      </c>
      <c r="E467" s="13" t="s">
        <v>40</v>
      </c>
      <c r="F467" s="143">
        <v>18000000</v>
      </c>
      <c r="G467" s="1" t="s">
        <v>1888</v>
      </c>
      <c r="H467" s="15">
        <v>1110463921</v>
      </c>
      <c r="I467" s="15" t="s">
        <v>42</v>
      </c>
      <c r="J467" s="16">
        <v>5</v>
      </c>
      <c r="K467" s="16">
        <v>1306</v>
      </c>
      <c r="L467" s="17">
        <v>45776</v>
      </c>
      <c r="M467" s="18">
        <f t="shared" si="155"/>
        <v>18000000</v>
      </c>
      <c r="N467" s="17">
        <v>45778</v>
      </c>
      <c r="O467" s="13" t="s">
        <v>43</v>
      </c>
      <c r="P467" s="19">
        <v>45782</v>
      </c>
      <c r="Q467" s="13">
        <v>1281</v>
      </c>
      <c r="R467" s="1">
        <v>220601</v>
      </c>
      <c r="S467" s="20">
        <v>18000000</v>
      </c>
      <c r="T467" s="17">
        <v>45780</v>
      </c>
      <c r="U467" s="15" t="s">
        <v>1889</v>
      </c>
      <c r="V467" s="17" t="s">
        <v>4170</v>
      </c>
      <c r="W467" s="13" t="s">
        <v>668</v>
      </c>
      <c r="X467" s="17"/>
      <c r="Y467" s="1"/>
      <c r="Z467" s="21">
        <f>+S467/3</f>
        <v>6000000</v>
      </c>
      <c r="AA467" s="1"/>
      <c r="AB467" s="22"/>
      <c r="AC467" s="1"/>
      <c r="AD467" s="22"/>
      <c r="AE467" s="1"/>
      <c r="AF467" s="26" t="s">
        <v>1890</v>
      </c>
      <c r="AG467" s="1">
        <v>3202458576</v>
      </c>
      <c r="AH467" s="26" t="s">
        <v>1891</v>
      </c>
      <c r="AI467" s="1"/>
    </row>
    <row r="468" spans="1:35">
      <c r="A468" s="1">
        <v>492</v>
      </c>
      <c r="B468" s="1" t="s">
        <v>596</v>
      </c>
      <c r="C468" s="1" t="s">
        <v>621</v>
      </c>
      <c r="D468" s="269" t="s">
        <v>876</v>
      </c>
      <c r="E468" s="183" t="s">
        <v>40</v>
      </c>
      <c r="F468" s="143">
        <v>18000000</v>
      </c>
      <c r="G468" s="1" t="s">
        <v>1892</v>
      </c>
      <c r="H468" s="15">
        <v>37995127</v>
      </c>
      <c r="I468" s="15" t="s">
        <v>1542</v>
      </c>
      <c r="J468" s="16">
        <v>0</v>
      </c>
      <c r="K468" s="16">
        <v>1330</v>
      </c>
      <c r="L468" s="17">
        <v>45776</v>
      </c>
      <c r="M468" s="18">
        <f t="shared" si="155"/>
        <v>18000000</v>
      </c>
      <c r="N468" s="17">
        <v>45778</v>
      </c>
      <c r="O468" s="13" t="s">
        <v>43</v>
      </c>
      <c r="P468" s="19">
        <v>45782</v>
      </c>
      <c r="Q468" s="13">
        <v>1282</v>
      </c>
      <c r="R468" s="1">
        <v>220601</v>
      </c>
      <c r="S468" s="20">
        <v>18000000</v>
      </c>
      <c r="T468" s="17"/>
      <c r="U468" s="15"/>
      <c r="V468" s="17"/>
      <c r="W468" s="13" t="s">
        <v>668</v>
      </c>
      <c r="X468" s="17"/>
      <c r="Y468" s="1"/>
      <c r="Z468" s="21">
        <f>+S468/3</f>
        <v>6000000</v>
      </c>
      <c r="AA468" s="1"/>
      <c r="AB468" s="22"/>
      <c r="AC468" s="1"/>
      <c r="AD468" s="22"/>
      <c r="AE468" s="1"/>
      <c r="AF468" s="26" t="s">
        <v>1894</v>
      </c>
      <c r="AG468" s="1">
        <v>3208539091</v>
      </c>
      <c r="AH468" s="26" t="s">
        <v>1895</v>
      </c>
      <c r="AI468" s="1"/>
    </row>
    <row r="469" spans="1:35">
      <c r="A469" s="1">
        <v>493</v>
      </c>
      <c r="B469" s="1" t="s">
        <v>596</v>
      </c>
      <c r="C469" s="1" t="s">
        <v>621</v>
      </c>
      <c r="D469" s="269" t="s">
        <v>876</v>
      </c>
      <c r="E469" s="13" t="s">
        <v>40</v>
      </c>
      <c r="F469" s="143">
        <v>18000000</v>
      </c>
      <c r="G469" s="1" t="s">
        <v>1896</v>
      </c>
      <c r="H469" s="15">
        <v>1006118034</v>
      </c>
      <c r="I469" s="15" t="s">
        <v>261</v>
      </c>
      <c r="J469" s="16">
        <v>1</v>
      </c>
      <c r="K469" s="16">
        <v>1329</v>
      </c>
      <c r="L469" s="17">
        <v>45776</v>
      </c>
      <c r="M469" s="18">
        <f t="shared" si="155"/>
        <v>18000000</v>
      </c>
      <c r="N469" s="17">
        <v>45778</v>
      </c>
      <c r="O469" s="13" t="s">
        <v>43</v>
      </c>
      <c r="P469" s="19"/>
      <c r="Q469" s="13"/>
      <c r="R469" s="1">
        <v>220601</v>
      </c>
      <c r="S469" s="20">
        <v>18000000</v>
      </c>
      <c r="T469" s="17">
        <v>45792</v>
      </c>
      <c r="U469" s="15" t="s">
        <v>1897</v>
      </c>
      <c r="V469" s="17">
        <v>45798</v>
      </c>
      <c r="W469" s="13" t="s">
        <v>668</v>
      </c>
      <c r="X469" s="17"/>
      <c r="Y469" s="1"/>
      <c r="Z469" s="21">
        <f>+S469/3</f>
        <v>6000000</v>
      </c>
      <c r="AA469" s="1"/>
      <c r="AB469" s="22"/>
      <c r="AC469" s="1"/>
      <c r="AD469" s="22"/>
      <c r="AE469" s="1"/>
      <c r="AF469" s="26" t="s">
        <v>1898</v>
      </c>
      <c r="AG469" s="1">
        <v>3184146723</v>
      </c>
      <c r="AH469" s="26" t="s">
        <v>1899</v>
      </c>
      <c r="AI469" s="1"/>
    </row>
    <row r="470" spans="1:35">
      <c r="A470" s="1">
        <v>494</v>
      </c>
      <c r="B470" s="1" t="s">
        <v>596</v>
      </c>
      <c r="C470" s="1" t="s">
        <v>621</v>
      </c>
      <c r="D470" s="269" t="s">
        <v>876</v>
      </c>
      <c r="E470" s="13" t="s">
        <v>40</v>
      </c>
      <c r="F470" s="143">
        <v>18000000</v>
      </c>
      <c r="G470" s="1" t="s">
        <v>1900</v>
      </c>
      <c r="H470" s="15">
        <v>1105680222</v>
      </c>
      <c r="I470" s="15" t="s">
        <v>741</v>
      </c>
      <c r="J470" s="16">
        <v>7</v>
      </c>
      <c r="K470" s="16">
        <v>1331</v>
      </c>
      <c r="L470" s="17">
        <v>45776</v>
      </c>
      <c r="M470" s="18">
        <f t="shared" si="155"/>
        <v>18000000</v>
      </c>
      <c r="N470" s="17">
        <v>45778</v>
      </c>
      <c r="O470" s="13" t="s">
        <v>43</v>
      </c>
      <c r="P470" s="19"/>
      <c r="Q470" s="13"/>
      <c r="R470" s="1">
        <v>220601</v>
      </c>
      <c r="S470" s="20">
        <v>18000000</v>
      </c>
      <c r="T470" s="17"/>
      <c r="U470" s="15"/>
      <c r="V470" s="17"/>
      <c r="W470" s="13" t="s">
        <v>668</v>
      </c>
      <c r="X470" s="17"/>
      <c r="Y470" s="1"/>
      <c r="Z470" s="21">
        <f>+S470/3</f>
        <v>6000000</v>
      </c>
      <c r="AA470" s="1"/>
      <c r="AB470" s="22"/>
      <c r="AC470" s="1"/>
      <c r="AD470" s="22"/>
      <c r="AE470" s="1"/>
      <c r="AF470" s="26" t="s">
        <v>1901</v>
      </c>
      <c r="AG470" s="1">
        <v>3123583856</v>
      </c>
      <c r="AH470" s="26" t="s">
        <v>1902</v>
      </c>
      <c r="AI470" s="1"/>
    </row>
    <row r="471" spans="1:35">
      <c r="A471" s="1">
        <v>495</v>
      </c>
      <c r="B471" s="1" t="s">
        <v>596</v>
      </c>
      <c r="C471" s="1" t="s">
        <v>621</v>
      </c>
      <c r="D471" s="1" t="s">
        <v>796</v>
      </c>
      <c r="E471" s="13" t="s">
        <v>40</v>
      </c>
      <c r="F471" s="140">
        <v>7500000</v>
      </c>
      <c r="G471" s="24" t="s">
        <v>1903</v>
      </c>
      <c r="H471" s="15">
        <v>1032399529</v>
      </c>
      <c r="I471" s="15" t="s">
        <v>261</v>
      </c>
      <c r="J471" s="16">
        <v>4</v>
      </c>
      <c r="K471" s="16">
        <v>1322</v>
      </c>
      <c r="L471" s="17">
        <v>45776</v>
      </c>
      <c r="M471" s="18">
        <f>+F471</f>
        <v>7500000</v>
      </c>
      <c r="N471" s="17">
        <v>45780</v>
      </c>
      <c r="O471" s="13" t="s">
        <v>43</v>
      </c>
      <c r="P471" s="19">
        <v>45782</v>
      </c>
      <c r="Q471" s="13">
        <v>1283</v>
      </c>
      <c r="R471" s="1">
        <v>220602</v>
      </c>
      <c r="S471" s="20">
        <v>7500000</v>
      </c>
      <c r="T471" s="17">
        <v>45782</v>
      </c>
      <c r="U471" s="15" t="s">
        <v>1904</v>
      </c>
      <c r="V471" s="17">
        <v>45784</v>
      </c>
      <c r="W471" s="13" t="s">
        <v>668</v>
      </c>
      <c r="X471" s="17"/>
      <c r="Y471" s="1"/>
      <c r="Z471" s="21">
        <f t="shared" ref="Z471:Z473" si="157">+S471/3</f>
        <v>2500000</v>
      </c>
      <c r="AA471" s="1"/>
      <c r="AB471" s="22"/>
      <c r="AC471" s="1"/>
      <c r="AD471" s="22"/>
      <c r="AE471" s="1"/>
      <c r="AF471" s="1" t="s">
        <v>1905</v>
      </c>
      <c r="AG471" s="1">
        <v>3208435035</v>
      </c>
      <c r="AH471" s="26" t="s">
        <v>1906</v>
      </c>
      <c r="AI471" s="1"/>
    </row>
    <row r="472" spans="1:35">
      <c r="A472" s="1">
        <v>496</v>
      </c>
      <c r="B472" s="1" t="s">
        <v>596</v>
      </c>
      <c r="C472" s="1" t="s">
        <v>621</v>
      </c>
      <c r="D472" s="1" t="s">
        <v>796</v>
      </c>
      <c r="E472" s="13" t="s">
        <v>40</v>
      </c>
      <c r="F472" s="140">
        <v>7500000</v>
      </c>
      <c r="G472" s="24" t="s">
        <v>1907</v>
      </c>
      <c r="H472" s="15">
        <v>1005814606</v>
      </c>
      <c r="I472" s="15" t="s">
        <v>1908</v>
      </c>
      <c r="J472" s="16">
        <v>6</v>
      </c>
      <c r="K472" s="16">
        <v>1294</v>
      </c>
      <c r="L472" s="17">
        <v>45776</v>
      </c>
      <c r="M472" s="18">
        <f>+F472</f>
        <v>7500000</v>
      </c>
      <c r="N472" s="17">
        <v>45780</v>
      </c>
      <c r="O472" s="13" t="s">
        <v>43</v>
      </c>
      <c r="P472" s="19"/>
      <c r="Q472" s="13"/>
      <c r="R472" s="1">
        <v>220602</v>
      </c>
      <c r="S472" s="20">
        <v>7500000</v>
      </c>
      <c r="T472" s="17"/>
      <c r="U472" s="15"/>
      <c r="V472" s="17"/>
      <c r="W472" s="13" t="s">
        <v>668</v>
      </c>
      <c r="X472" s="17"/>
      <c r="Y472" s="1"/>
      <c r="Z472" s="21">
        <f t="shared" si="157"/>
        <v>2500000</v>
      </c>
      <c r="AA472" s="1"/>
      <c r="AB472" s="22"/>
      <c r="AC472" s="1"/>
      <c r="AD472" s="22"/>
      <c r="AE472" s="1"/>
      <c r="AF472" s="1" t="s">
        <v>1909</v>
      </c>
      <c r="AG472" s="1">
        <v>3133495285</v>
      </c>
      <c r="AH472" s="26" t="s">
        <v>1910</v>
      </c>
      <c r="AI472" s="1"/>
    </row>
    <row r="473" spans="1:35">
      <c r="A473" s="1">
        <v>497</v>
      </c>
      <c r="B473" s="1" t="s">
        <v>596</v>
      </c>
      <c r="C473" s="1" t="s">
        <v>621</v>
      </c>
      <c r="D473" s="1" t="s">
        <v>796</v>
      </c>
      <c r="E473" s="13" t="s">
        <v>40</v>
      </c>
      <c r="F473" s="140">
        <v>7500000</v>
      </c>
      <c r="G473" s="24" t="s">
        <v>1911</v>
      </c>
      <c r="H473" s="15">
        <v>1061696340</v>
      </c>
      <c r="I473" s="15" t="s">
        <v>1912</v>
      </c>
      <c r="J473" s="16">
        <v>9</v>
      </c>
      <c r="K473" s="16">
        <v>1323</v>
      </c>
      <c r="L473" s="17">
        <v>45776</v>
      </c>
      <c r="M473" s="18">
        <f>+F473</f>
        <v>7500000</v>
      </c>
      <c r="N473" s="17">
        <v>45780</v>
      </c>
      <c r="O473" s="13" t="s">
        <v>43</v>
      </c>
      <c r="P473" s="19">
        <v>45782</v>
      </c>
      <c r="Q473" s="13">
        <v>1284</v>
      </c>
      <c r="R473" s="1">
        <v>220602</v>
      </c>
      <c r="S473" s="20">
        <v>7500000</v>
      </c>
      <c r="T473" s="17">
        <v>45782</v>
      </c>
      <c r="U473" s="15" t="s">
        <v>1913</v>
      </c>
      <c r="V473" s="17">
        <v>45784</v>
      </c>
      <c r="W473" s="13" t="s">
        <v>668</v>
      </c>
      <c r="X473" s="17"/>
      <c r="Y473" s="1"/>
      <c r="Z473" s="21">
        <f t="shared" si="157"/>
        <v>2500000</v>
      </c>
      <c r="AA473" s="1"/>
      <c r="AB473" s="22"/>
      <c r="AC473" s="1"/>
      <c r="AD473" s="22"/>
      <c r="AE473" s="1"/>
      <c r="AF473" s="1" t="s">
        <v>1914</v>
      </c>
      <c r="AG473" s="1">
        <v>3234001553</v>
      </c>
      <c r="AH473" s="26" t="s">
        <v>1915</v>
      </c>
      <c r="AI473" s="1"/>
    </row>
    <row r="474" spans="1:35" hidden="1">
      <c r="A474" s="1">
        <v>498</v>
      </c>
      <c r="B474" s="1" t="s">
        <v>37</v>
      </c>
      <c r="C474" s="1" t="s">
        <v>100</v>
      </c>
      <c r="D474" s="24" t="s">
        <v>101</v>
      </c>
      <c r="E474" s="13" t="s">
        <v>40</v>
      </c>
      <c r="F474" s="14">
        <v>8100000</v>
      </c>
      <c r="G474" s="1" t="s">
        <v>102</v>
      </c>
      <c r="H474" s="15">
        <v>1110501425</v>
      </c>
      <c r="I474" s="15" t="s">
        <v>42</v>
      </c>
      <c r="J474" s="16">
        <v>7</v>
      </c>
      <c r="K474" s="16">
        <v>1380</v>
      </c>
      <c r="L474" s="17">
        <v>45777</v>
      </c>
      <c r="M474" s="18">
        <f t="shared" ref="M474" si="158">F474</f>
        <v>8100000</v>
      </c>
      <c r="N474" s="17">
        <v>45780</v>
      </c>
      <c r="O474" s="13" t="s">
        <v>43</v>
      </c>
      <c r="P474" s="19">
        <v>45782</v>
      </c>
      <c r="Q474" s="13">
        <v>1285</v>
      </c>
      <c r="R474" s="1">
        <v>2101020301</v>
      </c>
      <c r="S474" s="20">
        <f t="shared" ref="S474" si="159">M474</f>
        <v>8100000</v>
      </c>
      <c r="T474" s="17">
        <v>45782</v>
      </c>
      <c r="U474" s="15" t="s">
        <v>1916</v>
      </c>
      <c r="V474" s="17">
        <v>45782</v>
      </c>
      <c r="W474" s="25" t="s">
        <v>3012</v>
      </c>
      <c r="X474" s="17"/>
      <c r="Y474" s="1"/>
      <c r="Z474" s="21">
        <f>+F474</f>
        <v>8100000</v>
      </c>
      <c r="AA474" s="1"/>
      <c r="AB474" s="22"/>
      <c r="AC474" s="1"/>
      <c r="AD474" s="22"/>
      <c r="AE474" s="1"/>
      <c r="AF474" s="1" t="s">
        <v>104</v>
      </c>
      <c r="AG474" s="1">
        <v>3004980074</v>
      </c>
      <c r="AH474" s="26" t="s">
        <v>105</v>
      </c>
      <c r="AI474" s="1"/>
    </row>
    <row r="475" spans="1:35">
      <c r="A475" s="1">
        <v>499</v>
      </c>
      <c r="B475" s="1" t="s">
        <v>596</v>
      </c>
      <c r="C475" s="1" t="s">
        <v>621</v>
      </c>
      <c r="D475" s="1" t="s">
        <v>796</v>
      </c>
      <c r="E475" s="13" t="s">
        <v>40</v>
      </c>
      <c r="F475" s="140">
        <v>7500000</v>
      </c>
      <c r="G475" s="24" t="s">
        <v>1917</v>
      </c>
      <c r="H475" s="15">
        <v>1105463292</v>
      </c>
      <c r="I475" s="15" t="s">
        <v>42</v>
      </c>
      <c r="J475" s="16">
        <v>2</v>
      </c>
      <c r="K475" s="16">
        <v>1365</v>
      </c>
      <c r="L475" s="17">
        <v>45777</v>
      </c>
      <c r="M475" s="18">
        <f t="shared" ref="M475:M497" si="160">+F475</f>
        <v>7500000</v>
      </c>
      <c r="N475" s="17">
        <v>45782</v>
      </c>
      <c r="O475" s="13" t="s">
        <v>43</v>
      </c>
      <c r="P475" s="19">
        <v>45785</v>
      </c>
      <c r="Q475" s="13">
        <v>1322</v>
      </c>
      <c r="R475" s="1">
        <v>220602</v>
      </c>
      <c r="S475" s="20">
        <v>7500000</v>
      </c>
      <c r="T475" s="17">
        <v>45783</v>
      </c>
      <c r="U475" s="15" t="s">
        <v>1918</v>
      </c>
      <c r="V475" s="17">
        <v>45786</v>
      </c>
      <c r="W475" s="13" t="s">
        <v>668</v>
      </c>
      <c r="X475" s="17"/>
      <c r="Y475" s="1"/>
      <c r="Z475" s="21">
        <f t="shared" ref="Z475:Z497" si="161">+S475/3</f>
        <v>2500000</v>
      </c>
      <c r="AA475" s="1"/>
      <c r="AB475" s="22"/>
      <c r="AC475" s="1"/>
      <c r="AD475" s="22"/>
      <c r="AE475" s="1"/>
      <c r="AF475" s="1" t="s">
        <v>1919</v>
      </c>
      <c r="AG475" s="1">
        <v>3209818856</v>
      </c>
      <c r="AH475" s="26" t="s">
        <v>1920</v>
      </c>
      <c r="AI475" s="1"/>
    </row>
    <row r="476" spans="1:35">
      <c r="A476" s="1">
        <v>500</v>
      </c>
      <c r="B476" s="1" t="s">
        <v>596</v>
      </c>
      <c r="C476" s="1" t="s">
        <v>621</v>
      </c>
      <c r="D476" s="1" t="s">
        <v>796</v>
      </c>
      <c r="E476" s="13" t="s">
        <v>40</v>
      </c>
      <c r="F476" s="140">
        <v>7500000</v>
      </c>
      <c r="G476" s="24" t="s">
        <v>1921</v>
      </c>
      <c r="H476" s="15">
        <v>1110548278</v>
      </c>
      <c r="I476" s="15" t="s">
        <v>42</v>
      </c>
      <c r="J476" s="16">
        <v>3</v>
      </c>
      <c r="K476" s="16">
        <v>1372</v>
      </c>
      <c r="L476" s="17">
        <v>45777</v>
      </c>
      <c r="M476" s="18">
        <f t="shared" si="160"/>
        <v>7500000</v>
      </c>
      <c r="N476" s="17">
        <v>45782</v>
      </c>
      <c r="O476" s="13" t="s">
        <v>43</v>
      </c>
      <c r="P476" s="19"/>
      <c r="Q476" s="13"/>
      <c r="R476" s="1">
        <v>220602</v>
      </c>
      <c r="S476" s="20">
        <v>7500000</v>
      </c>
      <c r="T476" s="17">
        <v>45786</v>
      </c>
      <c r="U476" s="15" t="s">
        <v>1922</v>
      </c>
      <c r="V476" s="17" t="s">
        <v>4171</v>
      </c>
      <c r="W476" s="13" t="s">
        <v>668</v>
      </c>
      <c r="X476" s="17"/>
      <c r="Y476" s="1"/>
      <c r="Z476" s="21">
        <f t="shared" si="161"/>
        <v>2500000</v>
      </c>
      <c r="AA476" s="1"/>
      <c r="AB476" s="22"/>
      <c r="AC476" s="1"/>
      <c r="AD476" s="22"/>
      <c r="AE476" s="1"/>
      <c r="AF476" s="1" t="s">
        <v>1923</v>
      </c>
      <c r="AG476" s="1">
        <v>3208469545</v>
      </c>
      <c r="AH476" s="26" t="s">
        <v>1924</v>
      </c>
      <c r="AI476" s="1"/>
    </row>
    <row r="477" spans="1:35">
      <c r="A477" s="1">
        <v>501</v>
      </c>
      <c r="B477" s="1" t="s">
        <v>596</v>
      </c>
      <c r="C477" s="1" t="s">
        <v>621</v>
      </c>
      <c r="D477" s="1" t="s">
        <v>796</v>
      </c>
      <c r="E477" s="13" t="s">
        <v>40</v>
      </c>
      <c r="F477" s="140">
        <v>7500000</v>
      </c>
      <c r="G477" s="24" t="s">
        <v>1925</v>
      </c>
      <c r="H477" s="15">
        <v>65630688</v>
      </c>
      <c r="I477" s="15" t="s">
        <v>42</v>
      </c>
      <c r="J477" s="16">
        <v>6</v>
      </c>
      <c r="K477" s="16">
        <v>1358</v>
      </c>
      <c r="L477" s="17">
        <v>45777</v>
      </c>
      <c r="M477" s="18">
        <f t="shared" si="160"/>
        <v>7500000</v>
      </c>
      <c r="N477" s="17">
        <v>45782</v>
      </c>
      <c r="O477" s="13" t="s">
        <v>43</v>
      </c>
      <c r="P477" s="19">
        <v>45785</v>
      </c>
      <c r="Q477" s="13">
        <v>1323</v>
      </c>
      <c r="R477" s="1">
        <v>220602</v>
      </c>
      <c r="S477" s="20">
        <v>7500000</v>
      </c>
      <c r="T477" s="17"/>
      <c r="U477" s="15"/>
      <c r="V477" s="17"/>
      <c r="W477" s="13" t="s">
        <v>668</v>
      </c>
      <c r="X477" s="17"/>
      <c r="Y477" s="1"/>
      <c r="Z477" s="21">
        <f t="shared" si="161"/>
        <v>2500000</v>
      </c>
      <c r="AA477" s="1"/>
      <c r="AB477" s="22"/>
      <c r="AC477" s="1"/>
      <c r="AD477" s="22"/>
      <c r="AE477" s="1"/>
      <c r="AF477" s="1" t="s">
        <v>1926</v>
      </c>
      <c r="AG477" s="1">
        <v>3112544340</v>
      </c>
      <c r="AH477" s="26" t="s">
        <v>1927</v>
      </c>
      <c r="AI477" s="1"/>
    </row>
    <row r="478" spans="1:35">
      <c r="A478" s="1">
        <v>502</v>
      </c>
      <c r="B478" s="1" t="s">
        <v>596</v>
      </c>
      <c r="C478" s="1" t="s">
        <v>621</v>
      </c>
      <c r="D478" s="1" t="s">
        <v>796</v>
      </c>
      <c r="E478" s="13" t="s">
        <v>40</v>
      </c>
      <c r="F478" s="140">
        <v>7500000</v>
      </c>
      <c r="G478" s="24" t="s">
        <v>1928</v>
      </c>
      <c r="H478" s="15">
        <v>65783197</v>
      </c>
      <c r="I478" s="15" t="s">
        <v>42</v>
      </c>
      <c r="J478" s="16">
        <v>8</v>
      </c>
      <c r="K478" s="16">
        <v>1359</v>
      </c>
      <c r="L478" s="17">
        <v>45777</v>
      </c>
      <c r="M478" s="18">
        <f t="shared" si="160"/>
        <v>7500000</v>
      </c>
      <c r="N478" s="17">
        <v>45782</v>
      </c>
      <c r="O478" s="13" t="s">
        <v>43</v>
      </c>
      <c r="P478" s="19"/>
      <c r="Q478" s="13"/>
      <c r="R478" s="1">
        <v>220602</v>
      </c>
      <c r="S478" s="20">
        <v>7500000</v>
      </c>
      <c r="T478" s="17">
        <v>45782</v>
      </c>
      <c r="U478" s="15">
        <v>100043733</v>
      </c>
      <c r="V478" s="17">
        <v>45783</v>
      </c>
      <c r="W478" s="13" t="s">
        <v>668</v>
      </c>
      <c r="X478" s="17"/>
      <c r="Y478" s="1"/>
      <c r="Z478" s="21">
        <f t="shared" si="161"/>
        <v>2500000</v>
      </c>
      <c r="AA478" s="1"/>
      <c r="AB478" s="22"/>
      <c r="AC478" s="1"/>
      <c r="AD478" s="22"/>
      <c r="AE478" s="1"/>
      <c r="AF478" s="1" t="s">
        <v>1929</v>
      </c>
      <c r="AG478" s="1">
        <v>3107874600</v>
      </c>
      <c r="AH478" s="26" t="s">
        <v>1930</v>
      </c>
      <c r="AI478" s="1"/>
    </row>
    <row r="479" spans="1:35">
      <c r="A479" s="1">
        <v>503</v>
      </c>
      <c r="B479" s="1" t="s">
        <v>596</v>
      </c>
      <c r="C479" s="1" t="s">
        <v>621</v>
      </c>
      <c r="D479" s="1" t="s">
        <v>796</v>
      </c>
      <c r="E479" s="13" t="s">
        <v>40</v>
      </c>
      <c r="F479" s="140">
        <v>7500000</v>
      </c>
      <c r="G479" s="24" t="s">
        <v>1931</v>
      </c>
      <c r="H479" s="15">
        <v>65763083</v>
      </c>
      <c r="I479" s="15" t="s">
        <v>42</v>
      </c>
      <c r="J479" s="16">
        <v>1</v>
      </c>
      <c r="K479" s="16">
        <v>1360</v>
      </c>
      <c r="L479" s="17">
        <v>45777</v>
      </c>
      <c r="M479" s="18">
        <f t="shared" si="160"/>
        <v>7500000</v>
      </c>
      <c r="N479" s="17">
        <v>45782</v>
      </c>
      <c r="O479" s="13" t="s">
        <v>43</v>
      </c>
      <c r="P479" s="19"/>
      <c r="Q479" s="13"/>
      <c r="R479" s="1">
        <v>220602</v>
      </c>
      <c r="S479" s="20">
        <v>7500000</v>
      </c>
      <c r="T479" s="17">
        <v>45791</v>
      </c>
      <c r="U479" s="15" t="s">
        <v>1932</v>
      </c>
      <c r="V479" s="17">
        <v>45793</v>
      </c>
      <c r="W479" s="13" t="s">
        <v>668</v>
      </c>
      <c r="X479" s="17"/>
      <c r="Y479" s="1"/>
      <c r="Z479" s="21">
        <f t="shared" si="161"/>
        <v>2500000</v>
      </c>
      <c r="AA479" s="1"/>
      <c r="AB479" s="22"/>
      <c r="AC479" s="1"/>
      <c r="AD479" s="22"/>
      <c r="AE479" s="1"/>
      <c r="AF479" s="1" t="s">
        <v>1933</v>
      </c>
      <c r="AG479" s="1">
        <v>3138579131</v>
      </c>
      <c r="AH479" s="26" t="s">
        <v>1934</v>
      </c>
      <c r="AI479" s="1"/>
    </row>
    <row r="480" spans="1:35">
      <c r="A480" s="1">
        <v>504</v>
      </c>
      <c r="B480" s="1" t="s">
        <v>596</v>
      </c>
      <c r="C480" s="1" t="s">
        <v>621</v>
      </c>
      <c r="D480" s="1" t="s">
        <v>796</v>
      </c>
      <c r="E480" s="13" t="s">
        <v>40</v>
      </c>
      <c r="F480" s="140">
        <v>7500000</v>
      </c>
      <c r="G480" s="24" t="s">
        <v>1935</v>
      </c>
      <c r="H480" s="15">
        <v>1005814223</v>
      </c>
      <c r="I480" s="15" t="s">
        <v>42</v>
      </c>
      <c r="J480" s="16">
        <v>9</v>
      </c>
      <c r="K480" s="16">
        <v>1361</v>
      </c>
      <c r="L480" s="17">
        <v>45777</v>
      </c>
      <c r="M480" s="18">
        <f t="shared" si="160"/>
        <v>7500000</v>
      </c>
      <c r="N480" s="17">
        <v>45782</v>
      </c>
      <c r="O480" s="13" t="s">
        <v>43</v>
      </c>
      <c r="P480" s="19"/>
      <c r="Q480" s="13"/>
      <c r="R480" s="1">
        <v>220602</v>
      </c>
      <c r="S480" s="20">
        <v>7500000</v>
      </c>
      <c r="T480" s="17">
        <v>45782</v>
      </c>
      <c r="U480" s="15" t="s">
        <v>1936</v>
      </c>
      <c r="V480" s="17">
        <v>45785</v>
      </c>
      <c r="W480" s="13" t="s">
        <v>668</v>
      </c>
      <c r="X480" s="17"/>
      <c r="Y480" s="1"/>
      <c r="Z480" s="21">
        <f t="shared" si="161"/>
        <v>2500000</v>
      </c>
      <c r="AA480" s="1"/>
      <c r="AB480" s="22"/>
      <c r="AC480" s="1"/>
      <c r="AD480" s="22"/>
      <c r="AE480" s="1"/>
      <c r="AF480" s="1" t="s">
        <v>1937</v>
      </c>
      <c r="AG480" s="1">
        <v>3146469919</v>
      </c>
      <c r="AH480" s="26" t="s">
        <v>1938</v>
      </c>
      <c r="AI480" s="1"/>
    </row>
    <row r="481" spans="1:35">
      <c r="A481" s="1">
        <v>505</v>
      </c>
      <c r="B481" s="1" t="s">
        <v>596</v>
      </c>
      <c r="C481" s="1" t="s">
        <v>621</v>
      </c>
      <c r="D481" s="1" t="s">
        <v>796</v>
      </c>
      <c r="E481" s="13" t="s">
        <v>40</v>
      </c>
      <c r="F481" s="140">
        <v>7500000</v>
      </c>
      <c r="G481" s="24" t="s">
        <v>1939</v>
      </c>
      <c r="H481" s="15">
        <v>1104545524</v>
      </c>
      <c r="I481" s="15" t="s">
        <v>42</v>
      </c>
      <c r="J481" s="16">
        <v>5</v>
      </c>
      <c r="K481" s="16">
        <v>1364</v>
      </c>
      <c r="L481" s="17">
        <v>45777</v>
      </c>
      <c r="M481" s="18">
        <f t="shared" si="160"/>
        <v>7500000</v>
      </c>
      <c r="N481" s="17">
        <v>45782</v>
      </c>
      <c r="O481" s="13" t="s">
        <v>43</v>
      </c>
      <c r="P481" s="19"/>
      <c r="Q481" s="13"/>
      <c r="R481" s="1">
        <v>220602</v>
      </c>
      <c r="S481" s="20">
        <v>7500000</v>
      </c>
      <c r="T481" s="17">
        <v>45783</v>
      </c>
      <c r="U481" s="15" t="s">
        <v>1940</v>
      </c>
      <c r="V481" s="17">
        <v>45784</v>
      </c>
      <c r="W481" s="13" t="s">
        <v>668</v>
      </c>
      <c r="X481" s="17"/>
      <c r="Y481" s="1"/>
      <c r="Z481" s="21">
        <f t="shared" si="161"/>
        <v>2500000</v>
      </c>
      <c r="AA481" s="1"/>
      <c r="AB481" s="22"/>
      <c r="AC481" s="1"/>
      <c r="AD481" s="22"/>
      <c r="AE481" s="1"/>
      <c r="AF481" s="1" t="s">
        <v>1941</v>
      </c>
      <c r="AG481" s="1">
        <v>3162124479</v>
      </c>
      <c r="AH481" s="26" t="s">
        <v>1942</v>
      </c>
      <c r="AI481" s="1"/>
    </row>
    <row r="482" spans="1:35">
      <c r="A482" s="1">
        <v>506</v>
      </c>
      <c r="B482" s="1" t="s">
        <v>596</v>
      </c>
      <c r="C482" s="1" t="s">
        <v>621</v>
      </c>
      <c r="D482" s="1" t="s">
        <v>796</v>
      </c>
      <c r="E482" s="13" t="s">
        <v>40</v>
      </c>
      <c r="F482" s="140">
        <v>7500000</v>
      </c>
      <c r="G482" s="24" t="s">
        <v>1943</v>
      </c>
      <c r="H482" s="15">
        <v>1110504072</v>
      </c>
      <c r="I482" s="15" t="s">
        <v>42</v>
      </c>
      <c r="J482" s="16">
        <v>4</v>
      </c>
      <c r="K482" s="16">
        <v>1353</v>
      </c>
      <c r="L482" s="17">
        <v>45777</v>
      </c>
      <c r="M482" s="18">
        <f t="shared" si="160"/>
        <v>7500000</v>
      </c>
      <c r="N482" s="17">
        <v>45782</v>
      </c>
      <c r="O482" s="13" t="s">
        <v>43</v>
      </c>
      <c r="P482" s="19"/>
      <c r="Q482" s="13"/>
      <c r="R482" s="1">
        <v>220602</v>
      </c>
      <c r="S482" s="20">
        <v>7500000</v>
      </c>
      <c r="T482" s="17">
        <v>45783</v>
      </c>
      <c r="U482" s="15" t="s">
        <v>1944</v>
      </c>
      <c r="V482" s="17">
        <v>45786</v>
      </c>
      <c r="W482" s="13" t="s">
        <v>668</v>
      </c>
      <c r="X482" s="17"/>
      <c r="Y482" s="1"/>
      <c r="Z482" s="21">
        <f t="shared" si="161"/>
        <v>2500000</v>
      </c>
      <c r="AA482" s="1"/>
      <c r="AB482" s="22"/>
      <c r="AC482" s="1"/>
      <c r="AD482" s="22"/>
      <c r="AE482" s="1"/>
      <c r="AF482" s="1" t="s">
        <v>1945</v>
      </c>
      <c r="AG482" s="1">
        <v>3163606845</v>
      </c>
      <c r="AH482" s="26" t="s">
        <v>1946</v>
      </c>
      <c r="AI482" s="1"/>
    </row>
    <row r="483" spans="1:35">
      <c r="A483" s="1">
        <v>507</v>
      </c>
      <c r="B483" s="1" t="s">
        <v>596</v>
      </c>
      <c r="C483" s="1" t="s">
        <v>621</v>
      </c>
      <c r="D483" s="1" t="s">
        <v>796</v>
      </c>
      <c r="E483" s="13" t="s">
        <v>40</v>
      </c>
      <c r="F483" s="140">
        <v>7500000</v>
      </c>
      <c r="G483" s="24" t="s">
        <v>1947</v>
      </c>
      <c r="H483" s="15">
        <v>1000128064</v>
      </c>
      <c r="I483" s="15" t="s">
        <v>42</v>
      </c>
      <c r="J483" s="16">
        <v>3</v>
      </c>
      <c r="K483" s="16">
        <v>1367</v>
      </c>
      <c r="L483" s="17">
        <v>45777</v>
      </c>
      <c r="M483" s="18">
        <f t="shared" si="160"/>
        <v>7500000</v>
      </c>
      <c r="N483" s="17">
        <v>45782</v>
      </c>
      <c r="O483" s="13" t="s">
        <v>43</v>
      </c>
      <c r="P483" s="19">
        <v>45785</v>
      </c>
      <c r="Q483" s="13">
        <v>1324</v>
      </c>
      <c r="R483" s="1">
        <v>220602</v>
      </c>
      <c r="S483" s="20">
        <v>7500000</v>
      </c>
      <c r="T483" s="17">
        <v>45782</v>
      </c>
      <c r="U483" s="15" t="s">
        <v>1948</v>
      </c>
      <c r="V483" s="17">
        <v>45786</v>
      </c>
      <c r="W483" s="13" t="s">
        <v>668</v>
      </c>
      <c r="X483" s="17"/>
      <c r="Y483" s="1"/>
      <c r="Z483" s="21">
        <f t="shared" si="161"/>
        <v>2500000</v>
      </c>
      <c r="AA483" s="1"/>
      <c r="AB483" s="22"/>
      <c r="AC483" s="1"/>
      <c r="AD483" s="22"/>
      <c r="AE483" s="1"/>
      <c r="AF483" s="1" t="s">
        <v>1949</v>
      </c>
      <c r="AG483" s="1">
        <v>3024426698</v>
      </c>
      <c r="AH483" s="26" t="s">
        <v>1950</v>
      </c>
      <c r="AI483" s="1"/>
    </row>
    <row r="484" spans="1:35">
      <c r="A484" s="1">
        <v>508</v>
      </c>
      <c r="B484" s="1" t="s">
        <v>596</v>
      </c>
      <c r="C484" s="1" t="s">
        <v>621</v>
      </c>
      <c r="D484" s="1" t="s">
        <v>796</v>
      </c>
      <c r="E484" s="13" t="s">
        <v>40</v>
      </c>
      <c r="F484" s="140">
        <v>7500000</v>
      </c>
      <c r="G484" s="24" t="s">
        <v>1951</v>
      </c>
      <c r="H484" s="15" t="s">
        <v>1952</v>
      </c>
      <c r="I484" s="15" t="s">
        <v>1953</v>
      </c>
      <c r="J484" s="16">
        <v>3</v>
      </c>
      <c r="K484" s="16">
        <v>1354</v>
      </c>
      <c r="L484" s="17">
        <v>45777</v>
      </c>
      <c r="M484" s="18">
        <f t="shared" si="160"/>
        <v>7500000</v>
      </c>
      <c r="N484" s="17">
        <v>45782</v>
      </c>
      <c r="O484" s="13" t="s">
        <v>43</v>
      </c>
      <c r="P484" s="19"/>
      <c r="Q484" s="13"/>
      <c r="R484" s="1">
        <v>220602</v>
      </c>
      <c r="S484" s="20">
        <v>7500000</v>
      </c>
      <c r="T484" s="17">
        <v>45791</v>
      </c>
      <c r="U484" s="15" t="s">
        <v>1954</v>
      </c>
      <c r="V484" s="17">
        <v>45794</v>
      </c>
      <c r="W484" s="13" t="s">
        <v>668</v>
      </c>
      <c r="X484" s="17"/>
      <c r="Y484" s="1"/>
      <c r="Z484" s="21">
        <f t="shared" si="161"/>
        <v>2500000</v>
      </c>
      <c r="AA484" s="1"/>
      <c r="AB484" s="22"/>
      <c r="AC484" s="1"/>
      <c r="AD484" s="22"/>
      <c r="AE484" s="1"/>
      <c r="AF484" s="1" t="s">
        <v>1955</v>
      </c>
      <c r="AG484" s="1">
        <v>3175107927</v>
      </c>
      <c r="AH484" s="26" t="s">
        <v>1956</v>
      </c>
      <c r="AI484" s="1"/>
    </row>
    <row r="485" spans="1:35">
      <c r="A485" s="1">
        <v>509</v>
      </c>
      <c r="B485" s="1" t="s">
        <v>596</v>
      </c>
      <c r="C485" s="1" t="s">
        <v>621</v>
      </c>
      <c r="D485" s="1" t="s">
        <v>796</v>
      </c>
      <c r="E485" s="13" t="s">
        <v>40</v>
      </c>
      <c r="F485" s="140">
        <v>7500000</v>
      </c>
      <c r="G485" s="24" t="s">
        <v>1957</v>
      </c>
      <c r="H485" s="15">
        <v>1110563388</v>
      </c>
      <c r="I485" s="15" t="s">
        <v>1488</v>
      </c>
      <c r="J485" s="16">
        <v>8</v>
      </c>
      <c r="K485" s="16">
        <v>1349</v>
      </c>
      <c r="L485" s="17">
        <v>45777</v>
      </c>
      <c r="M485" s="18">
        <f t="shared" si="160"/>
        <v>7500000</v>
      </c>
      <c r="N485" s="17">
        <v>45782</v>
      </c>
      <c r="O485" s="13" t="s">
        <v>43</v>
      </c>
      <c r="P485" s="19"/>
      <c r="Q485" s="13"/>
      <c r="R485" s="1">
        <v>220602</v>
      </c>
      <c r="S485" s="20">
        <v>7500000</v>
      </c>
      <c r="T485" s="17"/>
      <c r="U485" s="15"/>
      <c r="V485" s="17"/>
      <c r="W485" s="13" t="s">
        <v>668</v>
      </c>
      <c r="X485" s="17"/>
      <c r="Y485" s="1"/>
      <c r="Z485" s="21">
        <f t="shared" si="161"/>
        <v>2500000</v>
      </c>
      <c r="AA485" s="1"/>
      <c r="AB485" s="22"/>
      <c r="AC485" s="1"/>
      <c r="AD485" s="22"/>
      <c r="AE485" s="1"/>
      <c r="AF485" s="1" t="s">
        <v>1958</v>
      </c>
      <c r="AG485" s="1">
        <v>3004367794</v>
      </c>
      <c r="AH485" s="26" t="s">
        <v>1959</v>
      </c>
      <c r="AI485" s="1"/>
    </row>
    <row r="486" spans="1:35">
      <c r="A486" s="1">
        <v>510</v>
      </c>
      <c r="B486" s="1" t="s">
        <v>596</v>
      </c>
      <c r="C486" s="1" t="s">
        <v>621</v>
      </c>
      <c r="D486" s="1" t="s">
        <v>796</v>
      </c>
      <c r="E486" s="13" t="s">
        <v>40</v>
      </c>
      <c r="F486" s="140">
        <v>7500000</v>
      </c>
      <c r="G486" s="24" t="s">
        <v>1960</v>
      </c>
      <c r="H486" s="15">
        <v>1234643040</v>
      </c>
      <c r="I486" s="15" t="s">
        <v>1488</v>
      </c>
      <c r="J486" s="16">
        <v>4</v>
      </c>
      <c r="K486" s="16">
        <v>1333</v>
      </c>
      <c r="L486" s="17">
        <v>45776</v>
      </c>
      <c r="M486" s="18">
        <f t="shared" si="160"/>
        <v>7500000</v>
      </c>
      <c r="N486" s="17">
        <v>45782</v>
      </c>
      <c r="O486" s="13" t="s">
        <v>43</v>
      </c>
      <c r="P486" s="19">
        <v>45785</v>
      </c>
      <c r="Q486" s="13">
        <v>1325</v>
      </c>
      <c r="R486" s="1">
        <v>220602</v>
      </c>
      <c r="S486" s="20">
        <v>7500000</v>
      </c>
      <c r="T486" s="17">
        <v>45783</v>
      </c>
      <c r="U486" s="15" t="s">
        <v>1961</v>
      </c>
      <c r="V486" s="17">
        <v>45754</v>
      </c>
      <c r="W486" s="13" t="s">
        <v>668</v>
      </c>
      <c r="X486" s="17"/>
      <c r="Y486" s="1"/>
      <c r="Z486" s="21">
        <f t="shared" si="161"/>
        <v>2500000</v>
      </c>
      <c r="AA486" s="1"/>
      <c r="AB486" s="22"/>
      <c r="AC486" s="1"/>
      <c r="AD486" s="22"/>
      <c r="AE486" s="1"/>
      <c r="AF486" s="1" t="s">
        <v>1962</v>
      </c>
      <c r="AG486" s="1">
        <v>3171031350</v>
      </c>
      <c r="AH486" s="26" t="s">
        <v>1963</v>
      </c>
      <c r="AI486" s="1"/>
    </row>
    <row r="487" spans="1:35">
      <c r="A487" s="1">
        <v>511</v>
      </c>
      <c r="B487" s="1" t="s">
        <v>596</v>
      </c>
      <c r="C487" s="1" t="s">
        <v>621</v>
      </c>
      <c r="D487" s="1" t="s">
        <v>796</v>
      </c>
      <c r="E487" s="13" t="s">
        <v>40</v>
      </c>
      <c r="F487" s="140">
        <v>7500000</v>
      </c>
      <c r="G487" s="24" t="s">
        <v>1964</v>
      </c>
      <c r="H487" s="15">
        <v>52194061</v>
      </c>
      <c r="I487" s="15" t="s">
        <v>261</v>
      </c>
      <c r="J487" s="16">
        <v>0</v>
      </c>
      <c r="K487" s="16">
        <v>1352</v>
      </c>
      <c r="L487" s="17">
        <v>45807</v>
      </c>
      <c r="M487" s="18">
        <f t="shared" si="160"/>
        <v>7500000</v>
      </c>
      <c r="N487" s="17">
        <v>45783</v>
      </c>
      <c r="O487" s="13" t="s">
        <v>43</v>
      </c>
      <c r="P487" s="19"/>
      <c r="Q487" s="13"/>
      <c r="R487" s="1">
        <v>220602</v>
      </c>
      <c r="S487" s="20">
        <v>7500000</v>
      </c>
      <c r="T487" s="17"/>
      <c r="U487" s="15"/>
      <c r="V487" s="17"/>
      <c r="W487" s="13" t="s">
        <v>668</v>
      </c>
      <c r="X487" s="17"/>
      <c r="Y487" s="1"/>
      <c r="Z487" s="21">
        <f t="shared" si="161"/>
        <v>2500000</v>
      </c>
      <c r="AA487" s="1"/>
      <c r="AB487" s="22"/>
      <c r="AC487" s="1"/>
      <c r="AD487" s="22"/>
      <c r="AE487" s="1"/>
      <c r="AF487" s="1" t="s">
        <v>1966</v>
      </c>
      <c r="AG487" s="1">
        <v>3150202989</v>
      </c>
      <c r="AH487" s="26" t="s">
        <v>1967</v>
      </c>
      <c r="AI487" s="1"/>
    </row>
    <row r="488" spans="1:35">
      <c r="A488" s="1">
        <v>512</v>
      </c>
      <c r="B488" s="1" t="s">
        <v>596</v>
      </c>
      <c r="C488" s="1" t="s">
        <v>621</v>
      </c>
      <c r="D488" s="1" t="s">
        <v>796</v>
      </c>
      <c r="E488" s="13" t="s">
        <v>40</v>
      </c>
      <c r="F488" s="140">
        <v>7500000</v>
      </c>
      <c r="G488" s="24" t="s">
        <v>1968</v>
      </c>
      <c r="H488" s="15">
        <v>1110507501</v>
      </c>
      <c r="I488" s="15" t="s">
        <v>261</v>
      </c>
      <c r="J488" s="16">
        <v>6</v>
      </c>
      <c r="K488" s="16">
        <v>1351</v>
      </c>
      <c r="L488" s="17">
        <v>45807</v>
      </c>
      <c r="M488" s="18">
        <f t="shared" si="160"/>
        <v>7500000</v>
      </c>
      <c r="N488" s="17">
        <v>45783</v>
      </c>
      <c r="O488" s="13" t="s">
        <v>43</v>
      </c>
      <c r="P488" s="19"/>
      <c r="Q488" s="13"/>
      <c r="R488" s="1">
        <v>220602</v>
      </c>
      <c r="S488" s="20">
        <v>7500000</v>
      </c>
      <c r="T488" s="17"/>
      <c r="U488" s="15"/>
      <c r="V488" s="17"/>
      <c r="W488" s="13" t="s">
        <v>668</v>
      </c>
      <c r="X488" s="17"/>
      <c r="Y488" s="1"/>
      <c r="Z488" s="21">
        <f t="shared" si="161"/>
        <v>2500000</v>
      </c>
      <c r="AA488" s="1"/>
      <c r="AB488" s="22"/>
      <c r="AC488" s="1"/>
      <c r="AD488" s="22"/>
      <c r="AE488" s="1"/>
      <c r="AF488" s="1" t="s">
        <v>1969</v>
      </c>
      <c r="AG488" s="1">
        <v>3243781086</v>
      </c>
      <c r="AH488" s="26" t="s">
        <v>1970</v>
      </c>
      <c r="AI488" s="1"/>
    </row>
    <row r="489" spans="1:35">
      <c r="A489" s="1">
        <v>513</v>
      </c>
      <c r="B489" s="1" t="s">
        <v>596</v>
      </c>
      <c r="C489" s="1" t="s">
        <v>621</v>
      </c>
      <c r="D489" s="1" t="s">
        <v>796</v>
      </c>
      <c r="E489" s="13" t="s">
        <v>40</v>
      </c>
      <c r="F489" s="140">
        <v>7500000</v>
      </c>
      <c r="G489" s="24" t="s">
        <v>1971</v>
      </c>
      <c r="H489" s="15">
        <v>1105463472</v>
      </c>
      <c r="I489" s="15" t="s">
        <v>42</v>
      </c>
      <c r="J489" s="16">
        <v>1</v>
      </c>
      <c r="K489" s="16">
        <v>1371</v>
      </c>
      <c r="L489" s="17">
        <v>45807</v>
      </c>
      <c r="M489" s="18">
        <f t="shared" si="160"/>
        <v>7500000</v>
      </c>
      <c r="N489" s="17">
        <v>45783</v>
      </c>
      <c r="O489" s="13" t="s">
        <v>43</v>
      </c>
      <c r="P489" s="19"/>
      <c r="Q489" s="13"/>
      <c r="R489" s="1">
        <v>220602</v>
      </c>
      <c r="S489" s="20">
        <v>7500000</v>
      </c>
      <c r="T489" s="17">
        <v>45782</v>
      </c>
      <c r="U489" s="15" t="s">
        <v>1972</v>
      </c>
      <c r="V489" s="17">
        <v>45805</v>
      </c>
      <c r="W489" s="13" t="s">
        <v>668</v>
      </c>
      <c r="X489" s="17"/>
      <c r="Y489" s="1"/>
      <c r="Z489" s="21">
        <f t="shared" si="161"/>
        <v>2500000</v>
      </c>
      <c r="AA489" s="1"/>
      <c r="AB489" s="22"/>
      <c r="AC489" s="1"/>
      <c r="AD489" s="22"/>
      <c r="AE489" s="1"/>
      <c r="AF489" s="1" t="s">
        <v>1973</v>
      </c>
      <c r="AG489" s="1">
        <v>3136790646</v>
      </c>
      <c r="AH489" s="26" t="s">
        <v>1974</v>
      </c>
      <c r="AI489" s="1"/>
    </row>
    <row r="490" spans="1:35">
      <c r="A490" s="1">
        <v>514</v>
      </c>
      <c r="B490" s="1" t="s">
        <v>596</v>
      </c>
      <c r="C490" s="1" t="s">
        <v>621</v>
      </c>
      <c r="D490" s="1" t="s">
        <v>796</v>
      </c>
      <c r="E490" s="13" t="s">
        <v>40</v>
      </c>
      <c r="F490" s="140">
        <v>7500000</v>
      </c>
      <c r="G490" s="24" t="s">
        <v>1975</v>
      </c>
      <c r="H490" s="15">
        <v>28919688</v>
      </c>
      <c r="I490" s="15" t="s">
        <v>452</v>
      </c>
      <c r="J490" s="16">
        <v>4</v>
      </c>
      <c r="K490" s="16">
        <v>1350</v>
      </c>
      <c r="L490" s="17">
        <v>45807</v>
      </c>
      <c r="M490" s="18">
        <f t="shared" si="160"/>
        <v>7500000</v>
      </c>
      <c r="N490" s="17">
        <v>45783</v>
      </c>
      <c r="O490" s="13" t="s">
        <v>43</v>
      </c>
      <c r="P490" s="19"/>
      <c r="Q490" s="13"/>
      <c r="R490" s="1">
        <v>220602</v>
      </c>
      <c r="S490" s="20">
        <v>7500000</v>
      </c>
      <c r="T490" s="17"/>
      <c r="U490" s="15"/>
      <c r="V490" s="17"/>
      <c r="W490" s="13" t="s">
        <v>668</v>
      </c>
      <c r="X490" s="17"/>
      <c r="Y490" s="1"/>
      <c r="Z490" s="21">
        <f t="shared" si="161"/>
        <v>2500000</v>
      </c>
      <c r="AA490" s="1"/>
      <c r="AB490" s="22"/>
      <c r="AC490" s="1"/>
      <c r="AD490" s="22"/>
      <c r="AE490" s="1"/>
      <c r="AF490" s="1" t="s">
        <v>1976</v>
      </c>
      <c r="AG490" s="1">
        <v>3213268135</v>
      </c>
      <c r="AH490" s="26" t="s">
        <v>1977</v>
      </c>
      <c r="AI490" s="1"/>
    </row>
    <row r="491" spans="1:35">
      <c r="A491" s="1">
        <v>515</v>
      </c>
      <c r="B491" s="1" t="s">
        <v>596</v>
      </c>
      <c r="C491" s="1" t="s">
        <v>621</v>
      </c>
      <c r="D491" s="1" t="s">
        <v>796</v>
      </c>
      <c r="E491" s="13" t="s">
        <v>40</v>
      </c>
      <c r="F491" s="140">
        <v>7500000</v>
      </c>
      <c r="G491" s="24" t="s">
        <v>1978</v>
      </c>
      <c r="H491" s="15">
        <v>1110544508</v>
      </c>
      <c r="I491" s="15" t="s">
        <v>42</v>
      </c>
      <c r="J491" s="16">
        <v>4</v>
      </c>
      <c r="K491" s="16">
        <v>1363</v>
      </c>
      <c r="L491" s="17">
        <v>45807</v>
      </c>
      <c r="M491" s="18">
        <f t="shared" si="160"/>
        <v>7500000</v>
      </c>
      <c r="N491" s="17">
        <v>45783</v>
      </c>
      <c r="O491" s="13" t="s">
        <v>43</v>
      </c>
      <c r="P491" s="19"/>
      <c r="Q491" s="13"/>
      <c r="R491" s="1">
        <v>220602</v>
      </c>
      <c r="S491" s="20">
        <v>7500000</v>
      </c>
      <c r="T491" s="17">
        <v>45789</v>
      </c>
      <c r="U491" s="15">
        <v>100043948</v>
      </c>
      <c r="V491" s="17">
        <v>45794</v>
      </c>
      <c r="W491" s="13" t="s">
        <v>668</v>
      </c>
      <c r="X491" s="17"/>
      <c r="Y491" s="1"/>
      <c r="Z491" s="21">
        <f t="shared" si="161"/>
        <v>2500000</v>
      </c>
      <c r="AA491" s="1"/>
      <c r="AB491" s="22"/>
      <c r="AC491" s="1"/>
      <c r="AD491" s="22"/>
      <c r="AE491" s="1"/>
      <c r="AF491" s="1" t="s">
        <v>1979</v>
      </c>
      <c r="AG491" s="1">
        <v>3123197005</v>
      </c>
      <c r="AH491" s="26" t="s">
        <v>1980</v>
      </c>
      <c r="AI491" s="1"/>
    </row>
    <row r="492" spans="1:35">
      <c r="A492" s="1">
        <v>516</v>
      </c>
      <c r="B492" s="1" t="s">
        <v>596</v>
      </c>
      <c r="C492" s="1" t="s">
        <v>621</v>
      </c>
      <c r="D492" s="1" t="s">
        <v>796</v>
      </c>
      <c r="E492" s="13" t="s">
        <v>40</v>
      </c>
      <c r="F492" s="140">
        <v>7500000</v>
      </c>
      <c r="G492" s="24" t="s">
        <v>1981</v>
      </c>
      <c r="H492" s="15">
        <v>65750112</v>
      </c>
      <c r="I492" s="15" t="s">
        <v>42</v>
      </c>
      <c r="J492" s="16">
        <v>0</v>
      </c>
      <c r="K492" s="16">
        <v>1356</v>
      </c>
      <c r="L492" s="17">
        <v>45807</v>
      </c>
      <c r="M492" s="18">
        <f t="shared" si="160"/>
        <v>7500000</v>
      </c>
      <c r="N492" s="17">
        <v>45783</v>
      </c>
      <c r="O492" s="13" t="s">
        <v>43</v>
      </c>
      <c r="P492" s="19"/>
      <c r="Q492" s="13"/>
      <c r="R492" s="1">
        <v>220602</v>
      </c>
      <c r="S492" s="20">
        <v>7500000</v>
      </c>
      <c r="T492" s="17">
        <v>45784</v>
      </c>
      <c r="U492" s="15" t="s">
        <v>1982</v>
      </c>
      <c r="V492" s="17">
        <v>45786</v>
      </c>
      <c r="W492" s="13" t="s">
        <v>668</v>
      </c>
      <c r="X492" s="17"/>
      <c r="Y492" s="1"/>
      <c r="Z492" s="21">
        <f t="shared" si="161"/>
        <v>2500000</v>
      </c>
      <c r="AA492" s="1"/>
      <c r="AB492" s="22"/>
      <c r="AC492" s="1"/>
      <c r="AD492" s="22"/>
      <c r="AE492" s="1"/>
      <c r="AF492" s="1" t="s">
        <v>1983</v>
      </c>
      <c r="AG492" s="1">
        <v>3150530948</v>
      </c>
      <c r="AH492" s="26" t="s">
        <v>1984</v>
      </c>
      <c r="AI492" s="1"/>
    </row>
    <row r="493" spans="1:35">
      <c r="A493" s="1">
        <v>517</v>
      </c>
      <c r="B493" s="1" t="s">
        <v>596</v>
      </c>
      <c r="C493" s="1" t="s">
        <v>621</v>
      </c>
      <c r="D493" s="1" t="s">
        <v>796</v>
      </c>
      <c r="E493" s="13" t="s">
        <v>40</v>
      </c>
      <c r="F493" s="140">
        <v>7500000</v>
      </c>
      <c r="G493" s="24" t="s">
        <v>1985</v>
      </c>
      <c r="H493" s="15">
        <v>1110532755</v>
      </c>
      <c r="I493" s="15" t="s">
        <v>42</v>
      </c>
      <c r="J493" s="16">
        <v>5</v>
      </c>
      <c r="K493" s="16">
        <v>1370</v>
      </c>
      <c r="L493" s="17">
        <v>45807</v>
      </c>
      <c r="M493" s="18">
        <f t="shared" si="160"/>
        <v>7500000</v>
      </c>
      <c r="N493" s="17">
        <v>45783</v>
      </c>
      <c r="O493" s="13" t="s">
        <v>43</v>
      </c>
      <c r="P493" s="19"/>
      <c r="Q493" s="13"/>
      <c r="R493" s="1">
        <v>220602</v>
      </c>
      <c r="S493" s="20">
        <v>7500000</v>
      </c>
      <c r="T493" s="17">
        <v>45784</v>
      </c>
      <c r="U493" s="15" t="s">
        <v>1986</v>
      </c>
      <c r="V493" s="17">
        <v>45785</v>
      </c>
      <c r="W493" s="13" t="s">
        <v>668</v>
      </c>
      <c r="X493" s="17"/>
      <c r="Y493" s="1"/>
      <c r="Z493" s="21">
        <f t="shared" si="161"/>
        <v>2500000</v>
      </c>
      <c r="AA493" s="1"/>
      <c r="AB493" s="22"/>
      <c r="AC493" s="1"/>
      <c r="AD493" s="22"/>
      <c r="AE493" s="1"/>
      <c r="AF493" s="1" t="s">
        <v>1987</v>
      </c>
      <c r="AG493" s="1">
        <v>3219203394</v>
      </c>
      <c r="AH493" s="26" t="s">
        <v>1988</v>
      </c>
      <c r="AI493" s="1"/>
    </row>
    <row r="494" spans="1:35">
      <c r="A494" s="1">
        <v>518</v>
      </c>
      <c r="B494" s="1" t="s">
        <v>596</v>
      </c>
      <c r="C494" s="1" t="s">
        <v>621</v>
      </c>
      <c r="D494" s="1" t="s">
        <v>796</v>
      </c>
      <c r="E494" s="13" t="s">
        <v>40</v>
      </c>
      <c r="F494" s="140">
        <v>7500000</v>
      </c>
      <c r="G494" s="24" t="s">
        <v>1989</v>
      </c>
      <c r="H494" s="15">
        <v>1105616358</v>
      </c>
      <c r="I494" s="15" t="s">
        <v>1542</v>
      </c>
      <c r="J494" s="16">
        <v>8</v>
      </c>
      <c r="K494" s="16">
        <v>1369</v>
      </c>
      <c r="L494" s="17">
        <v>45807</v>
      </c>
      <c r="M494" s="18">
        <f t="shared" si="160"/>
        <v>7500000</v>
      </c>
      <c r="N494" s="17">
        <v>45783</v>
      </c>
      <c r="O494" s="13" t="s">
        <v>43</v>
      </c>
      <c r="P494" s="19">
        <v>45784</v>
      </c>
      <c r="Q494" s="13">
        <v>1306</v>
      </c>
      <c r="R494" s="1">
        <v>220602</v>
      </c>
      <c r="S494" s="20">
        <v>7500000</v>
      </c>
      <c r="T494" s="17" t="s">
        <v>1990</v>
      </c>
      <c r="U494" s="15">
        <v>100043838</v>
      </c>
      <c r="V494" s="17">
        <v>45787</v>
      </c>
      <c r="W494" s="13" t="s">
        <v>668</v>
      </c>
      <c r="X494" s="17"/>
      <c r="Y494" s="1"/>
      <c r="Z494" s="21">
        <f t="shared" si="161"/>
        <v>2500000</v>
      </c>
      <c r="AA494" s="1"/>
      <c r="AB494" s="22"/>
      <c r="AC494" s="1"/>
      <c r="AD494" s="22"/>
      <c r="AE494" s="1"/>
      <c r="AF494" s="1" t="s">
        <v>1991</v>
      </c>
      <c r="AG494" s="1">
        <v>3214304407</v>
      </c>
      <c r="AH494" s="26" t="s">
        <v>1992</v>
      </c>
      <c r="AI494" s="1"/>
    </row>
    <row r="495" spans="1:35">
      <c r="A495" s="1">
        <v>519</v>
      </c>
      <c r="B495" s="1" t="s">
        <v>596</v>
      </c>
      <c r="C495" s="1" t="s">
        <v>621</v>
      </c>
      <c r="D495" s="1" t="s">
        <v>796</v>
      </c>
      <c r="E495" s="13" t="s">
        <v>40</v>
      </c>
      <c r="F495" s="140">
        <v>7500000</v>
      </c>
      <c r="G495" s="24" t="s">
        <v>1993</v>
      </c>
      <c r="H495" s="15">
        <v>1006156813</v>
      </c>
      <c r="I495" s="15" t="s">
        <v>1994</v>
      </c>
      <c r="J495" s="16">
        <v>4</v>
      </c>
      <c r="K495" s="16">
        <v>1368</v>
      </c>
      <c r="L495" s="17">
        <v>45807</v>
      </c>
      <c r="M495" s="18">
        <f t="shared" si="160"/>
        <v>7500000</v>
      </c>
      <c r="N495" s="17">
        <v>45783</v>
      </c>
      <c r="O495" s="13" t="s">
        <v>43</v>
      </c>
      <c r="P495" s="19"/>
      <c r="Q495" s="13"/>
      <c r="R495" s="1">
        <v>220602</v>
      </c>
      <c r="S495" s="20">
        <v>7500000</v>
      </c>
      <c r="T495" s="17">
        <v>45792</v>
      </c>
      <c r="U495" s="15" t="s">
        <v>1995</v>
      </c>
      <c r="V495" s="17">
        <v>45798</v>
      </c>
      <c r="W495" s="13" t="s">
        <v>668</v>
      </c>
      <c r="X495" s="17"/>
      <c r="Y495" s="1"/>
      <c r="Z495" s="21">
        <f t="shared" si="161"/>
        <v>2500000</v>
      </c>
      <c r="AA495" s="1"/>
      <c r="AB495" s="22"/>
      <c r="AC495" s="1"/>
      <c r="AD495" s="22"/>
      <c r="AE495" s="1"/>
      <c r="AF495" s="1" t="s">
        <v>1996</v>
      </c>
      <c r="AG495" s="1">
        <v>3203645928</v>
      </c>
      <c r="AH495" s="26" t="s">
        <v>1997</v>
      </c>
      <c r="AI495" s="1"/>
    </row>
    <row r="496" spans="1:35">
      <c r="A496" s="1">
        <v>520</v>
      </c>
      <c r="B496" s="1" t="s">
        <v>596</v>
      </c>
      <c r="C496" s="1" t="s">
        <v>621</v>
      </c>
      <c r="D496" s="1" t="s">
        <v>796</v>
      </c>
      <c r="E496" s="13" t="s">
        <v>40</v>
      </c>
      <c r="F496" s="140">
        <v>7500000</v>
      </c>
      <c r="G496" s="24" t="s">
        <v>1998</v>
      </c>
      <c r="H496" s="15">
        <v>38195496</v>
      </c>
      <c r="I496" s="15" t="s">
        <v>1273</v>
      </c>
      <c r="J496" s="16">
        <v>4</v>
      </c>
      <c r="K496" s="16">
        <v>1357</v>
      </c>
      <c r="L496" s="17">
        <v>45807</v>
      </c>
      <c r="M496" s="18">
        <f t="shared" si="160"/>
        <v>7500000</v>
      </c>
      <c r="N496" s="17">
        <v>45783</v>
      </c>
      <c r="O496" s="13" t="s">
        <v>43</v>
      </c>
      <c r="P496" s="19"/>
      <c r="Q496" s="13"/>
      <c r="R496" s="1">
        <v>220602</v>
      </c>
      <c r="S496" s="20">
        <v>7500000</v>
      </c>
      <c r="T496" s="17">
        <v>45792</v>
      </c>
      <c r="U496" s="15" t="s">
        <v>1999</v>
      </c>
      <c r="V496" s="17">
        <v>45805</v>
      </c>
      <c r="W496" s="13" t="s">
        <v>668</v>
      </c>
      <c r="X496" s="17"/>
      <c r="Y496" s="1"/>
      <c r="Z496" s="21">
        <f t="shared" si="161"/>
        <v>2500000</v>
      </c>
      <c r="AA496" s="1"/>
      <c r="AB496" s="22"/>
      <c r="AC496" s="1"/>
      <c r="AD496" s="22"/>
      <c r="AE496" s="1"/>
      <c r="AF496" s="1" t="s">
        <v>2000</v>
      </c>
      <c r="AG496" s="1">
        <v>3202295375</v>
      </c>
      <c r="AH496" s="26" t="s">
        <v>2001</v>
      </c>
      <c r="AI496" s="1"/>
    </row>
    <row r="497" spans="1:35">
      <c r="A497" s="1">
        <v>521</v>
      </c>
      <c r="B497" s="1" t="s">
        <v>596</v>
      </c>
      <c r="C497" s="1" t="s">
        <v>621</v>
      </c>
      <c r="D497" s="1" t="s">
        <v>796</v>
      </c>
      <c r="E497" s="13" t="s">
        <v>40</v>
      </c>
      <c r="F497" s="140">
        <v>7500000</v>
      </c>
      <c r="G497" s="24" t="s">
        <v>2002</v>
      </c>
      <c r="H497" s="15">
        <v>65556105</v>
      </c>
      <c r="I497" s="15" t="s">
        <v>924</v>
      </c>
      <c r="J497" s="16">
        <v>8</v>
      </c>
      <c r="K497" s="16">
        <v>1377</v>
      </c>
      <c r="L497" s="17">
        <v>45807</v>
      </c>
      <c r="M497" s="18">
        <f t="shared" si="160"/>
        <v>7500000</v>
      </c>
      <c r="N497" s="17">
        <v>45783</v>
      </c>
      <c r="O497" s="13" t="s">
        <v>43</v>
      </c>
      <c r="P497" s="19">
        <v>45785</v>
      </c>
      <c r="Q497" s="13">
        <v>1326</v>
      </c>
      <c r="R497" s="1">
        <v>220602</v>
      </c>
      <c r="S497" s="20">
        <v>7500000</v>
      </c>
      <c r="T497" s="17">
        <v>45789</v>
      </c>
      <c r="U497" s="15" t="s">
        <v>2003</v>
      </c>
      <c r="V497" s="17">
        <v>45793</v>
      </c>
      <c r="W497" s="13" t="s">
        <v>668</v>
      </c>
      <c r="X497" s="17"/>
      <c r="Y497" s="1"/>
      <c r="Z497" s="21">
        <f t="shared" si="161"/>
        <v>2500000</v>
      </c>
      <c r="AA497" s="1"/>
      <c r="AB497" s="22"/>
      <c r="AC497" s="1"/>
      <c r="AD497" s="22"/>
      <c r="AE497" s="1"/>
      <c r="AF497" s="1" t="s">
        <v>2004</v>
      </c>
      <c r="AG497" s="1">
        <v>3105891144</v>
      </c>
      <c r="AH497" s="26" t="s">
        <v>2005</v>
      </c>
      <c r="AI497" s="1"/>
    </row>
    <row r="498" spans="1:35" hidden="1">
      <c r="A498" s="1">
        <v>522</v>
      </c>
      <c r="B498" s="1" t="s">
        <v>37</v>
      </c>
      <c r="C498" s="1" t="s">
        <v>178</v>
      </c>
      <c r="D498" s="24" t="s">
        <v>2006</v>
      </c>
      <c r="E498" s="13" t="s">
        <v>40</v>
      </c>
      <c r="F498" s="14">
        <v>2369000</v>
      </c>
      <c r="G498" s="1" t="s">
        <v>555</v>
      </c>
      <c r="H498" s="15">
        <v>1110597523</v>
      </c>
      <c r="I498" s="15" t="s">
        <v>42</v>
      </c>
      <c r="J498" s="16">
        <v>2</v>
      </c>
      <c r="K498" s="16">
        <v>1271</v>
      </c>
      <c r="L498" s="17">
        <v>45775</v>
      </c>
      <c r="M498" s="18">
        <f t="shared" ref="M498" si="162">F498</f>
        <v>2369000</v>
      </c>
      <c r="N498" s="17">
        <v>45783</v>
      </c>
      <c r="O498" s="13" t="s">
        <v>43</v>
      </c>
      <c r="P498" s="19">
        <v>45784</v>
      </c>
      <c r="Q498" s="13">
        <v>1307</v>
      </c>
      <c r="R498" s="1">
        <v>220402</v>
      </c>
      <c r="S498" s="20">
        <f t="shared" ref="S498" si="163">M498</f>
        <v>2369000</v>
      </c>
      <c r="T498" s="17" t="s">
        <v>2007</v>
      </c>
      <c r="U498" s="15">
        <v>100043779</v>
      </c>
      <c r="V498" s="17">
        <v>45784</v>
      </c>
      <c r="W498" s="25" t="s">
        <v>3012</v>
      </c>
      <c r="X498" s="17"/>
      <c r="Y498" s="1"/>
      <c r="Z498" s="21">
        <f>+F498</f>
        <v>2369000</v>
      </c>
      <c r="AA498" s="1"/>
      <c r="AB498" s="22"/>
      <c r="AC498" s="1"/>
      <c r="AD498" s="22"/>
      <c r="AE498" s="1"/>
      <c r="AF498" s="1" t="s">
        <v>556</v>
      </c>
      <c r="AG498" s="1">
        <v>3132435786</v>
      </c>
      <c r="AH498" s="26" t="s">
        <v>557</v>
      </c>
      <c r="AI498" s="1"/>
    </row>
    <row r="499" spans="1:35">
      <c r="A499" s="1">
        <v>523</v>
      </c>
      <c r="B499" s="1" t="s">
        <v>596</v>
      </c>
      <c r="C499" s="1" t="s">
        <v>621</v>
      </c>
      <c r="D499" s="1" t="s">
        <v>796</v>
      </c>
      <c r="E499" s="13" t="s">
        <v>40</v>
      </c>
      <c r="F499" s="140">
        <v>7500000</v>
      </c>
      <c r="G499" s="24" t="s">
        <v>2008</v>
      </c>
      <c r="H499" s="15">
        <v>38364934</v>
      </c>
      <c r="I499" s="15" t="s">
        <v>42</v>
      </c>
      <c r="J499" s="16">
        <v>4</v>
      </c>
      <c r="K499" s="16">
        <v>1355</v>
      </c>
      <c r="L499" s="17">
        <v>45807</v>
      </c>
      <c r="M499" s="18">
        <f>+F499</f>
        <v>7500000</v>
      </c>
      <c r="N499" s="17">
        <v>45783</v>
      </c>
      <c r="O499" s="13" t="s">
        <v>43</v>
      </c>
      <c r="P499" s="19">
        <v>45784</v>
      </c>
      <c r="Q499" s="13">
        <v>1308</v>
      </c>
      <c r="R499" s="1">
        <v>220602</v>
      </c>
      <c r="S499" s="20">
        <v>7500000</v>
      </c>
      <c r="T499" s="17"/>
      <c r="U499" s="15"/>
      <c r="V499" s="17"/>
      <c r="W499" s="13" t="s">
        <v>668</v>
      </c>
      <c r="X499" s="17"/>
      <c r="Y499" s="1"/>
      <c r="Z499" s="21">
        <f t="shared" ref="Z499:Z516" si="164">+S499/3</f>
        <v>2500000</v>
      </c>
      <c r="AA499" s="1"/>
      <c r="AB499" s="22"/>
      <c r="AC499" s="1"/>
      <c r="AD499" s="22"/>
      <c r="AE499" s="1"/>
      <c r="AF499" s="1" t="s">
        <v>2009</v>
      </c>
      <c r="AG499" s="1">
        <v>3222117035</v>
      </c>
      <c r="AH499" s="26" t="s">
        <v>2010</v>
      </c>
      <c r="AI499" s="1"/>
    </row>
    <row r="500" spans="1:35">
      <c r="A500" s="1">
        <v>524</v>
      </c>
      <c r="B500" s="1" t="s">
        <v>596</v>
      </c>
      <c r="C500" s="1" t="s">
        <v>621</v>
      </c>
      <c r="D500" s="24" t="s">
        <v>890</v>
      </c>
      <c r="E500" s="13" t="s">
        <v>40</v>
      </c>
      <c r="F500" s="258">
        <v>9000000</v>
      </c>
      <c r="G500" s="1" t="s">
        <v>2011</v>
      </c>
      <c r="H500" s="175">
        <v>38361239</v>
      </c>
      <c r="I500" s="15" t="s">
        <v>42</v>
      </c>
      <c r="J500" s="16">
        <v>1</v>
      </c>
      <c r="K500" s="16">
        <v>1384</v>
      </c>
      <c r="L500" s="17">
        <v>45777</v>
      </c>
      <c r="M500" s="18">
        <f t="shared" ref="M500:M506" si="165">F500</f>
        <v>9000000</v>
      </c>
      <c r="N500" s="17">
        <v>45783</v>
      </c>
      <c r="O500" s="13" t="s">
        <v>43</v>
      </c>
      <c r="P500" s="182">
        <v>45785</v>
      </c>
      <c r="Q500" s="183">
        <v>1331</v>
      </c>
      <c r="R500" s="1">
        <v>220606</v>
      </c>
      <c r="S500" s="20">
        <f t="shared" ref="S500:S506" si="166">M500</f>
        <v>9000000</v>
      </c>
      <c r="T500" s="17">
        <v>45790</v>
      </c>
      <c r="U500" s="218" t="s">
        <v>2012</v>
      </c>
      <c r="V500" s="17">
        <v>45798</v>
      </c>
      <c r="W500" s="13" t="s">
        <v>668</v>
      </c>
      <c r="X500" s="17"/>
      <c r="Y500" s="1"/>
      <c r="Z500" s="21">
        <f t="shared" si="164"/>
        <v>3000000</v>
      </c>
      <c r="AA500" s="1"/>
      <c r="AB500" s="22"/>
      <c r="AC500" s="1"/>
      <c r="AD500" s="22"/>
      <c r="AE500" s="1"/>
      <c r="AF500" s="1" t="s">
        <v>2013</v>
      </c>
      <c r="AG500" s="1">
        <v>3123733791</v>
      </c>
      <c r="AH500" s="26" t="s">
        <v>2014</v>
      </c>
      <c r="AI500" s="1"/>
    </row>
    <row r="501" spans="1:35">
      <c r="A501" s="1">
        <v>525</v>
      </c>
      <c r="B501" s="1" t="s">
        <v>596</v>
      </c>
      <c r="C501" s="1" t="s">
        <v>621</v>
      </c>
      <c r="D501" s="24" t="s">
        <v>890</v>
      </c>
      <c r="E501" s="13" t="s">
        <v>40</v>
      </c>
      <c r="F501" s="258">
        <v>9000000</v>
      </c>
      <c r="G501" s="1" t="s">
        <v>2015</v>
      </c>
      <c r="H501" s="175">
        <v>1110488194</v>
      </c>
      <c r="I501" s="15" t="s">
        <v>42</v>
      </c>
      <c r="J501" s="16">
        <v>5</v>
      </c>
      <c r="K501" s="16">
        <v>1383</v>
      </c>
      <c r="L501" s="17">
        <v>45777</v>
      </c>
      <c r="M501" s="18">
        <f t="shared" si="165"/>
        <v>9000000</v>
      </c>
      <c r="N501" s="17">
        <v>45783</v>
      </c>
      <c r="O501" s="13" t="s">
        <v>43</v>
      </c>
      <c r="P501" s="182">
        <v>45784</v>
      </c>
      <c r="Q501" s="183">
        <v>1309</v>
      </c>
      <c r="R501" s="1">
        <v>220606</v>
      </c>
      <c r="S501" s="20">
        <f t="shared" si="166"/>
        <v>9000000</v>
      </c>
      <c r="T501" s="17">
        <v>45784</v>
      </c>
      <c r="U501" s="218" t="s">
        <v>2016</v>
      </c>
      <c r="V501" s="17">
        <v>45785</v>
      </c>
      <c r="W501" s="13" t="s">
        <v>668</v>
      </c>
      <c r="X501" s="17"/>
      <c r="Y501" s="1"/>
      <c r="Z501" s="21">
        <f t="shared" si="164"/>
        <v>3000000</v>
      </c>
      <c r="AA501" s="1"/>
      <c r="AB501" s="22"/>
      <c r="AC501" s="1"/>
      <c r="AD501" s="22"/>
      <c r="AE501" s="1"/>
      <c r="AF501" s="1" t="s">
        <v>2017</v>
      </c>
      <c r="AG501" s="1">
        <v>3204803063</v>
      </c>
      <c r="AH501" s="26" t="s">
        <v>2018</v>
      </c>
      <c r="AI501" s="1"/>
    </row>
    <row r="502" spans="1:35">
      <c r="A502" s="1">
        <v>526</v>
      </c>
      <c r="B502" s="1" t="s">
        <v>596</v>
      </c>
      <c r="C502" s="1" t="s">
        <v>621</v>
      </c>
      <c r="D502" s="24" t="s">
        <v>890</v>
      </c>
      <c r="E502" s="13" t="s">
        <v>40</v>
      </c>
      <c r="F502" s="258">
        <v>9000000</v>
      </c>
      <c r="G502" s="1" t="s">
        <v>2019</v>
      </c>
      <c r="H502" s="175" t="s">
        <v>2020</v>
      </c>
      <c r="I502" s="15" t="s">
        <v>42</v>
      </c>
      <c r="J502" s="16">
        <v>3</v>
      </c>
      <c r="K502" s="16">
        <v>1387</v>
      </c>
      <c r="L502" s="17">
        <v>45777</v>
      </c>
      <c r="M502" s="18">
        <f t="shared" si="165"/>
        <v>9000000</v>
      </c>
      <c r="N502" s="17">
        <v>45783</v>
      </c>
      <c r="O502" s="13" t="s">
        <v>43</v>
      </c>
      <c r="P502" s="182"/>
      <c r="Q502" s="183"/>
      <c r="R502" s="1">
        <v>220606</v>
      </c>
      <c r="S502" s="20">
        <f t="shared" si="166"/>
        <v>9000000</v>
      </c>
      <c r="T502" s="17">
        <v>45792</v>
      </c>
      <c r="U502" s="218" t="s">
        <v>2021</v>
      </c>
      <c r="V502" s="17">
        <v>45796</v>
      </c>
      <c r="W502" s="13" t="s">
        <v>668</v>
      </c>
      <c r="X502" s="17"/>
      <c r="Y502" s="1"/>
      <c r="Z502" s="21">
        <f t="shared" si="164"/>
        <v>3000000</v>
      </c>
      <c r="AA502" s="1"/>
      <c r="AB502" s="22"/>
      <c r="AC502" s="1"/>
      <c r="AD502" s="22"/>
      <c r="AE502" s="1"/>
      <c r="AF502" s="1" t="s">
        <v>2022</v>
      </c>
      <c r="AG502" s="1">
        <v>3212577091</v>
      </c>
      <c r="AH502" s="26" t="s">
        <v>2023</v>
      </c>
      <c r="AI502" s="1"/>
    </row>
    <row r="503" spans="1:35">
      <c r="A503" s="1">
        <v>527</v>
      </c>
      <c r="B503" s="1" t="s">
        <v>596</v>
      </c>
      <c r="C503" s="1" t="s">
        <v>621</v>
      </c>
      <c r="D503" s="24" t="s">
        <v>890</v>
      </c>
      <c r="E503" s="13" t="s">
        <v>40</v>
      </c>
      <c r="F503" s="258">
        <v>9000000</v>
      </c>
      <c r="G503" s="1" t="s">
        <v>2024</v>
      </c>
      <c r="H503" s="175" t="s">
        <v>2025</v>
      </c>
      <c r="I503" s="15" t="s">
        <v>42</v>
      </c>
      <c r="J503" s="16">
        <v>6</v>
      </c>
      <c r="K503" s="16">
        <v>1382</v>
      </c>
      <c r="L503" s="17">
        <v>45777</v>
      </c>
      <c r="M503" s="18">
        <f t="shared" si="165"/>
        <v>9000000</v>
      </c>
      <c r="N503" s="17">
        <v>45783</v>
      </c>
      <c r="O503" s="13" t="s">
        <v>43</v>
      </c>
      <c r="P503" s="182">
        <v>45784</v>
      </c>
      <c r="Q503" s="183">
        <v>1310</v>
      </c>
      <c r="R503" s="1">
        <v>220606</v>
      </c>
      <c r="S503" s="20">
        <f t="shared" si="166"/>
        <v>9000000</v>
      </c>
      <c r="T503" s="17">
        <v>45797</v>
      </c>
      <c r="U503" s="218" t="s">
        <v>2026</v>
      </c>
      <c r="V503" s="17">
        <v>45798</v>
      </c>
      <c r="W503" s="13" t="s">
        <v>668</v>
      </c>
      <c r="X503" s="17"/>
      <c r="Y503" s="1"/>
      <c r="Z503" s="21">
        <f t="shared" si="164"/>
        <v>3000000</v>
      </c>
      <c r="AA503" s="1"/>
      <c r="AB503" s="22"/>
      <c r="AC503" s="1"/>
      <c r="AD503" s="22"/>
      <c r="AE503" s="1"/>
      <c r="AF503" s="1" t="s">
        <v>2027</v>
      </c>
      <c r="AG503" s="1">
        <v>3223386189</v>
      </c>
      <c r="AH503" s="26" t="s">
        <v>2028</v>
      </c>
      <c r="AI503" s="1"/>
    </row>
    <row r="504" spans="1:35">
      <c r="A504" s="1">
        <v>528</v>
      </c>
      <c r="B504" s="1" t="s">
        <v>596</v>
      </c>
      <c r="C504" s="1" t="s">
        <v>621</v>
      </c>
      <c r="D504" s="24" t="s">
        <v>890</v>
      </c>
      <c r="E504" s="13" t="s">
        <v>40</v>
      </c>
      <c r="F504" s="258">
        <v>9000000</v>
      </c>
      <c r="G504" s="1" t="s">
        <v>2029</v>
      </c>
      <c r="H504" s="175">
        <v>1110559745</v>
      </c>
      <c r="I504" s="15" t="s">
        <v>42</v>
      </c>
      <c r="J504" s="16">
        <v>9</v>
      </c>
      <c r="K504" s="16">
        <v>1389</v>
      </c>
      <c r="L504" s="17">
        <v>45777</v>
      </c>
      <c r="M504" s="18">
        <f t="shared" si="165"/>
        <v>9000000</v>
      </c>
      <c r="N504" s="17">
        <v>45783</v>
      </c>
      <c r="O504" s="13" t="s">
        <v>43</v>
      </c>
      <c r="P504" s="182">
        <v>45784</v>
      </c>
      <c r="Q504" s="183">
        <v>1311</v>
      </c>
      <c r="R504" s="1">
        <v>220606</v>
      </c>
      <c r="S504" s="20">
        <f t="shared" si="166"/>
        <v>9000000</v>
      </c>
      <c r="T504" s="17">
        <v>45785</v>
      </c>
      <c r="U504" s="218" t="s">
        <v>2030</v>
      </c>
      <c r="V504" s="17">
        <v>45786</v>
      </c>
      <c r="W504" s="13" t="s">
        <v>668</v>
      </c>
      <c r="X504" s="17"/>
      <c r="Y504" s="1"/>
      <c r="Z504" s="21">
        <f t="shared" si="164"/>
        <v>3000000</v>
      </c>
      <c r="AA504" s="1"/>
      <c r="AB504" s="22"/>
      <c r="AC504" s="1"/>
      <c r="AD504" s="22"/>
      <c r="AE504" s="1"/>
      <c r="AF504" s="1" t="s">
        <v>2031</v>
      </c>
      <c r="AG504" s="1">
        <v>3202123899</v>
      </c>
      <c r="AH504" s="26" t="s">
        <v>2032</v>
      </c>
      <c r="AI504" s="1"/>
    </row>
    <row r="505" spans="1:35">
      <c r="A505" s="1">
        <v>529</v>
      </c>
      <c r="B505" s="1" t="s">
        <v>596</v>
      </c>
      <c r="C505" s="1" t="s">
        <v>621</v>
      </c>
      <c r="D505" s="24" t="s">
        <v>890</v>
      </c>
      <c r="E505" s="13" t="s">
        <v>40</v>
      </c>
      <c r="F505" s="258">
        <v>9000000</v>
      </c>
      <c r="G505" s="1" t="s">
        <v>2033</v>
      </c>
      <c r="H505" s="175">
        <v>1094903873</v>
      </c>
      <c r="I505" s="15" t="s">
        <v>2034</v>
      </c>
      <c r="J505" s="16">
        <v>1</v>
      </c>
      <c r="K505" s="16">
        <v>1388</v>
      </c>
      <c r="L505" s="17">
        <v>45777</v>
      </c>
      <c r="M505" s="18">
        <f t="shared" si="165"/>
        <v>9000000</v>
      </c>
      <c r="N505" s="17">
        <v>45783</v>
      </c>
      <c r="O505" s="13" t="s">
        <v>43</v>
      </c>
      <c r="P505" s="182">
        <v>45784</v>
      </c>
      <c r="Q505" s="183">
        <v>1312</v>
      </c>
      <c r="R505" s="1">
        <v>220606</v>
      </c>
      <c r="S505" s="20">
        <f t="shared" si="166"/>
        <v>9000000</v>
      </c>
      <c r="T505" s="17">
        <v>45785</v>
      </c>
      <c r="U505" s="215" t="s">
        <v>2035</v>
      </c>
      <c r="V505" s="17">
        <v>45790</v>
      </c>
      <c r="W505" s="13" t="s">
        <v>668</v>
      </c>
      <c r="X505" s="17"/>
      <c r="Y505" s="1"/>
      <c r="Z505" s="21">
        <f t="shared" si="164"/>
        <v>3000000</v>
      </c>
      <c r="AA505" s="1"/>
      <c r="AB505" s="22"/>
      <c r="AC505" s="1"/>
      <c r="AD505" s="22"/>
      <c r="AE505" s="1"/>
      <c r="AF505" s="1" t="s">
        <v>2036</v>
      </c>
      <c r="AG505" s="1">
        <v>3157655117</v>
      </c>
      <c r="AH505" s="26" t="s">
        <v>2037</v>
      </c>
      <c r="AI505" s="1"/>
    </row>
    <row r="506" spans="1:35">
      <c r="A506" s="1">
        <v>530</v>
      </c>
      <c r="B506" s="1" t="s">
        <v>596</v>
      </c>
      <c r="C506" s="1" t="s">
        <v>621</v>
      </c>
      <c r="D506" s="24" t="s">
        <v>890</v>
      </c>
      <c r="E506" s="13" t="s">
        <v>40</v>
      </c>
      <c r="F506" s="258">
        <v>9000000</v>
      </c>
      <c r="G506" s="1" t="s">
        <v>2038</v>
      </c>
      <c r="H506" s="175">
        <v>1104696662</v>
      </c>
      <c r="I506" s="15" t="s">
        <v>42</v>
      </c>
      <c r="J506" s="16">
        <v>0</v>
      </c>
      <c r="K506" s="16">
        <v>1385</v>
      </c>
      <c r="L506" s="17">
        <v>45777</v>
      </c>
      <c r="M506" s="18">
        <f t="shared" si="165"/>
        <v>9000000</v>
      </c>
      <c r="N506" s="17">
        <v>45783</v>
      </c>
      <c r="O506" s="13" t="s">
        <v>43</v>
      </c>
      <c r="P506" s="182">
        <v>45784</v>
      </c>
      <c r="Q506" s="183">
        <v>1313</v>
      </c>
      <c r="R506" s="1">
        <v>220606</v>
      </c>
      <c r="S506" s="20">
        <f t="shared" si="166"/>
        <v>9000000</v>
      </c>
      <c r="T506" s="17"/>
      <c r="U506" s="215"/>
      <c r="V506" s="17"/>
      <c r="W506" s="13" t="s">
        <v>668</v>
      </c>
      <c r="X506" s="17"/>
      <c r="Y506" s="1"/>
      <c r="Z506" s="21">
        <f t="shared" si="164"/>
        <v>3000000</v>
      </c>
      <c r="AA506" s="1"/>
      <c r="AB506" s="22"/>
      <c r="AC506" s="1"/>
      <c r="AD506" s="22"/>
      <c r="AE506" s="1"/>
      <c r="AF506" s="1" t="s">
        <v>2039</v>
      </c>
      <c r="AG506" s="1">
        <v>3209079479</v>
      </c>
      <c r="AH506" s="26" t="s">
        <v>2040</v>
      </c>
      <c r="AI506" s="1"/>
    </row>
    <row r="507" spans="1:35">
      <c r="A507" s="1">
        <v>531</v>
      </c>
      <c r="B507" s="1" t="s">
        <v>596</v>
      </c>
      <c r="C507" s="1" t="s">
        <v>621</v>
      </c>
      <c r="D507" s="24" t="s">
        <v>1387</v>
      </c>
      <c r="E507" s="13" t="s">
        <v>40</v>
      </c>
      <c r="F507" s="252">
        <v>14250000</v>
      </c>
      <c r="G507" s="1" t="s">
        <v>2041</v>
      </c>
      <c r="H507" s="15">
        <v>1123992836</v>
      </c>
      <c r="I507" s="15" t="s">
        <v>314</v>
      </c>
      <c r="J507" s="16">
        <v>3</v>
      </c>
      <c r="K507" s="16">
        <v>1386</v>
      </c>
      <c r="L507" s="17">
        <v>45777</v>
      </c>
      <c r="M507" s="18">
        <f t="shared" ref="M507:M511" si="167">+F507</f>
        <v>14250000</v>
      </c>
      <c r="N507" s="17">
        <v>45784</v>
      </c>
      <c r="O507" s="13" t="s">
        <v>43</v>
      </c>
      <c r="P507" s="19">
        <v>45785</v>
      </c>
      <c r="Q507" s="13">
        <v>1315</v>
      </c>
      <c r="R507" s="1">
        <v>220601</v>
      </c>
      <c r="S507" s="20">
        <v>14250000</v>
      </c>
      <c r="T507" s="17">
        <v>45792</v>
      </c>
      <c r="U507" s="15" t="s">
        <v>2042</v>
      </c>
      <c r="V507" s="17">
        <v>45793</v>
      </c>
      <c r="W507" s="13" t="s">
        <v>668</v>
      </c>
      <c r="X507" s="17"/>
      <c r="Y507" s="1"/>
      <c r="Z507" s="21">
        <f t="shared" si="164"/>
        <v>4750000</v>
      </c>
      <c r="AA507" s="1"/>
      <c r="AB507" s="22"/>
      <c r="AC507" s="1"/>
      <c r="AD507" s="22"/>
      <c r="AE507" s="1"/>
      <c r="AF507" s="1" t="s">
        <v>2043</v>
      </c>
      <c r="AG507" s="1">
        <v>3002613113</v>
      </c>
      <c r="AH507" s="26" t="s">
        <v>2044</v>
      </c>
      <c r="AI507" s="1"/>
    </row>
    <row r="508" spans="1:35">
      <c r="A508" s="1">
        <v>532</v>
      </c>
      <c r="B508" s="1" t="s">
        <v>596</v>
      </c>
      <c r="C508" s="1" t="s">
        <v>621</v>
      </c>
      <c r="D508" s="24" t="s">
        <v>1387</v>
      </c>
      <c r="E508" s="13" t="s">
        <v>40</v>
      </c>
      <c r="F508" s="252">
        <v>14250000</v>
      </c>
      <c r="G508" s="1" t="s">
        <v>2045</v>
      </c>
      <c r="H508" s="15">
        <v>1005910720</v>
      </c>
      <c r="I508" s="15" t="s">
        <v>42</v>
      </c>
      <c r="J508" s="16">
        <v>9</v>
      </c>
      <c r="K508" s="16">
        <v>1390</v>
      </c>
      <c r="L508" s="17">
        <v>45777</v>
      </c>
      <c r="M508" s="18">
        <f t="shared" si="167"/>
        <v>14250000</v>
      </c>
      <c r="N508" s="17">
        <v>45784</v>
      </c>
      <c r="O508" s="13" t="s">
        <v>43</v>
      </c>
      <c r="P508" s="19">
        <v>45785</v>
      </c>
      <c r="Q508" s="13">
        <v>1316</v>
      </c>
      <c r="R508" s="1">
        <v>220601</v>
      </c>
      <c r="S508" s="20">
        <v>14250000</v>
      </c>
      <c r="T508" s="17">
        <v>45786</v>
      </c>
      <c r="U508" s="15" t="s">
        <v>2046</v>
      </c>
      <c r="V508" s="17">
        <v>45790</v>
      </c>
      <c r="W508" s="13" t="s">
        <v>668</v>
      </c>
      <c r="X508" s="17"/>
      <c r="Y508" s="1"/>
      <c r="Z508" s="21">
        <f t="shared" si="164"/>
        <v>4750000</v>
      </c>
      <c r="AA508" s="1"/>
      <c r="AB508" s="22"/>
      <c r="AC508" s="1"/>
      <c r="AD508" s="22"/>
      <c r="AE508" s="1"/>
      <c r="AF508" s="1" t="s">
        <v>2047</v>
      </c>
      <c r="AG508" s="1">
        <v>3224278603</v>
      </c>
      <c r="AH508" s="26" t="s">
        <v>2048</v>
      </c>
      <c r="AI508" s="1"/>
    </row>
    <row r="509" spans="1:35">
      <c r="A509" s="1">
        <v>533</v>
      </c>
      <c r="B509" s="1" t="s">
        <v>596</v>
      </c>
      <c r="C509" s="1" t="s">
        <v>621</v>
      </c>
      <c r="D509" s="24" t="s">
        <v>2049</v>
      </c>
      <c r="E509" s="13" t="s">
        <v>40</v>
      </c>
      <c r="F509" s="256">
        <v>14250000</v>
      </c>
      <c r="G509" s="1" t="s">
        <v>2050</v>
      </c>
      <c r="H509" s="15">
        <v>1109496227</v>
      </c>
      <c r="I509" s="15" t="s">
        <v>1267</v>
      </c>
      <c r="J509" s="16">
        <v>1</v>
      </c>
      <c r="K509" s="16">
        <v>1378</v>
      </c>
      <c r="L509" s="17">
        <v>45777</v>
      </c>
      <c r="M509" s="18">
        <f t="shared" si="167"/>
        <v>14250000</v>
      </c>
      <c r="N509" s="17">
        <v>45784</v>
      </c>
      <c r="O509" s="13" t="s">
        <v>43</v>
      </c>
      <c r="P509" s="19">
        <v>45784</v>
      </c>
      <c r="Q509" s="13">
        <v>1314</v>
      </c>
      <c r="R509" s="1">
        <v>220601</v>
      </c>
      <c r="S509" s="20">
        <v>14250000</v>
      </c>
      <c r="T509" s="17">
        <v>45785</v>
      </c>
      <c r="U509" s="15" t="s">
        <v>2051</v>
      </c>
      <c r="V509" s="17">
        <v>45787</v>
      </c>
      <c r="W509" s="13" t="s">
        <v>668</v>
      </c>
      <c r="X509" s="17"/>
      <c r="Y509" s="1"/>
      <c r="Z509" s="21">
        <f t="shared" si="164"/>
        <v>4750000</v>
      </c>
      <c r="AA509" s="1"/>
      <c r="AB509" s="22"/>
      <c r="AC509" s="1"/>
      <c r="AD509" s="22"/>
      <c r="AE509" s="1"/>
      <c r="AF509" s="1" t="s">
        <v>2052</v>
      </c>
      <c r="AG509" s="1">
        <v>3222525197</v>
      </c>
      <c r="AH509" s="26" t="s">
        <v>2053</v>
      </c>
      <c r="AI509" s="1"/>
    </row>
    <row r="510" spans="1:35">
      <c r="A510" s="1">
        <v>534</v>
      </c>
      <c r="B510" s="1" t="s">
        <v>596</v>
      </c>
      <c r="C510" s="1" t="s">
        <v>621</v>
      </c>
      <c r="D510" s="24" t="s">
        <v>2049</v>
      </c>
      <c r="E510" s="13" t="s">
        <v>40</v>
      </c>
      <c r="F510" s="256">
        <v>14250000</v>
      </c>
      <c r="G510" s="1" t="s">
        <v>2054</v>
      </c>
      <c r="H510" s="15">
        <v>28538327</v>
      </c>
      <c r="I510" s="15" t="s">
        <v>42</v>
      </c>
      <c r="J510" s="16">
        <v>5</v>
      </c>
      <c r="K510" s="16">
        <v>1167</v>
      </c>
      <c r="L510" s="17">
        <v>45769</v>
      </c>
      <c r="M510" s="18">
        <f t="shared" si="167"/>
        <v>14250000</v>
      </c>
      <c r="N510" s="17">
        <v>45784</v>
      </c>
      <c r="O510" s="13" t="s">
        <v>43</v>
      </c>
      <c r="P510" s="19">
        <v>45786</v>
      </c>
      <c r="Q510" s="13">
        <v>1342</v>
      </c>
      <c r="R510" s="1">
        <v>220601</v>
      </c>
      <c r="S510" s="20">
        <v>14250000</v>
      </c>
      <c r="T510" s="17">
        <v>45781</v>
      </c>
      <c r="U510" s="15" t="s">
        <v>2055</v>
      </c>
      <c r="V510" s="17">
        <v>45791</v>
      </c>
      <c r="W510" s="13" t="s">
        <v>668</v>
      </c>
      <c r="X510" s="17"/>
      <c r="Y510" s="1"/>
      <c r="Z510" s="21">
        <f t="shared" si="164"/>
        <v>4750000</v>
      </c>
      <c r="AA510" s="1"/>
      <c r="AB510" s="22"/>
      <c r="AC510" s="1"/>
      <c r="AD510" s="22"/>
      <c r="AE510" s="1"/>
      <c r="AF510" s="1" t="s">
        <v>2056</v>
      </c>
      <c r="AG510" s="1">
        <v>3168778515</v>
      </c>
      <c r="AH510" s="26" t="s">
        <v>2057</v>
      </c>
      <c r="AI510" s="1"/>
    </row>
    <row r="511" spans="1:35">
      <c r="A511" s="1">
        <v>535</v>
      </c>
      <c r="B511" s="1" t="s">
        <v>596</v>
      </c>
      <c r="C511" s="1" t="s">
        <v>621</v>
      </c>
      <c r="D511" s="24" t="s">
        <v>2058</v>
      </c>
      <c r="E511" s="13" t="s">
        <v>40</v>
      </c>
      <c r="F511" s="260">
        <v>18000000</v>
      </c>
      <c r="G511" s="1" t="s">
        <v>2059</v>
      </c>
      <c r="H511" s="15">
        <v>28553068</v>
      </c>
      <c r="I511" s="15" t="s">
        <v>42</v>
      </c>
      <c r="J511" s="16">
        <v>5</v>
      </c>
      <c r="K511" s="16">
        <v>1407</v>
      </c>
      <c r="L511" s="17">
        <v>45777</v>
      </c>
      <c r="M511" s="18">
        <f t="shared" si="167"/>
        <v>18000000</v>
      </c>
      <c r="N511" s="17">
        <v>45784</v>
      </c>
      <c r="O511" s="13" t="s">
        <v>43</v>
      </c>
      <c r="P511" s="19">
        <v>45785</v>
      </c>
      <c r="Q511" s="13">
        <v>1317</v>
      </c>
      <c r="R511" s="1">
        <v>220601</v>
      </c>
      <c r="S511" s="20">
        <v>18000000</v>
      </c>
      <c r="T511" s="17">
        <v>45784</v>
      </c>
      <c r="U511" s="15" t="s">
        <v>2060</v>
      </c>
      <c r="V511" s="17">
        <v>45786</v>
      </c>
      <c r="W511" s="13" t="s">
        <v>668</v>
      </c>
      <c r="X511" s="17"/>
      <c r="Y511" s="1"/>
      <c r="Z511" s="21">
        <f t="shared" si="164"/>
        <v>6000000</v>
      </c>
      <c r="AA511" s="1"/>
      <c r="AB511" s="22"/>
      <c r="AC511" s="1"/>
      <c r="AD511" s="22"/>
      <c r="AE511" s="1"/>
      <c r="AF511" s="1" t="s">
        <v>2061</v>
      </c>
      <c r="AG511" s="1">
        <v>3102988880</v>
      </c>
      <c r="AH511" s="26" t="s">
        <v>2062</v>
      </c>
      <c r="AI511" s="1"/>
    </row>
    <row r="512" spans="1:35">
      <c r="A512" s="1">
        <v>536</v>
      </c>
      <c r="B512" s="1" t="s">
        <v>596</v>
      </c>
      <c r="C512" s="1" t="s">
        <v>621</v>
      </c>
      <c r="D512" s="1" t="s">
        <v>1521</v>
      </c>
      <c r="E512" s="13" t="s">
        <v>40</v>
      </c>
      <c r="F512" s="261">
        <v>4500000</v>
      </c>
      <c r="G512" s="1" t="s">
        <v>2063</v>
      </c>
      <c r="H512" s="15">
        <v>14135760</v>
      </c>
      <c r="I512" s="15" t="s">
        <v>42</v>
      </c>
      <c r="J512" s="16">
        <v>0</v>
      </c>
      <c r="K512" s="16">
        <v>1379</v>
      </c>
      <c r="L512" s="17">
        <v>45777</v>
      </c>
      <c r="M512" s="18">
        <f>+F512</f>
        <v>4500000</v>
      </c>
      <c r="N512" s="17">
        <v>45784</v>
      </c>
      <c r="O512" s="13" t="s">
        <v>43</v>
      </c>
      <c r="P512" s="19">
        <v>45786</v>
      </c>
      <c r="Q512" s="13">
        <v>1343</v>
      </c>
      <c r="R512" s="1">
        <v>220602</v>
      </c>
      <c r="S512" s="20">
        <f>+M512</f>
        <v>4500000</v>
      </c>
      <c r="T512" s="17"/>
      <c r="U512" s="15"/>
      <c r="V512" s="17"/>
      <c r="W512" s="13" t="s">
        <v>668</v>
      </c>
      <c r="X512" s="17"/>
      <c r="Y512" s="1"/>
      <c r="Z512" s="21">
        <f t="shared" si="164"/>
        <v>1500000</v>
      </c>
      <c r="AA512" s="1"/>
      <c r="AB512" s="22"/>
      <c r="AC512" s="1"/>
      <c r="AD512" s="22"/>
      <c r="AE512" s="1"/>
      <c r="AF512" s="1" t="s">
        <v>2065</v>
      </c>
      <c r="AG512" s="1">
        <v>3052088271</v>
      </c>
      <c r="AH512" s="26" t="s">
        <v>2066</v>
      </c>
      <c r="AI512" s="1"/>
    </row>
    <row r="513" spans="1:35">
      <c r="A513" s="1">
        <v>537</v>
      </c>
      <c r="B513" s="1" t="s">
        <v>596</v>
      </c>
      <c r="C513" s="1" t="s">
        <v>621</v>
      </c>
      <c r="D513" s="1" t="s">
        <v>1521</v>
      </c>
      <c r="E513" s="13" t="s">
        <v>40</v>
      </c>
      <c r="F513" s="261">
        <v>4500000</v>
      </c>
      <c r="G513" s="1" t="s">
        <v>2067</v>
      </c>
      <c r="H513" s="15">
        <v>1110574678</v>
      </c>
      <c r="I513" s="15" t="s">
        <v>42</v>
      </c>
      <c r="J513" s="16">
        <v>6</v>
      </c>
      <c r="K513" s="16">
        <v>1339</v>
      </c>
      <c r="L513" s="17">
        <v>45777</v>
      </c>
      <c r="M513" s="18">
        <f>+F513</f>
        <v>4500000</v>
      </c>
      <c r="N513" s="17">
        <v>45784</v>
      </c>
      <c r="O513" s="13" t="s">
        <v>43</v>
      </c>
      <c r="P513" s="19">
        <v>45785</v>
      </c>
      <c r="Q513" s="13">
        <v>1318</v>
      </c>
      <c r="R513" s="1">
        <v>220602</v>
      </c>
      <c r="S513" s="20">
        <f>+M513</f>
        <v>4500000</v>
      </c>
      <c r="T513" s="17">
        <v>45784</v>
      </c>
      <c r="U513" s="15" t="s">
        <v>2068</v>
      </c>
      <c r="V513" s="17">
        <v>45786</v>
      </c>
      <c r="W513" s="13" t="s">
        <v>668</v>
      </c>
      <c r="X513" s="17"/>
      <c r="Y513" s="1"/>
      <c r="Z513" s="21">
        <f t="shared" si="164"/>
        <v>1500000</v>
      </c>
      <c r="AA513" s="1"/>
      <c r="AB513" s="22"/>
      <c r="AC513" s="1"/>
      <c r="AD513" s="22"/>
      <c r="AE513" s="1"/>
      <c r="AF513" s="1" t="s">
        <v>2069</v>
      </c>
      <c r="AG513" s="1">
        <v>3222256139</v>
      </c>
      <c r="AH513" s="26" t="s">
        <v>2070</v>
      </c>
      <c r="AI513" s="1"/>
    </row>
    <row r="514" spans="1:35">
      <c r="A514" s="1">
        <v>538</v>
      </c>
      <c r="B514" s="1" t="s">
        <v>596</v>
      </c>
      <c r="C514" s="1" t="s">
        <v>621</v>
      </c>
      <c r="D514" s="1" t="s">
        <v>1521</v>
      </c>
      <c r="E514" s="13" t="s">
        <v>40</v>
      </c>
      <c r="F514" s="261">
        <v>4500000</v>
      </c>
      <c r="G514" s="1" t="s">
        <v>2071</v>
      </c>
      <c r="H514" s="15">
        <v>1110512978</v>
      </c>
      <c r="I514" s="15" t="s">
        <v>42</v>
      </c>
      <c r="J514" s="16">
        <v>5</v>
      </c>
      <c r="K514" s="16">
        <v>1338</v>
      </c>
      <c r="L514" s="17">
        <v>45777</v>
      </c>
      <c r="M514" s="18">
        <f>+F514</f>
        <v>4500000</v>
      </c>
      <c r="N514" s="17">
        <v>45784</v>
      </c>
      <c r="O514" s="13" t="s">
        <v>43</v>
      </c>
      <c r="P514" s="19">
        <v>45785</v>
      </c>
      <c r="Q514" s="13">
        <v>1319</v>
      </c>
      <c r="R514" s="1">
        <v>220602</v>
      </c>
      <c r="S514" s="20">
        <f>+M514</f>
        <v>4500000</v>
      </c>
      <c r="T514" s="17">
        <v>45785</v>
      </c>
      <c r="U514" s="15" t="s">
        <v>2072</v>
      </c>
      <c r="V514" s="17">
        <v>45790</v>
      </c>
      <c r="W514" s="13" t="s">
        <v>668</v>
      </c>
      <c r="X514" s="17"/>
      <c r="Y514" s="1"/>
      <c r="Z514" s="21">
        <f t="shared" si="164"/>
        <v>1500000</v>
      </c>
      <c r="AA514" s="1"/>
      <c r="AB514" s="22"/>
      <c r="AC514" s="1"/>
      <c r="AD514" s="22"/>
      <c r="AE514" s="1"/>
      <c r="AF514" s="1" t="s">
        <v>2073</v>
      </c>
      <c r="AG514" s="1">
        <v>3224262892</v>
      </c>
      <c r="AH514" s="26" t="s">
        <v>2074</v>
      </c>
      <c r="AI514" s="1"/>
    </row>
    <row r="515" spans="1:35">
      <c r="A515" s="1">
        <v>539</v>
      </c>
      <c r="B515" s="1" t="s">
        <v>596</v>
      </c>
      <c r="C515" s="1" t="s">
        <v>621</v>
      </c>
      <c r="D515" s="24" t="s">
        <v>900</v>
      </c>
      <c r="E515" s="13" t="s">
        <v>40</v>
      </c>
      <c r="F515" s="264">
        <v>22500000</v>
      </c>
      <c r="G515" s="1" t="s">
        <v>2075</v>
      </c>
      <c r="H515" s="15">
        <v>1110557291</v>
      </c>
      <c r="I515" s="15" t="s">
        <v>42</v>
      </c>
      <c r="J515" s="16">
        <v>8</v>
      </c>
      <c r="K515" s="16">
        <v>1375</v>
      </c>
      <c r="L515" s="17">
        <v>45777</v>
      </c>
      <c r="M515" s="18">
        <f t="shared" ref="M515:M516" si="168">F515</f>
        <v>22500000</v>
      </c>
      <c r="N515" s="17">
        <v>45784</v>
      </c>
      <c r="O515" s="13" t="s">
        <v>43</v>
      </c>
      <c r="P515" s="19">
        <v>45785</v>
      </c>
      <c r="Q515" s="13">
        <v>1320</v>
      </c>
      <c r="R515" s="1">
        <v>220601</v>
      </c>
      <c r="S515" s="20">
        <f t="shared" ref="S515:S516" si="169">M515</f>
        <v>22500000</v>
      </c>
      <c r="T515" s="17">
        <v>45786</v>
      </c>
      <c r="U515" s="15" t="s">
        <v>2076</v>
      </c>
      <c r="V515" s="17">
        <v>45814</v>
      </c>
      <c r="W515" s="13" t="s">
        <v>668</v>
      </c>
      <c r="X515" s="17"/>
      <c r="Y515" s="1"/>
      <c r="Z515" s="21">
        <f t="shared" si="164"/>
        <v>7500000</v>
      </c>
      <c r="AA515" s="1"/>
      <c r="AB515" s="22"/>
      <c r="AC515" s="1"/>
      <c r="AD515" s="22"/>
      <c r="AE515" s="1"/>
      <c r="AF515" s="1" t="s">
        <v>2077</v>
      </c>
      <c r="AG515" s="1">
        <v>2739595</v>
      </c>
      <c r="AH515" s="26" t="s">
        <v>2078</v>
      </c>
      <c r="AI515" s="1"/>
    </row>
    <row r="516" spans="1:35">
      <c r="A516" s="1">
        <v>540</v>
      </c>
      <c r="B516" s="1" t="s">
        <v>596</v>
      </c>
      <c r="C516" s="1" t="s">
        <v>621</v>
      </c>
      <c r="D516" s="24" t="s">
        <v>2079</v>
      </c>
      <c r="E516" s="13" t="s">
        <v>40</v>
      </c>
      <c r="F516" s="260">
        <v>18000000</v>
      </c>
      <c r="G516" s="1" t="s">
        <v>2080</v>
      </c>
      <c r="H516" s="15">
        <v>93380685</v>
      </c>
      <c r="I516" s="15" t="s">
        <v>42</v>
      </c>
      <c r="J516" s="16">
        <v>2</v>
      </c>
      <c r="K516" s="16">
        <v>1374</v>
      </c>
      <c r="L516" s="17">
        <v>45777</v>
      </c>
      <c r="M516" s="18">
        <f t="shared" si="168"/>
        <v>18000000</v>
      </c>
      <c r="N516" s="17">
        <v>45784</v>
      </c>
      <c r="O516" s="13" t="s">
        <v>43</v>
      </c>
      <c r="P516" s="19"/>
      <c r="Q516" s="13"/>
      <c r="R516" s="1">
        <v>220605</v>
      </c>
      <c r="S516" s="20">
        <f t="shared" si="169"/>
        <v>18000000</v>
      </c>
      <c r="T516" s="17">
        <v>45790</v>
      </c>
      <c r="U516" s="15" t="s">
        <v>2081</v>
      </c>
      <c r="V516" s="17">
        <v>45792</v>
      </c>
      <c r="W516" s="13" t="s">
        <v>668</v>
      </c>
      <c r="X516" s="17"/>
      <c r="Y516" s="1"/>
      <c r="Z516" s="21">
        <f t="shared" si="164"/>
        <v>6000000</v>
      </c>
      <c r="AA516" s="1"/>
      <c r="AB516" s="22"/>
      <c r="AC516" s="1"/>
      <c r="AD516" s="22"/>
      <c r="AE516" s="1"/>
      <c r="AF516" s="1" t="s">
        <v>2082</v>
      </c>
      <c r="AG516" s="1">
        <v>2627284</v>
      </c>
      <c r="AH516" s="26" t="s">
        <v>2083</v>
      </c>
      <c r="AI516" s="1"/>
    </row>
    <row r="517" spans="1:35">
      <c r="A517" s="1">
        <v>541</v>
      </c>
      <c r="B517" s="1" t="s">
        <v>596</v>
      </c>
      <c r="C517" s="1" t="s">
        <v>621</v>
      </c>
      <c r="D517" s="269" t="s">
        <v>876</v>
      </c>
      <c r="E517" s="13" t="s">
        <v>40</v>
      </c>
      <c r="F517" s="143">
        <v>18000000</v>
      </c>
      <c r="G517" s="1" t="s">
        <v>2084</v>
      </c>
      <c r="H517" s="15">
        <v>39732346</v>
      </c>
      <c r="I517" s="15" t="s">
        <v>2085</v>
      </c>
      <c r="J517" s="16">
        <v>6</v>
      </c>
      <c r="K517" s="16">
        <v>1373</v>
      </c>
      <c r="L517" s="17">
        <v>45777</v>
      </c>
      <c r="M517" s="18">
        <f t="shared" ref="M517" si="170">+F517</f>
        <v>18000000</v>
      </c>
      <c r="N517" s="17">
        <v>45784</v>
      </c>
      <c r="O517" s="13" t="s">
        <v>43</v>
      </c>
      <c r="P517" s="19">
        <v>45785</v>
      </c>
      <c r="Q517" s="13">
        <v>1321</v>
      </c>
      <c r="R517" s="1">
        <v>220601</v>
      </c>
      <c r="S517" s="20">
        <v>18000000</v>
      </c>
      <c r="T517" s="17">
        <v>45785</v>
      </c>
      <c r="U517" s="15" t="s">
        <v>2086</v>
      </c>
      <c r="V517" s="17">
        <v>45787</v>
      </c>
      <c r="W517" s="13" t="s">
        <v>668</v>
      </c>
      <c r="X517" s="17"/>
      <c r="Y517" s="1"/>
      <c r="Z517" s="21">
        <f>+S517/3</f>
        <v>6000000</v>
      </c>
      <c r="AA517" s="1"/>
      <c r="AB517" s="22"/>
      <c r="AC517" s="1"/>
      <c r="AD517" s="22"/>
      <c r="AE517" s="1"/>
      <c r="AF517" s="26" t="s">
        <v>2087</v>
      </c>
      <c r="AG517" s="1">
        <v>3224284861</v>
      </c>
      <c r="AH517" s="26" t="s">
        <v>2088</v>
      </c>
      <c r="AI517" s="1"/>
    </row>
    <row r="518" spans="1:35">
      <c r="A518" s="1">
        <v>542</v>
      </c>
      <c r="B518" s="1" t="s">
        <v>596</v>
      </c>
      <c r="C518" s="1" t="s">
        <v>621</v>
      </c>
      <c r="D518" s="1" t="s">
        <v>2089</v>
      </c>
      <c r="E518" s="13" t="s">
        <v>40</v>
      </c>
      <c r="F518" s="268">
        <v>7200000</v>
      </c>
      <c r="G518" s="1" t="s">
        <v>1534</v>
      </c>
      <c r="H518" s="15">
        <v>28548844</v>
      </c>
      <c r="I518" s="15" t="s">
        <v>42</v>
      </c>
      <c r="J518" s="16">
        <v>4</v>
      </c>
      <c r="K518" s="16">
        <v>1456</v>
      </c>
      <c r="L518" s="17">
        <v>45784</v>
      </c>
      <c r="M518" s="18">
        <f t="shared" ref="M518" si="171">F518</f>
        <v>7200000</v>
      </c>
      <c r="N518" s="17">
        <v>45785</v>
      </c>
      <c r="O518" s="13" t="s">
        <v>43</v>
      </c>
      <c r="P518" s="19">
        <v>45785</v>
      </c>
      <c r="Q518" s="13">
        <v>1332</v>
      </c>
      <c r="R518" s="1">
        <v>220602</v>
      </c>
      <c r="S518" s="20">
        <f t="shared" ref="S518" si="172">M518</f>
        <v>7200000</v>
      </c>
      <c r="T518" s="17">
        <v>45785</v>
      </c>
      <c r="U518" s="15" t="s">
        <v>2090</v>
      </c>
      <c r="V518" s="17">
        <v>45786</v>
      </c>
      <c r="W518" s="13" t="s">
        <v>668</v>
      </c>
      <c r="X518" s="17"/>
      <c r="Y518" s="1"/>
      <c r="Z518" s="21">
        <f>+F518/3</f>
        <v>2400000</v>
      </c>
      <c r="AA518" s="1"/>
      <c r="AB518" s="22"/>
      <c r="AC518" s="1"/>
      <c r="AD518" s="22"/>
      <c r="AE518" s="1"/>
      <c r="AF518" s="1" t="s">
        <v>2091</v>
      </c>
      <c r="AG518" s="1">
        <v>3157726106</v>
      </c>
      <c r="AH518" s="26" t="s">
        <v>1536</v>
      </c>
      <c r="AI518" s="1"/>
    </row>
    <row r="519" spans="1:35">
      <c r="A519" s="1">
        <v>543</v>
      </c>
      <c r="B519" s="1" t="s">
        <v>596</v>
      </c>
      <c r="C519" s="1" t="s">
        <v>2092</v>
      </c>
      <c r="D519" s="24" t="s">
        <v>2093</v>
      </c>
      <c r="E519" s="13" t="s">
        <v>40</v>
      </c>
      <c r="F519" s="259">
        <v>14250000</v>
      </c>
      <c r="G519" s="1" t="s">
        <v>2094</v>
      </c>
      <c r="H519" s="15">
        <v>28551130</v>
      </c>
      <c r="I519" s="15" t="s">
        <v>42</v>
      </c>
      <c r="J519" s="16">
        <v>5</v>
      </c>
      <c r="K519" s="16">
        <v>1410</v>
      </c>
      <c r="L519" s="17">
        <v>45777</v>
      </c>
      <c r="M519" s="18">
        <f t="shared" ref="M519:M525" si="173">+F519</f>
        <v>14250000</v>
      </c>
      <c r="N519" s="17">
        <v>45785</v>
      </c>
      <c r="O519" s="13" t="s">
        <v>43</v>
      </c>
      <c r="P519" s="19">
        <v>45785</v>
      </c>
      <c r="Q519" s="13">
        <v>1333</v>
      </c>
      <c r="R519" s="1">
        <v>220601</v>
      </c>
      <c r="S519" s="20">
        <v>14250000</v>
      </c>
      <c r="T519" s="17">
        <v>45816</v>
      </c>
      <c r="U519" s="15" t="s">
        <v>2095</v>
      </c>
      <c r="V519" s="17">
        <v>45787</v>
      </c>
      <c r="W519" s="13" t="s">
        <v>668</v>
      </c>
      <c r="X519" s="17"/>
      <c r="Y519" s="1"/>
      <c r="Z519" s="21">
        <f>+S519/3</f>
        <v>4750000</v>
      </c>
      <c r="AA519" s="1"/>
      <c r="AB519" s="22"/>
      <c r="AC519" s="1"/>
      <c r="AD519" s="22"/>
      <c r="AE519" s="1"/>
      <c r="AF519" s="1" t="s">
        <v>2096</v>
      </c>
      <c r="AG519" s="1">
        <v>3224608730</v>
      </c>
      <c r="AH519" s="26" t="s">
        <v>2097</v>
      </c>
      <c r="AI519" s="1"/>
    </row>
    <row r="520" spans="1:35">
      <c r="A520" s="1">
        <v>544</v>
      </c>
      <c r="B520" s="1" t="s">
        <v>596</v>
      </c>
      <c r="C520" s="1" t="s">
        <v>621</v>
      </c>
      <c r="D520" s="1" t="s">
        <v>796</v>
      </c>
      <c r="E520" s="13" t="s">
        <v>40</v>
      </c>
      <c r="F520" s="140">
        <v>7500000</v>
      </c>
      <c r="G520" s="24" t="s">
        <v>2098</v>
      </c>
      <c r="H520" s="15">
        <v>1110567854</v>
      </c>
      <c r="I520" s="15" t="s">
        <v>42</v>
      </c>
      <c r="J520" s="16">
        <v>7</v>
      </c>
      <c r="K520" s="16">
        <v>1411</v>
      </c>
      <c r="L520" s="17">
        <v>45807</v>
      </c>
      <c r="M520" s="18">
        <f t="shared" si="173"/>
        <v>7500000</v>
      </c>
      <c r="N520" s="17">
        <v>45877</v>
      </c>
      <c r="O520" s="13" t="s">
        <v>43</v>
      </c>
      <c r="P520" s="19"/>
      <c r="Q520" s="13"/>
      <c r="R520" s="1">
        <v>220602</v>
      </c>
      <c r="S520" s="20">
        <v>7500000</v>
      </c>
      <c r="T520" s="17">
        <v>45785</v>
      </c>
      <c r="U520" s="15">
        <v>100043871</v>
      </c>
      <c r="V520" s="17">
        <v>45785</v>
      </c>
      <c r="W520" s="13" t="s">
        <v>668</v>
      </c>
      <c r="X520" s="17"/>
      <c r="Y520" s="1"/>
      <c r="Z520" s="21">
        <f t="shared" ref="Z520" si="174">+S520/3</f>
        <v>2500000</v>
      </c>
      <c r="AA520" s="1"/>
      <c r="AB520" s="22"/>
      <c r="AC520" s="1"/>
      <c r="AD520" s="22"/>
      <c r="AE520" s="1"/>
      <c r="AF520" s="1" t="s">
        <v>2099</v>
      </c>
      <c r="AG520" s="1">
        <v>3234911966</v>
      </c>
      <c r="AH520" s="26" t="s">
        <v>2100</v>
      </c>
      <c r="AI520" s="1"/>
    </row>
    <row r="521" spans="1:35">
      <c r="A521" s="1">
        <v>545</v>
      </c>
      <c r="B521" s="1" t="s">
        <v>596</v>
      </c>
      <c r="C521" s="1" t="s">
        <v>621</v>
      </c>
      <c r="D521" s="1" t="s">
        <v>1521</v>
      </c>
      <c r="E521" s="13" t="s">
        <v>40</v>
      </c>
      <c r="F521" s="261">
        <v>4500000</v>
      </c>
      <c r="G521" s="1" t="s">
        <v>2101</v>
      </c>
      <c r="H521" s="15">
        <v>93296561</v>
      </c>
      <c r="I521" s="15" t="s">
        <v>63</v>
      </c>
      <c r="J521" s="16">
        <v>9</v>
      </c>
      <c r="K521" s="16">
        <v>1409</v>
      </c>
      <c r="L521" s="17">
        <v>45777</v>
      </c>
      <c r="M521" s="18">
        <f t="shared" si="173"/>
        <v>4500000</v>
      </c>
      <c r="N521" s="17">
        <v>45785</v>
      </c>
      <c r="O521" s="13" t="s">
        <v>43</v>
      </c>
      <c r="P521" s="19"/>
      <c r="Q521" s="13"/>
      <c r="R521" s="1">
        <v>220602</v>
      </c>
      <c r="S521" s="20">
        <f>+M521</f>
        <v>4500000</v>
      </c>
      <c r="T521" s="17"/>
      <c r="U521" s="15"/>
      <c r="V521" s="17"/>
      <c r="W521" s="13" t="s">
        <v>668</v>
      </c>
      <c r="X521" s="17"/>
      <c r="Y521" s="1"/>
      <c r="Z521" s="21">
        <f>+S521/3</f>
        <v>1500000</v>
      </c>
      <c r="AA521" s="1"/>
      <c r="AB521" s="22"/>
      <c r="AC521" s="1"/>
      <c r="AD521" s="22"/>
      <c r="AE521" s="1"/>
      <c r="AF521" s="1" t="s">
        <v>2102</v>
      </c>
      <c r="AG521" s="1">
        <v>3227413850</v>
      </c>
      <c r="AH521" s="26" t="s">
        <v>2103</v>
      </c>
      <c r="AI521" s="1"/>
    </row>
    <row r="522" spans="1:35">
      <c r="A522" s="1">
        <v>546</v>
      </c>
      <c r="B522" s="1" t="s">
        <v>596</v>
      </c>
      <c r="C522" s="1" t="s">
        <v>621</v>
      </c>
      <c r="D522" s="1" t="s">
        <v>796</v>
      </c>
      <c r="E522" s="13" t="s">
        <v>40</v>
      </c>
      <c r="F522" s="140">
        <v>7500000</v>
      </c>
      <c r="G522" s="24" t="s">
        <v>2104</v>
      </c>
      <c r="H522" s="15">
        <v>65631775</v>
      </c>
      <c r="I522" s="15" t="s">
        <v>42</v>
      </c>
      <c r="J522" s="16">
        <v>3</v>
      </c>
      <c r="K522" s="16">
        <v>1450</v>
      </c>
      <c r="L522" s="17">
        <v>45784</v>
      </c>
      <c r="M522" s="18">
        <f t="shared" si="173"/>
        <v>7500000</v>
      </c>
      <c r="N522" s="17">
        <v>45877</v>
      </c>
      <c r="O522" s="13" t="s">
        <v>43</v>
      </c>
      <c r="P522" s="19"/>
      <c r="Q522" s="13"/>
      <c r="R522" s="1">
        <v>220602</v>
      </c>
      <c r="S522" s="20">
        <v>7500000</v>
      </c>
      <c r="T522" s="17">
        <v>45786</v>
      </c>
      <c r="U522" s="15" t="s">
        <v>2105</v>
      </c>
      <c r="V522" s="17">
        <v>45791</v>
      </c>
      <c r="W522" s="13" t="s">
        <v>668</v>
      </c>
      <c r="X522" s="17"/>
      <c r="Y522" s="1"/>
      <c r="Z522" s="21">
        <f t="shared" ref="Z522:Z523" si="175">+S522/3</f>
        <v>2500000</v>
      </c>
      <c r="AA522" s="1"/>
      <c r="AB522" s="22"/>
      <c r="AC522" s="1"/>
      <c r="AD522" s="22"/>
      <c r="AE522" s="1"/>
      <c r="AF522" s="1" t="s">
        <v>2106</v>
      </c>
      <c r="AG522" s="1">
        <v>3183376890</v>
      </c>
      <c r="AH522" s="26" t="s">
        <v>2107</v>
      </c>
      <c r="AI522" s="1"/>
    </row>
    <row r="523" spans="1:35">
      <c r="A523" s="1">
        <v>547</v>
      </c>
      <c r="B523" s="1" t="s">
        <v>596</v>
      </c>
      <c r="C523" s="1" t="s">
        <v>621</v>
      </c>
      <c r="D523" s="1" t="s">
        <v>796</v>
      </c>
      <c r="E523" s="13" t="s">
        <v>40</v>
      </c>
      <c r="F523" s="140">
        <v>7500000</v>
      </c>
      <c r="G523" s="24" t="s">
        <v>2108</v>
      </c>
      <c r="H523" s="15">
        <v>93418686</v>
      </c>
      <c r="I523" s="15" t="s">
        <v>245</v>
      </c>
      <c r="J523" s="16">
        <v>6</v>
      </c>
      <c r="K523" s="16">
        <v>1434</v>
      </c>
      <c r="L523" s="17">
        <v>45783</v>
      </c>
      <c r="M523" s="18">
        <f t="shared" si="173"/>
        <v>7500000</v>
      </c>
      <c r="N523" s="17">
        <v>45877</v>
      </c>
      <c r="O523" s="13" t="s">
        <v>43</v>
      </c>
      <c r="P523" s="19"/>
      <c r="Q523" s="13"/>
      <c r="R523" s="1">
        <v>220602</v>
      </c>
      <c r="S523" s="20">
        <v>7500000</v>
      </c>
      <c r="T523" s="17"/>
      <c r="U523" s="15"/>
      <c r="V523" s="17"/>
      <c r="W523" s="13" t="s">
        <v>668</v>
      </c>
      <c r="X523" s="17"/>
      <c r="Y523" s="1"/>
      <c r="Z523" s="21">
        <f t="shared" si="175"/>
        <v>2500000</v>
      </c>
      <c r="AA523" s="1"/>
      <c r="AB523" s="22"/>
      <c r="AC523" s="1"/>
      <c r="AD523" s="22"/>
      <c r="AE523" s="1"/>
      <c r="AF523" s="1" t="s">
        <v>2110</v>
      </c>
      <c r="AG523" s="1">
        <v>3153773485</v>
      </c>
      <c r="AH523" s="26" t="s">
        <v>2111</v>
      </c>
      <c r="AI523" s="1"/>
    </row>
    <row r="524" spans="1:35">
      <c r="A524" s="1">
        <v>548</v>
      </c>
      <c r="B524" s="1" t="s">
        <v>596</v>
      </c>
      <c r="C524" s="1" t="s">
        <v>621</v>
      </c>
      <c r="D524" s="1" t="s">
        <v>1521</v>
      </c>
      <c r="E524" s="13" t="s">
        <v>40</v>
      </c>
      <c r="F524" s="261">
        <v>4500000</v>
      </c>
      <c r="G524" s="1" t="s">
        <v>2112</v>
      </c>
      <c r="H524" s="15">
        <v>1110445707</v>
      </c>
      <c r="I524" s="15" t="s">
        <v>42</v>
      </c>
      <c r="J524" s="16">
        <v>9</v>
      </c>
      <c r="K524" s="16">
        <v>1408</v>
      </c>
      <c r="L524" s="17">
        <v>45777</v>
      </c>
      <c r="M524" s="18">
        <f t="shared" si="173"/>
        <v>4500000</v>
      </c>
      <c r="N524" s="17">
        <v>45785</v>
      </c>
      <c r="O524" s="13" t="s">
        <v>43</v>
      </c>
      <c r="P524" s="19"/>
      <c r="Q524" s="13"/>
      <c r="R524" s="1">
        <v>220602</v>
      </c>
      <c r="S524" s="20">
        <f>+M524</f>
        <v>4500000</v>
      </c>
      <c r="T524" s="17"/>
      <c r="U524" s="15"/>
      <c r="V524" s="17"/>
      <c r="W524" s="13" t="s">
        <v>668</v>
      </c>
      <c r="X524" s="17"/>
      <c r="Y524" s="1"/>
      <c r="Z524" s="21">
        <f>+S524/3</f>
        <v>1500000</v>
      </c>
      <c r="AA524" s="1"/>
      <c r="AB524" s="22"/>
      <c r="AC524" s="1"/>
      <c r="AD524" s="22"/>
      <c r="AE524" s="1"/>
      <c r="AF524" s="1" t="s">
        <v>2114</v>
      </c>
      <c r="AG524" s="1">
        <v>3203148219</v>
      </c>
      <c r="AH524" s="26" t="s">
        <v>2115</v>
      </c>
      <c r="AI524" s="1"/>
    </row>
    <row r="525" spans="1:35">
      <c r="A525" s="1">
        <v>549</v>
      </c>
      <c r="B525" s="1" t="s">
        <v>596</v>
      </c>
      <c r="C525" s="1" t="s">
        <v>621</v>
      </c>
      <c r="D525" s="1" t="s">
        <v>796</v>
      </c>
      <c r="E525" s="13" t="s">
        <v>40</v>
      </c>
      <c r="F525" s="140">
        <v>7500000</v>
      </c>
      <c r="G525" s="24" t="s">
        <v>2116</v>
      </c>
      <c r="H525" s="15">
        <v>60354312</v>
      </c>
      <c r="I525" s="15" t="s">
        <v>2117</v>
      </c>
      <c r="J525" s="16">
        <v>0</v>
      </c>
      <c r="K525" s="16">
        <v>1445</v>
      </c>
      <c r="L525" s="17">
        <v>45783</v>
      </c>
      <c r="M525" s="18">
        <f t="shared" si="173"/>
        <v>7500000</v>
      </c>
      <c r="N525" s="17">
        <v>45786</v>
      </c>
      <c r="O525" s="13" t="s">
        <v>43</v>
      </c>
      <c r="P525" s="19"/>
      <c r="Q525" s="13"/>
      <c r="R525" s="1">
        <v>220602</v>
      </c>
      <c r="S525" s="20">
        <v>7500000</v>
      </c>
      <c r="T525" s="17">
        <v>45786</v>
      </c>
      <c r="U525" s="15" t="s">
        <v>2118</v>
      </c>
      <c r="V525" s="17">
        <v>45794</v>
      </c>
      <c r="W525" s="13" t="s">
        <v>668</v>
      </c>
      <c r="X525" s="17"/>
      <c r="Y525" s="1"/>
      <c r="Z525" s="21">
        <f t="shared" ref="Z525:Z538" si="176">+S525/3</f>
        <v>2500000</v>
      </c>
      <c r="AA525" s="1"/>
      <c r="AB525" s="22"/>
      <c r="AC525" s="1"/>
      <c r="AD525" s="22"/>
      <c r="AE525" s="1"/>
      <c r="AF525" s="1" t="s">
        <v>2119</v>
      </c>
      <c r="AG525" s="1">
        <v>3239863806</v>
      </c>
      <c r="AH525" s="26" t="s">
        <v>2120</v>
      </c>
      <c r="AI525" s="1"/>
    </row>
    <row r="526" spans="1:35">
      <c r="A526" s="1">
        <v>550</v>
      </c>
      <c r="B526" s="1" t="s">
        <v>596</v>
      </c>
      <c r="C526" s="1" t="s">
        <v>621</v>
      </c>
      <c r="D526" s="24" t="s">
        <v>900</v>
      </c>
      <c r="E526" s="13" t="s">
        <v>40</v>
      </c>
      <c r="F526" s="264">
        <v>22500000</v>
      </c>
      <c r="G526" s="1" t="s">
        <v>2121</v>
      </c>
      <c r="H526" s="15">
        <v>1047501297</v>
      </c>
      <c r="I526" s="15" t="s">
        <v>2122</v>
      </c>
      <c r="J526" s="16">
        <v>2</v>
      </c>
      <c r="K526" s="16">
        <v>1393</v>
      </c>
      <c r="L526" s="17">
        <v>45777</v>
      </c>
      <c r="M526" s="18">
        <f t="shared" ref="M526" si="177">F526</f>
        <v>22500000</v>
      </c>
      <c r="N526" s="17">
        <v>45786</v>
      </c>
      <c r="O526" s="13" t="s">
        <v>43</v>
      </c>
      <c r="P526" s="19"/>
      <c r="Q526" s="13"/>
      <c r="R526" s="1">
        <v>220601</v>
      </c>
      <c r="S526" s="20">
        <f t="shared" ref="S526" si="178">M526</f>
        <v>22500000</v>
      </c>
      <c r="T526" s="17">
        <v>45789</v>
      </c>
      <c r="U526" s="15" t="s">
        <v>2123</v>
      </c>
      <c r="V526" s="17">
        <v>45791</v>
      </c>
      <c r="W526" s="13" t="s">
        <v>668</v>
      </c>
      <c r="X526" s="17"/>
      <c r="Y526" s="1"/>
      <c r="Z526" s="21">
        <f t="shared" si="176"/>
        <v>7500000</v>
      </c>
      <c r="AA526" s="1"/>
      <c r="AB526" s="22"/>
      <c r="AC526" s="1"/>
      <c r="AD526" s="22"/>
      <c r="AE526" s="1"/>
      <c r="AF526" s="1" t="s">
        <v>2124</v>
      </c>
      <c r="AG526" s="1">
        <v>3005219807</v>
      </c>
      <c r="AH526" s="26" t="s">
        <v>2125</v>
      </c>
      <c r="AI526" s="1"/>
    </row>
    <row r="527" spans="1:35">
      <c r="A527" s="1">
        <v>551</v>
      </c>
      <c r="B527" s="1" t="s">
        <v>596</v>
      </c>
      <c r="C527" s="1" t="s">
        <v>621</v>
      </c>
      <c r="D527" s="1" t="s">
        <v>796</v>
      </c>
      <c r="E527" s="13" t="s">
        <v>40</v>
      </c>
      <c r="F527" s="140">
        <v>7500000</v>
      </c>
      <c r="G527" s="24" t="s">
        <v>2126</v>
      </c>
      <c r="H527" s="15">
        <v>1006030852</v>
      </c>
      <c r="I527" s="15" t="s">
        <v>42</v>
      </c>
      <c r="J527" s="16">
        <v>1</v>
      </c>
      <c r="K527" s="16">
        <v>1449</v>
      </c>
      <c r="L527" s="17">
        <v>45784</v>
      </c>
      <c r="M527" s="18">
        <f t="shared" ref="M527:M532" si="179">+F527</f>
        <v>7500000</v>
      </c>
      <c r="N527" s="17">
        <v>45786</v>
      </c>
      <c r="O527" s="13" t="s">
        <v>43</v>
      </c>
      <c r="P527" s="19"/>
      <c r="Q527" s="13"/>
      <c r="R527" s="1">
        <v>220602</v>
      </c>
      <c r="S527" s="20">
        <v>7500000</v>
      </c>
      <c r="T527" s="17">
        <v>45791</v>
      </c>
      <c r="U527" s="15">
        <v>100044044</v>
      </c>
      <c r="V527" s="17">
        <v>45794</v>
      </c>
      <c r="W527" s="13" t="s">
        <v>668</v>
      </c>
      <c r="X527" s="17"/>
      <c r="Y527" s="1"/>
      <c r="Z527" s="21">
        <f t="shared" si="176"/>
        <v>2500000</v>
      </c>
      <c r="AA527" s="1"/>
      <c r="AB527" s="22"/>
      <c r="AC527" s="1"/>
      <c r="AD527" s="22"/>
      <c r="AE527" s="1"/>
      <c r="AF527" s="1" t="s">
        <v>2127</v>
      </c>
      <c r="AG527" s="1">
        <v>3208002306</v>
      </c>
      <c r="AH527" s="26" t="s">
        <v>2128</v>
      </c>
      <c r="AI527" s="1"/>
    </row>
    <row r="528" spans="1:35">
      <c r="A528" s="1">
        <v>552</v>
      </c>
      <c r="B528" s="1" t="s">
        <v>596</v>
      </c>
      <c r="C528" s="1" t="s">
        <v>621</v>
      </c>
      <c r="D528" s="1" t="s">
        <v>796</v>
      </c>
      <c r="E528" s="13" t="s">
        <v>40</v>
      </c>
      <c r="F528" s="140">
        <v>7500000</v>
      </c>
      <c r="G528" s="24" t="s">
        <v>2129</v>
      </c>
      <c r="H528" s="15">
        <v>1110506907</v>
      </c>
      <c r="I528" s="15" t="s">
        <v>42</v>
      </c>
      <c r="J528" s="16">
        <v>8</v>
      </c>
      <c r="K528" s="16">
        <v>1448</v>
      </c>
      <c r="L528" s="17">
        <v>45784</v>
      </c>
      <c r="M528" s="18">
        <f t="shared" si="179"/>
        <v>7500000</v>
      </c>
      <c r="N528" s="17">
        <v>45786</v>
      </c>
      <c r="O528" s="13" t="s">
        <v>43</v>
      </c>
      <c r="P528" s="19"/>
      <c r="Q528" s="13"/>
      <c r="R528" s="1">
        <v>220602</v>
      </c>
      <c r="S528" s="20">
        <v>7500000</v>
      </c>
      <c r="T528" s="17">
        <v>45789</v>
      </c>
      <c r="U528" s="15" t="s">
        <v>2130</v>
      </c>
      <c r="V528" s="17">
        <v>45790</v>
      </c>
      <c r="W528" s="13" t="s">
        <v>668</v>
      </c>
      <c r="X528" s="17"/>
      <c r="Y528" s="1"/>
      <c r="Z528" s="21">
        <f t="shared" si="176"/>
        <v>2500000</v>
      </c>
      <c r="AA528" s="1"/>
      <c r="AB528" s="22"/>
      <c r="AC528" s="1"/>
      <c r="AD528" s="22"/>
      <c r="AE528" s="1"/>
      <c r="AF528" s="1" t="s">
        <v>2131</v>
      </c>
      <c r="AG528" s="1">
        <v>3114718878</v>
      </c>
      <c r="AH528" s="26" t="s">
        <v>2132</v>
      </c>
      <c r="AI528" s="1"/>
    </row>
    <row r="529" spans="1:35">
      <c r="A529" s="1">
        <v>553</v>
      </c>
      <c r="B529" s="1" t="s">
        <v>596</v>
      </c>
      <c r="C529" s="1" t="s">
        <v>621</v>
      </c>
      <c r="D529" s="1" t="s">
        <v>796</v>
      </c>
      <c r="E529" s="13" t="s">
        <v>40</v>
      </c>
      <c r="F529" s="140">
        <v>7500000</v>
      </c>
      <c r="G529" s="24" t="s">
        <v>2133</v>
      </c>
      <c r="H529" s="15">
        <v>93381948</v>
      </c>
      <c r="I529" s="15" t="s">
        <v>42</v>
      </c>
      <c r="J529" s="16">
        <v>9</v>
      </c>
      <c r="K529" s="16">
        <v>1446</v>
      </c>
      <c r="L529" s="17">
        <v>45784</v>
      </c>
      <c r="M529" s="18">
        <f t="shared" si="179"/>
        <v>7500000</v>
      </c>
      <c r="N529" s="17">
        <v>45786</v>
      </c>
      <c r="O529" s="13" t="s">
        <v>43</v>
      </c>
      <c r="P529" s="19"/>
      <c r="Q529" s="13"/>
      <c r="R529" s="1">
        <v>220602</v>
      </c>
      <c r="S529" s="20">
        <v>7500000</v>
      </c>
      <c r="T529" s="17">
        <v>45789</v>
      </c>
      <c r="U529" s="15" t="s">
        <v>2134</v>
      </c>
      <c r="V529" s="17">
        <v>45790</v>
      </c>
      <c r="W529" s="13" t="s">
        <v>668</v>
      </c>
      <c r="X529" s="17"/>
      <c r="Y529" s="1"/>
      <c r="Z529" s="21">
        <f t="shared" si="176"/>
        <v>2500000</v>
      </c>
      <c r="AA529" s="1"/>
      <c r="AB529" s="22"/>
      <c r="AC529" s="1"/>
      <c r="AD529" s="22"/>
      <c r="AE529" s="1"/>
      <c r="AF529" s="1" t="s">
        <v>2135</v>
      </c>
      <c r="AG529" s="1">
        <v>3164170112</v>
      </c>
      <c r="AH529" s="26" t="s">
        <v>2136</v>
      </c>
      <c r="AI529" s="1"/>
    </row>
    <row r="530" spans="1:35">
      <c r="A530" s="1">
        <v>554</v>
      </c>
      <c r="B530" s="1" t="s">
        <v>596</v>
      </c>
      <c r="C530" s="1" t="s">
        <v>621</v>
      </c>
      <c r="D530" s="1" t="s">
        <v>796</v>
      </c>
      <c r="E530" s="13" t="s">
        <v>40</v>
      </c>
      <c r="F530" s="140">
        <v>7500000</v>
      </c>
      <c r="G530" s="24" t="s">
        <v>2137</v>
      </c>
      <c r="H530" s="15">
        <v>65585878</v>
      </c>
      <c r="I530" s="15" t="s">
        <v>1267</v>
      </c>
      <c r="J530" s="16">
        <v>6</v>
      </c>
      <c r="K530" s="16">
        <v>1447</v>
      </c>
      <c r="L530" s="17">
        <v>45784</v>
      </c>
      <c r="M530" s="18">
        <f t="shared" si="179"/>
        <v>7500000</v>
      </c>
      <c r="N530" s="17">
        <v>45786</v>
      </c>
      <c r="O530" s="13" t="s">
        <v>43</v>
      </c>
      <c r="P530" s="19">
        <v>45807</v>
      </c>
      <c r="Q530" s="13">
        <v>1554</v>
      </c>
      <c r="R530" s="1">
        <v>220602</v>
      </c>
      <c r="S530" s="20">
        <v>7500000</v>
      </c>
      <c r="T530" s="17"/>
      <c r="U530" s="15"/>
      <c r="V530" s="17"/>
      <c r="W530" s="13" t="s">
        <v>668</v>
      </c>
      <c r="X530" s="17"/>
      <c r="Y530" s="1"/>
      <c r="Z530" s="21">
        <f t="shared" si="176"/>
        <v>2500000</v>
      </c>
      <c r="AA530" s="1"/>
      <c r="AB530" s="22"/>
      <c r="AC530" s="1"/>
      <c r="AD530" s="22"/>
      <c r="AE530" s="1"/>
      <c r="AF530" s="1" t="s">
        <v>2138</v>
      </c>
      <c r="AG530" s="1">
        <v>3203278591</v>
      </c>
      <c r="AH530" s="26" t="s">
        <v>2139</v>
      </c>
      <c r="AI530" s="1"/>
    </row>
    <row r="531" spans="1:35">
      <c r="A531" s="1">
        <v>555</v>
      </c>
      <c r="B531" s="1" t="s">
        <v>596</v>
      </c>
      <c r="C531" s="1" t="s">
        <v>621</v>
      </c>
      <c r="D531" s="1" t="s">
        <v>796</v>
      </c>
      <c r="E531" s="13" t="s">
        <v>40</v>
      </c>
      <c r="F531" s="140">
        <v>7500000</v>
      </c>
      <c r="G531" s="24" t="s">
        <v>2140</v>
      </c>
      <c r="H531" s="15">
        <v>1005911200</v>
      </c>
      <c r="I531" s="15" t="s">
        <v>42</v>
      </c>
      <c r="J531" s="16">
        <v>5</v>
      </c>
      <c r="K531" s="16">
        <v>1366</v>
      </c>
      <c r="L531" s="17">
        <v>45777</v>
      </c>
      <c r="M531" s="18">
        <f t="shared" si="179"/>
        <v>7500000</v>
      </c>
      <c r="N531" s="17">
        <v>45786</v>
      </c>
      <c r="O531" s="13" t="s">
        <v>43</v>
      </c>
      <c r="P531" s="19"/>
      <c r="Q531" s="13"/>
      <c r="R531" s="1">
        <v>220602</v>
      </c>
      <c r="S531" s="20">
        <v>7500000</v>
      </c>
      <c r="T531" s="17">
        <v>45786</v>
      </c>
      <c r="U531" s="15" t="s">
        <v>2141</v>
      </c>
      <c r="V531" s="17">
        <v>45790</v>
      </c>
      <c r="W531" s="13" t="s">
        <v>668</v>
      </c>
      <c r="X531" s="17"/>
      <c r="Y531" s="1"/>
      <c r="Z531" s="21">
        <f t="shared" si="176"/>
        <v>2500000</v>
      </c>
      <c r="AA531" s="1"/>
      <c r="AB531" s="22"/>
      <c r="AC531" s="1"/>
      <c r="AD531" s="22"/>
      <c r="AE531" s="1"/>
      <c r="AF531" s="1" t="s">
        <v>2142</v>
      </c>
      <c r="AG531" s="1">
        <v>3167496244</v>
      </c>
      <c r="AH531" s="26" t="s">
        <v>2143</v>
      </c>
      <c r="AI531" s="1"/>
    </row>
    <row r="532" spans="1:35">
      <c r="A532" s="1">
        <v>556</v>
      </c>
      <c r="B532" s="1" t="s">
        <v>596</v>
      </c>
      <c r="C532" s="1" t="s">
        <v>621</v>
      </c>
      <c r="D532" s="1" t="s">
        <v>796</v>
      </c>
      <c r="E532" s="13" t="s">
        <v>40</v>
      </c>
      <c r="F532" s="140">
        <v>7500000</v>
      </c>
      <c r="G532" s="24" t="s">
        <v>2144</v>
      </c>
      <c r="H532" s="15">
        <v>1110462434</v>
      </c>
      <c r="I532" s="15" t="s">
        <v>42</v>
      </c>
      <c r="J532" s="16">
        <v>5</v>
      </c>
      <c r="K532" s="16">
        <v>1362</v>
      </c>
      <c r="L532" s="17">
        <v>45777</v>
      </c>
      <c r="M532" s="18">
        <f t="shared" si="179"/>
        <v>7500000</v>
      </c>
      <c r="N532" s="17">
        <v>45786</v>
      </c>
      <c r="O532" s="13" t="s">
        <v>43</v>
      </c>
      <c r="P532" s="19"/>
      <c r="Q532" s="13"/>
      <c r="R532" s="1">
        <v>220602</v>
      </c>
      <c r="S532" s="20">
        <v>7500000</v>
      </c>
      <c r="T532" s="17">
        <v>45786</v>
      </c>
      <c r="U532" s="15" t="s">
        <v>2145</v>
      </c>
      <c r="V532" s="17">
        <v>45790</v>
      </c>
      <c r="W532" s="13" t="s">
        <v>668</v>
      </c>
      <c r="X532" s="17"/>
      <c r="Y532" s="1"/>
      <c r="Z532" s="21">
        <f t="shared" si="176"/>
        <v>2500000</v>
      </c>
      <c r="AA532" s="1"/>
      <c r="AB532" s="22"/>
      <c r="AC532" s="1"/>
      <c r="AD532" s="22"/>
      <c r="AE532" s="1"/>
      <c r="AF532" s="1" t="s">
        <v>2146</v>
      </c>
      <c r="AG532" s="1">
        <v>3203833715</v>
      </c>
      <c r="AH532" s="26" t="s">
        <v>2147</v>
      </c>
      <c r="AI532" s="1"/>
    </row>
    <row r="533" spans="1:35">
      <c r="A533" s="1">
        <v>557</v>
      </c>
      <c r="B533" s="1" t="s">
        <v>596</v>
      </c>
      <c r="C533" s="1" t="s">
        <v>621</v>
      </c>
      <c r="D533" s="24" t="s">
        <v>890</v>
      </c>
      <c r="E533" s="13" t="s">
        <v>40</v>
      </c>
      <c r="F533" s="258">
        <v>9000000</v>
      </c>
      <c r="G533" s="1" t="s">
        <v>2148</v>
      </c>
      <c r="H533" s="175">
        <v>1110524707</v>
      </c>
      <c r="I533" s="15" t="s">
        <v>42</v>
      </c>
      <c r="J533" s="16">
        <v>8</v>
      </c>
      <c r="K533" s="16">
        <v>1402</v>
      </c>
      <c r="L533" s="17">
        <v>45777</v>
      </c>
      <c r="M533" s="18">
        <f t="shared" ref="M533:M538" si="180">F533</f>
        <v>9000000</v>
      </c>
      <c r="N533" s="17">
        <v>45786</v>
      </c>
      <c r="O533" s="13" t="s">
        <v>43</v>
      </c>
      <c r="P533" s="182"/>
      <c r="Q533" s="183"/>
      <c r="R533" s="1">
        <v>220606</v>
      </c>
      <c r="S533" s="20">
        <f t="shared" ref="S533:S538" si="181">M533</f>
        <v>9000000</v>
      </c>
      <c r="T533" s="17">
        <v>45789</v>
      </c>
      <c r="U533" s="240">
        <v>100043956</v>
      </c>
      <c r="V533" s="17" t="s">
        <v>4172</v>
      </c>
      <c r="W533" s="13" t="s">
        <v>668</v>
      </c>
      <c r="X533" s="17"/>
      <c r="Y533" s="1"/>
      <c r="Z533" s="21">
        <f t="shared" si="176"/>
        <v>3000000</v>
      </c>
      <c r="AA533" s="1"/>
      <c r="AB533" s="22"/>
      <c r="AC533" s="1"/>
      <c r="AD533" s="22"/>
      <c r="AE533" s="1"/>
      <c r="AF533" s="1" t="s">
        <v>2149</v>
      </c>
      <c r="AG533" s="1">
        <v>3118108187</v>
      </c>
      <c r="AH533" s="26" t="s">
        <v>2150</v>
      </c>
      <c r="AI533" s="1"/>
    </row>
    <row r="534" spans="1:35">
      <c r="A534" s="1">
        <v>558</v>
      </c>
      <c r="B534" s="1" t="s">
        <v>596</v>
      </c>
      <c r="C534" s="1" t="s">
        <v>621</v>
      </c>
      <c r="D534" s="24" t="s">
        <v>890</v>
      </c>
      <c r="E534" s="13" t="s">
        <v>40</v>
      </c>
      <c r="F534" s="258">
        <v>9000000</v>
      </c>
      <c r="G534" s="1" t="s">
        <v>2151</v>
      </c>
      <c r="H534" s="175">
        <v>1105680914</v>
      </c>
      <c r="I534" s="15" t="s">
        <v>42</v>
      </c>
      <c r="J534" s="16">
        <v>5</v>
      </c>
      <c r="K534" s="16">
        <v>1391</v>
      </c>
      <c r="L534" s="17">
        <v>45777</v>
      </c>
      <c r="M534" s="18">
        <f t="shared" si="180"/>
        <v>9000000</v>
      </c>
      <c r="N534" s="17">
        <v>45786</v>
      </c>
      <c r="O534" s="13" t="s">
        <v>43</v>
      </c>
      <c r="P534" s="182"/>
      <c r="Q534" s="183"/>
      <c r="R534" s="1">
        <v>220606</v>
      </c>
      <c r="S534" s="20">
        <f t="shared" si="181"/>
        <v>9000000</v>
      </c>
      <c r="T534" s="17">
        <v>45789</v>
      </c>
      <c r="U534" s="239" t="s">
        <v>2152</v>
      </c>
      <c r="V534" s="17">
        <v>45791</v>
      </c>
      <c r="W534" s="13" t="s">
        <v>668</v>
      </c>
      <c r="X534" s="17"/>
      <c r="Y534" s="1"/>
      <c r="Z534" s="21">
        <f t="shared" si="176"/>
        <v>3000000</v>
      </c>
      <c r="AA534" s="1"/>
      <c r="AB534" s="22"/>
      <c r="AC534" s="1"/>
      <c r="AD534" s="22"/>
      <c r="AE534" s="1"/>
      <c r="AF534" s="1" t="s">
        <v>2153</v>
      </c>
      <c r="AG534" s="1">
        <v>3102970192</v>
      </c>
      <c r="AH534" s="26" t="s">
        <v>2154</v>
      </c>
      <c r="AI534" s="1"/>
    </row>
    <row r="535" spans="1:35">
      <c r="A535" s="1">
        <v>559</v>
      </c>
      <c r="B535" s="1" t="s">
        <v>596</v>
      </c>
      <c r="C535" s="1" t="s">
        <v>621</v>
      </c>
      <c r="D535" s="24" t="s">
        <v>890</v>
      </c>
      <c r="E535" s="13" t="s">
        <v>40</v>
      </c>
      <c r="F535" s="258">
        <v>9000000</v>
      </c>
      <c r="G535" s="1" t="s">
        <v>2155</v>
      </c>
      <c r="H535" s="175">
        <v>28558182</v>
      </c>
      <c r="I535" s="15" t="s">
        <v>42</v>
      </c>
      <c r="J535" s="16">
        <v>1</v>
      </c>
      <c r="K535" s="16">
        <v>1405</v>
      </c>
      <c r="L535" s="17">
        <v>45777</v>
      </c>
      <c r="M535" s="18">
        <f t="shared" si="180"/>
        <v>9000000</v>
      </c>
      <c r="N535" s="17">
        <v>45786</v>
      </c>
      <c r="O535" s="13" t="s">
        <v>43</v>
      </c>
      <c r="P535" s="182"/>
      <c r="Q535" s="183"/>
      <c r="R535" s="1">
        <v>220606</v>
      </c>
      <c r="S535" s="20">
        <f t="shared" si="181"/>
        <v>9000000</v>
      </c>
      <c r="T535" s="17">
        <v>45789</v>
      </c>
      <c r="U535" s="238" t="s">
        <v>2156</v>
      </c>
      <c r="V535" s="17">
        <v>45790</v>
      </c>
      <c r="W535" s="13" t="s">
        <v>668</v>
      </c>
      <c r="X535" s="17"/>
      <c r="Y535" s="1"/>
      <c r="Z535" s="21">
        <f t="shared" si="176"/>
        <v>3000000</v>
      </c>
      <c r="AA535" s="1"/>
      <c r="AB535" s="22"/>
      <c r="AC535" s="1"/>
      <c r="AD535" s="22"/>
      <c r="AE535" s="1"/>
      <c r="AF535" s="1" t="s">
        <v>2157</v>
      </c>
      <c r="AG535" s="1">
        <v>3142855539</v>
      </c>
      <c r="AH535" s="26" t="s">
        <v>2158</v>
      </c>
      <c r="AI535" s="1"/>
    </row>
    <row r="536" spans="1:35">
      <c r="A536" s="1">
        <v>560</v>
      </c>
      <c r="B536" s="1" t="s">
        <v>596</v>
      </c>
      <c r="C536" s="1" t="s">
        <v>621</v>
      </c>
      <c r="D536" s="24" t="s">
        <v>890</v>
      </c>
      <c r="E536" s="13" t="s">
        <v>40</v>
      </c>
      <c r="F536" s="258">
        <v>9000000</v>
      </c>
      <c r="G536" s="1" t="s">
        <v>2159</v>
      </c>
      <c r="H536" s="175">
        <v>1110523027</v>
      </c>
      <c r="I536" s="15" t="s">
        <v>42</v>
      </c>
      <c r="J536" s="16">
        <v>3</v>
      </c>
      <c r="K536" s="16">
        <v>1401</v>
      </c>
      <c r="L536" s="17">
        <v>45777</v>
      </c>
      <c r="M536" s="18">
        <f t="shared" si="180"/>
        <v>9000000</v>
      </c>
      <c r="N536" s="17">
        <v>45786</v>
      </c>
      <c r="O536" s="13" t="s">
        <v>43</v>
      </c>
      <c r="P536" s="182"/>
      <c r="Q536" s="183"/>
      <c r="R536" s="1">
        <v>220606</v>
      </c>
      <c r="S536" s="20">
        <f t="shared" si="181"/>
        <v>9000000</v>
      </c>
      <c r="T536" s="17"/>
      <c r="U536" s="215"/>
      <c r="V536" s="17"/>
      <c r="W536" s="13" t="s">
        <v>668</v>
      </c>
      <c r="X536" s="17"/>
      <c r="Y536" s="1"/>
      <c r="Z536" s="21">
        <f t="shared" si="176"/>
        <v>3000000</v>
      </c>
      <c r="AA536" s="1"/>
      <c r="AB536" s="22"/>
      <c r="AC536" s="1"/>
      <c r="AD536" s="22"/>
      <c r="AE536" s="1"/>
      <c r="AF536" s="1" t="s">
        <v>2161</v>
      </c>
      <c r="AG536" s="1">
        <v>3112891876</v>
      </c>
      <c r="AH536" s="26" t="s">
        <v>2162</v>
      </c>
      <c r="AI536" s="1"/>
    </row>
    <row r="537" spans="1:35">
      <c r="A537" s="1">
        <v>561</v>
      </c>
      <c r="B537" s="1" t="s">
        <v>596</v>
      </c>
      <c r="C537" s="1" t="s">
        <v>621</v>
      </c>
      <c r="D537" s="24" t="s">
        <v>890</v>
      </c>
      <c r="E537" s="13" t="s">
        <v>40</v>
      </c>
      <c r="F537" s="258">
        <v>9000000</v>
      </c>
      <c r="G537" s="1" t="s">
        <v>2163</v>
      </c>
      <c r="H537" s="175">
        <v>1106226275</v>
      </c>
      <c r="I537" s="15" t="s">
        <v>2164</v>
      </c>
      <c r="J537" s="16">
        <v>5</v>
      </c>
      <c r="K537" s="16">
        <v>1403</v>
      </c>
      <c r="L537" s="17">
        <v>45777</v>
      </c>
      <c r="M537" s="18">
        <f t="shared" si="180"/>
        <v>9000000</v>
      </c>
      <c r="N537" s="17">
        <v>45786</v>
      </c>
      <c r="O537" s="13" t="s">
        <v>43</v>
      </c>
      <c r="P537" s="182"/>
      <c r="Q537" s="183"/>
      <c r="R537" s="1">
        <v>220606</v>
      </c>
      <c r="S537" s="20">
        <f t="shared" si="181"/>
        <v>9000000</v>
      </c>
      <c r="T537" s="17"/>
      <c r="U537" s="215"/>
      <c r="V537" s="17"/>
      <c r="W537" s="13" t="s">
        <v>668</v>
      </c>
      <c r="X537" s="17"/>
      <c r="Y537" s="1"/>
      <c r="Z537" s="21">
        <f t="shared" si="176"/>
        <v>3000000</v>
      </c>
      <c r="AA537" s="1"/>
      <c r="AB537" s="22"/>
      <c r="AC537" s="1"/>
      <c r="AD537" s="22"/>
      <c r="AE537" s="1"/>
      <c r="AF537" s="1" t="s">
        <v>2166</v>
      </c>
      <c r="AG537" s="1">
        <v>3167998815</v>
      </c>
      <c r="AH537" s="26" t="s">
        <v>2167</v>
      </c>
      <c r="AI537" s="1"/>
    </row>
    <row r="538" spans="1:35">
      <c r="A538" s="1">
        <v>562</v>
      </c>
      <c r="B538" s="1" t="s">
        <v>596</v>
      </c>
      <c r="C538" s="1" t="s">
        <v>621</v>
      </c>
      <c r="D538" s="24" t="s">
        <v>890</v>
      </c>
      <c r="E538" s="13" t="s">
        <v>40</v>
      </c>
      <c r="F538" s="258">
        <v>9000000</v>
      </c>
      <c r="G538" s="1" t="s">
        <v>2168</v>
      </c>
      <c r="H538" s="175">
        <v>1107974952</v>
      </c>
      <c r="I538" s="15" t="s">
        <v>42</v>
      </c>
      <c r="J538" s="16">
        <v>2</v>
      </c>
      <c r="K538" s="16">
        <v>1404</v>
      </c>
      <c r="L538" s="17">
        <v>45777</v>
      </c>
      <c r="M538" s="18">
        <f t="shared" si="180"/>
        <v>9000000</v>
      </c>
      <c r="N538" s="17">
        <v>45786</v>
      </c>
      <c r="O538" s="13" t="s">
        <v>43</v>
      </c>
      <c r="P538" s="182"/>
      <c r="Q538" s="183"/>
      <c r="R538" s="1">
        <v>220606</v>
      </c>
      <c r="S538" s="20">
        <f t="shared" si="181"/>
        <v>9000000</v>
      </c>
      <c r="T538" s="17">
        <v>45789</v>
      </c>
      <c r="U538" s="239">
        <v>100043971</v>
      </c>
      <c r="V538" s="17">
        <v>45793</v>
      </c>
      <c r="W538" s="13" t="s">
        <v>668</v>
      </c>
      <c r="X538" s="17"/>
      <c r="Y538" s="1"/>
      <c r="Z538" s="21">
        <f t="shared" si="176"/>
        <v>3000000</v>
      </c>
      <c r="AA538" s="1"/>
      <c r="AB538" s="22"/>
      <c r="AC538" s="1"/>
      <c r="AD538" s="22"/>
      <c r="AE538" s="1"/>
      <c r="AF538" s="1" t="s">
        <v>2169</v>
      </c>
      <c r="AG538" s="1">
        <v>3133979953</v>
      </c>
      <c r="AH538" s="26" t="s">
        <v>2170</v>
      </c>
      <c r="AI538" s="1"/>
    </row>
    <row r="539" spans="1:35">
      <c r="A539" s="1">
        <v>563</v>
      </c>
      <c r="B539" s="1" t="s">
        <v>596</v>
      </c>
      <c r="C539" s="1" t="s">
        <v>621</v>
      </c>
      <c r="D539" s="24" t="s">
        <v>2171</v>
      </c>
      <c r="E539" s="13" t="s">
        <v>40</v>
      </c>
      <c r="F539" s="256">
        <v>14250000</v>
      </c>
      <c r="G539" s="1" t="s">
        <v>2172</v>
      </c>
      <c r="H539" s="15">
        <v>1110537898</v>
      </c>
      <c r="I539" s="15" t="s">
        <v>42</v>
      </c>
      <c r="J539" s="16">
        <v>2</v>
      </c>
      <c r="K539" s="16">
        <v>1415</v>
      </c>
      <c r="L539" s="17">
        <v>45780</v>
      </c>
      <c r="M539" s="18">
        <f t="shared" ref="M539" si="182">+F539</f>
        <v>14250000</v>
      </c>
      <c r="N539" s="17">
        <v>45786</v>
      </c>
      <c r="O539" s="13" t="s">
        <v>43</v>
      </c>
      <c r="P539" s="19"/>
      <c r="Q539" s="13"/>
      <c r="R539" s="1">
        <v>220601</v>
      </c>
      <c r="S539" s="20">
        <v>14250000</v>
      </c>
      <c r="T539" s="17">
        <v>45789</v>
      </c>
      <c r="U539" s="15" t="s">
        <v>2173</v>
      </c>
      <c r="V539" s="17">
        <v>45790</v>
      </c>
      <c r="W539" s="13" t="s">
        <v>668</v>
      </c>
      <c r="X539" s="17"/>
      <c r="Y539" s="1"/>
      <c r="Z539" s="21">
        <f>+S539/3</f>
        <v>4750000</v>
      </c>
      <c r="AA539" s="1"/>
      <c r="AB539" s="22"/>
      <c r="AC539" s="1"/>
      <c r="AD539" s="22"/>
      <c r="AE539" s="1"/>
      <c r="AF539" s="1" t="s">
        <v>2174</v>
      </c>
      <c r="AG539" s="1">
        <v>3165319865</v>
      </c>
      <c r="AH539" s="26" t="s">
        <v>2175</v>
      </c>
      <c r="AI539" s="1"/>
    </row>
    <row r="540" spans="1:35">
      <c r="A540" s="1">
        <v>564</v>
      </c>
      <c r="B540" s="1" t="s">
        <v>596</v>
      </c>
      <c r="C540" s="1" t="s">
        <v>2176</v>
      </c>
      <c r="D540" s="1" t="s">
        <v>2177</v>
      </c>
      <c r="E540" s="13" t="s">
        <v>40</v>
      </c>
      <c r="F540" s="268">
        <v>7200000</v>
      </c>
      <c r="G540" s="1" t="s">
        <v>2178</v>
      </c>
      <c r="H540" s="15">
        <v>1106713559</v>
      </c>
      <c r="I540" s="15" t="s">
        <v>208</v>
      </c>
      <c r="J540" s="16">
        <v>0</v>
      </c>
      <c r="K540" s="16">
        <v>1412</v>
      </c>
      <c r="L540" s="17">
        <v>45777</v>
      </c>
      <c r="M540" s="18">
        <f t="shared" ref="M540" si="183">F540</f>
        <v>7200000</v>
      </c>
      <c r="N540" s="17">
        <v>45786</v>
      </c>
      <c r="O540" s="13" t="s">
        <v>43</v>
      </c>
      <c r="P540" s="19"/>
      <c r="Q540" s="13"/>
      <c r="R540" s="1">
        <v>220602</v>
      </c>
      <c r="S540" s="20">
        <f t="shared" ref="S540" si="184">M540</f>
        <v>7200000</v>
      </c>
      <c r="T540" s="17">
        <v>45789</v>
      </c>
      <c r="U540" s="15" t="s">
        <v>2179</v>
      </c>
      <c r="V540" s="17">
        <v>45791</v>
      </c>
      <c r="W540" s="13" t="s">
        <v>668</v>
      </c>
      <c r="X540" s="17"/>
      <c r="Y540" s="1"/>
      <c r="Z540" s="21">
        <f>+F540/3</f>
        <v>2400000</v>
      </c>
      <c r="AA540" s="1"/>
      <c r="AB540" s="22"/>
      <c r="AC540" s="1"/>
      <c r="AD540" s="22"/>
      <c r="AE540" s="1"/>
      <c r="AF540" s="1" t="s">
        <v>2180</v>
      </c>
      <c r="AG540" s="1">
        <v>3138593122</v>
      </c>
      <c r="AH540" s="26" t="s">
        <v>2181</v>
      </c>
      <c r="AI540" s="1"/>
    </row>
    <row r="541" spans="1:35">
      <c r="A541" s="1">
        <v>565</v>
      </c>
      <c r="B541" s="1" t="s">
        <v>596</v>
      </c>
      <c r="C541" s="1" t="s">
        <v>621</v>
      </c>
      <c r="D541" s="1" t="s">
        <v>796</v>
      </c>
      <c r="E541" s="13" t="s">
        <v>40</v>
      </c>
      <c r="F541" s="140">
        <v>7500000</v>
      </c>
      <c r="G541" s="24" t="s">
        <v>2182</v>
      </c>
      <c r="H541" s="15">
        <v>65768310</v>
      </c>
      <c r="I541" s="15" t="s">
        <v>42</v>
      </c>
      <c r="J541" s="16">
        <v>1</v>
      </c>
      <c r="K541" s="16">
        <v>1444</v>
      </c>
      <c r="L541" s="17">
        <v>45783</v>
      </c>
      <c r="M541" s="18">
        <f t="shared" ref="M541:M548" si="185">+F541</f>
        <v>7500000</v>
      </c>
      <c r="N541" s="17">
        <v>45786</v>
      </c>
      <c r="O541" s="13" t="s">
        <v>43</v>
      </c>
      <c r="P541" s="19"/>
      <c r="Q541" s="13"/>
      <c r="R541" s="1">
        <v>220602</v>
      </c>
      <c r="S541" s="20">
        <v>7500000</v>
      </c>
      <c r="T541" s="17">
        <v>45792</v>
      </c>
      <c r="U541" s="15" t="s">
        <v>2183</v>
      </c>
      <c r="V541" s="17">
        <v>45794</v>
      </c>
      <c r="W541" s="13" t="s">
        <v>668</v>
      </c>
      <c r="X541" s="17"/>
      <c r="Y541" s="1"/>
      <c r="Z541" s="21">
        <f t="shared" ref="Z541:Z548" si="186">+S541/3</f>
        <v>2500000</v>
      </c>
      <c r="AA541" s="1"/>
      <c r="AB541" s="22"/>
      <c r="AC541" s="1"/>
      <c r="AD541" s="22"/>
      <c r="AE541" s="1"/>
      <c r="AF541" s="1" t="s">
        <v>2184</v>
      </c>
      <c r="AG541" s="1">
        <v>3144293520</v>
      </c>
      <c r="AH541" s="26" t="s">
        <v>2185</v>
      </c>
      <c r="AI541" s="1"/>
    </row>
    <row r="542" spans="1:35">
      <c r="A542" s="1">
        <v>566</v>
      </c>
      <c r="B542" s="1" t="s">
        <v>596</v>
      </c>
      <c r="C542" s="1" t="s">
        <v>621</v>
      </c>
      <c r="D542" s="1" t="s">
        <v>796</v>
      </c>
      <c r="E542" s="13" t="s">
        <v>40</v>
      </c>
      <c r="F542" s="140">
        <v>7500000</v>
      </c>
      <c r="G542" s="24" t="s">
        <v>2186</v>
      </c>
      <c r="H542" s="15">
        <v>1070464107</v>
      </c>
      <c r="I542" s="15" t="s">
        <v>42</v>
      </c>
      <c r="J542" s="16">
        <v>6</v>
      </c>
      <c r="K542" s="16">
        <v>1425</v>
      </c>
      <c r="L542" s="17">
        <v>45783</v>
      </c>
      <c r="M542" s="18">
        <f t="shared" si="185"/>
        <v>7500000</v>
      </c>
      <c r="N542" s="17">
        <v>45786</v>
      </c>
      <c r="O542" s="13" t="s">
        <v>43</v>
      </c>
      <c r="P542" s="19"/>
      <c r="Q542" s="13"/>
      <c r="R542" s="1">
        <v>220602</v>
      </c>
      <c r="S542" s="20">
        <v>7500000</v>
      </c>
      <c r="T542" s="17">
        <v>45789</v>
      </c>
      <c r="U542" s="15" t="s">
        <v>2187</v>
      </c>
      <c r="V542" s="17">
        <v>45783</v>
      </c>
      <c r="W542" s="13" t="s">
        <v>668</v>
      </c>
      <c r="X542" s="17"/>
      <c r="Y542" s="1"/>
      <c r="Z542" s="21">
        <f t="shared" si="186"/>
        <v>2500000</v>
      </c>
      <c r="AA542" s="1"/>
      <c r="AB542" s="22"/>
      <c r="AC542" s="1"/>
      <c r="AD542" s="22"/>
      <c r="AE542" s="1"/>
      <c r="AF542" s="1" t="s">
        <v>2188</v>
      </c>
      <c r="AG542" s="1">
        <v>3242497532</v>
      </c>
      <c r="AH542" s="26" t="s">
        <v>2189</v>
      </c>
      <c r="AI542" s="1"/>
    </row>
    <row r="543" spans="1:35">
      <c r="A543" s="1">
        <v>567</v>
      </c>
      <c r="B543" s="1" t="s">
        <v>596</v>
      </c>
      <c r="C543" s="1" t="s">
        <v>621</v>
      </c>
      <c r="D543" s="1" t="s">
        <v>796</v>
      </c>
      <c r="E543" s="13" t="s">
        <v>40</v>
      </c>
      <c r="F543" s="140">
        <v>7500000</v>
      </c>
      <c r="G543" s="24" t="s">
        <v>2190</v>
      </c>
      <c r="H543" s="15">
        <v>65780751</v>
      </c>
      <c r="I543" s="15" t="s">
        <v>42</v>
      </c>
      <c r="J543" s="16">
        <v>5</v>
      </c>
      <c r="K543" s="16">
        <v>1426</v>
      </c>
      <c r="L543" s="17">
        <v>45783</v>
      </c>
      <c r="M543" s="18">
        <f t="shared" si="185"/>
        <v>7500000</v>
      </c>
      <c r="N543" s="17">
        <v>45786</v>
      </c>
      <c r="O543" s="13" t="s">
        <v>43</v>
      </c>
      <c r="P543" s="19">
        <v>45792</v>
      </c>
      <c r="Q543" s="13">
        <v>1407</v>
      </c>
      <c r="R543" s="1">
        <v>220602</v>
      </c>
      <c r="S543" s="20">
        <v>7500000</v>
      </c>
      <c r="T543" s="17">
        <v>45811</v>
      </c>
      <c r="U543" s="15" t="s">
        <v>2191</v>
      </c>
      <c r="V543" s="17">
        <v>45812</v>
      </c>
      <c r="W543" s="13" t="s">
        <v>668</v>
      </c>
      <c r="X543" s="17"/>
      <c r="Y543" s="1"/>
      <c r="Z543" s="21">
        <f t="shared" si="186"/>
        <v>2500000</v>
      </c>
      <c r="AA543" s="1"/>
      <c r="AB543" s="22"/>
      <c r="AC543" s="1"/>
      <c r="AD543" s="22"/>
      <c r="AE543" s="1"/>
      <c r="AF543" s="1" t="s">
        <v>2192</v>
      </c>
      <c r="AG543" s="1">
        <v>3213603752</v>
      </c>
      <c r="AH543" s="26" t="s">
        <v>2193</v>
      </c>
      <c r="AI543" s="1"/>
    </row>
    <row r="544" spans="1:35">
      <c r="A544" s="1">
        <v>568</v>
      </c>
      <c r="B544" s="1" t="s">
        <v>596</v>
      </c>
      <c r="C544" s="1" t="s">
        <v>621</v>
      </c>
      <c r="D544" s="1" t="s">
        <v>796</v>
      </c>
      <c r="E544" s="13" t="s">
        <v>40</v>
      </c>
      <c r="F544" s="140">
        <v>7500000</v>
      </c>
      <c r="G544" s="24" t="s">
        <v>2194</v>
      </c>
      <c r="H544" s="15">
        <v>38211827</v>
      </c>
      <c r="I544" s="15" t="s">
        <v>42</v>
      </c>
      <c r="J544" s="16">
        <v>8</v>
      </c>
      <c r="K544" s="16">
        <v>1427</v>
      </c>
      <c r="L544" s="17">
        <v>45783</v>
      </c>
      <c r="M544" s="18">
        <f t="shared" si="185"/>
        <v>7500000</v>
      </c>
      <c r="N544" s="17">
        <v>45786</v>
      </c>
      <c r="O544" s="13" t="s">
        <v>43</v>
      </c>
      <c r="P544" s="19"/>
      <c r="Q544" s="13"/>
      <c r="R544" s="1">
        <v>220602</v>
      </c>
      <c r="S544" s="20">
        <v>7500000</v>
      </c>
      <c r="T544" s="17">
        <v>45792</v>
      </c>
      <c r="U544" s="15">
        <v>100044115</v>
      </c>
      <c r="V544" s="17">
        <v>45797</v>
      </c>
      <c r="W544" s="13" t="s">
        <v>668</v>
      </c>
      <c r="X544" s="17"/>
      <c r="Y544" s="1"/>
      <c r="Z544" s="21">
        <f t="shared" si="186"/>
        <v>2500000</v>
      </c>
      <c r="AA544" s="1"/>
      <c r="AB544" s="22"/>
      <c r="AC544" s="1"/>
      <c r="AD544" s="22"/>
      <c r="AE544" s="1"/>
      <c r="AF544" s="1" t="s">
        <v>2195</v>
      </c>
      <c r="AG544" s="1">
        <v>3115302196</v>
      </c>
      <c r="AH544" s="26" t="s">
        <v>2196</v>
      </c>
      <c r="AI544" s="1"/>
    </row>
    <row r="545" spans="1:35">
      <c r="A545" s="1">
        <v>569</v>
      </c>
      <c r="B545" s="1" t="s">
        <v>596</v>
      </c>
      <c r="C545" s="1" t="s">
        <v>621</v>
      </c>
      <c r="D545" s="1" t="s">
        <v>796</v>
      </c>
      <c r="E545" s="13" t="s">
        <v>40</v>
      </c>
      <c r="F545" s="140">
        <v>7500000</v>
      </c>
      <c r="G545" s="24" t="s">
        <v>2197</v>
      </c>
      <c r="H545" s="15">
        <v>1104694505</v>
      </c>
      <c r="I545" s="15" t="s">
        <v>63</v>
      </c>
      <c r="J545" s="16">
        <v>3</v>
      </c>
      <c r="K545" s="16">
        <v>1430</v>
      </c>
      <c r="L545" s="17">
        <v>45783</v>
      </c>
      <c r="M545" s="18">
        <f t="shared" si="185"/>
        <v>7500000</v>
      </c>
      <c r="N545" s="17">
        <v>45786</v>
      </c>
      <c r="O545" s="13" t="s">
        <v>43</v>
      </c>
      <c r="P545" s="19"/>
      <c r="Q545" s="13"/>
      <c r="R545" s="1">
        <v>220602</v>
      </c>
      <c r="S545" s="20">
        <v>7500000</v>
      </c>
      <c r="T545" s="17">
        <v>45789</v>
      </c>
      <c r="U545" s="15" t="s">
        <v>2198</v>
      </c>
      <c r="V545" s="17">
        <v>45791</v>
      </c>
      <c r="W545" s="13" t="s">
        <v>668</v>
      </c>
      <c r="X545" s="17"/>
      <c r="Y545" s="1"/>
      <c r="Z545" s="21">
        <f t="shared" si="186"/>
        <v>2500000</v>
      </c>
      <c r="AA545" s="1"/>
      <c r="AB545" s="22"/>
      <c r="AC545" s="1"/>
      <c r="AD545" s="22"/>
      <c r="AE545" s="1"/>
      <c r="AF545" s="1" t="s">
        <v>2199</v>
      </c>
      <c r="AG545" s="1">
        <v>3227669911</v>
      </c>
      <c r="AH545" s="26" t="s">
        <v>2200</v>
      </c>
      <c r="AI545" s="1"/>
    </row>
    <row r="546" spans="1:35">
      <c r="A546" s="1">
        <v>570</v>
      </c>
      <c r="B546" s="1" t="s">
        <v>596</v>
      </c>
      <c r="C546" s="1" t="s">
        <v>621</v>
      </c>
      <c r="D546" s="1" t="s">
        <v>796</v>
      </c>
      <c r="E546" s="13" t="s">
        <v>40</v>
      </c>
      <c r="F546" s="140">
        <v>7500000</v>
      </c>
      <c r="G546" s="24" t="s">
        <v>2201</v>
      </c>
      <c r="H546" s="15">
        <v>65588224</v>
      </c>
      <c r="I546" s="15" t="s">
        <v>2202</v>
      </c>
      <c r="J546" s="16">
        <v>3</v>
      </c>
      <c r="K546" s="16">
        <v>1429</v>
      </c>
      <c r="L546" s="17">
        <v>45783</v>
      </c>
      <c r="M546" s="18">
        <f t="shared" si="185"/>
        <v>7500000</v>
      </c>
      <c r="N546" s="17">
        <v>45786</v>
      </c>
      <c r="O546" s="13" t="s">
        <v>43</v>
      </c>
      <c r="P546" s="19"/>
      <c r="Q546" s="13"/>
      <c r="R546" s="1">
        <v>220602</v>
      </c>
      <c r="S546" s="20">
        <v>7500000</v>
      </c>
      <c r="T546" s="17"/>
      <c r="U546" s="15"/>
      <c r="V546" s="17"/>
      <c r="W546" s="13" t="s">
        <v>668</v>
      </c>
      <c r="X546" s="17"/>
      <c r="Y546" s="1"/>
      <c r="Z546" s="21">
        <f t="shared" si="186"/>
        <v>2500000</v>
      </c>
      <c r="AA546" s="1"/>
      <c r="AB546" s="22"/>
      <c r="AC546" s="1"/>
      <c r="AD546" s="22"/>
      <c r="AE546" s="1"/>
      <c r="AF546" s="1" t="s">
        <v>2204</v>
      </c>
      <c r="AG546" s="1">
        <v>3115570340</v>
      </c>
      <c r="AH546" s="26" t="s">
        <v>2205</v>
      </c>
      <c r="AI546" s="1"/>
    </row>
    <row r="547" spans="1:35">
      <c r="A547" s="1">
        <v>571</v>
      </c>
      <c r="B547" s="1" t="s">
        <v>596</v>
      </c>
      <c r="C547" s="1" t="s">
        <v>621</v>
      </c>
      <c r="D547" s="1" t="s">
        <v>796</v>
      </c>
      <c r="E547" s="13" t="s">
        <v>40</v>
      </c>
      <c r="F547" s="140">
        <v>7500000</v>
      </c>
      <c r="G547" s="24" t="s">
        <v>2206</v>
      </c>
      <c r="H547" s="15">
        <v>65781848</v>
      </c>
      <c r="I547" s="15" t="s">
        <v>42</v>
      </c>
      <c r="J547" s="16">
        <v>3</v>
      </c>
      <c r="K547" s="16">
        <v>1428</v>
      </c>
      <c r="L547" s="17">
        <v>45783</v>
      </c>
      <c r="M547" s="18">
        <f t="shared" si="185"/>
        <v>7500000</v>
      </c>
      <c r="N547" s="17">
        <v>45786</v>
      </c>
      <c r="O547" s="13" t="s">
        <v>43</v>
      </c>
      <c r="P547" s="19"/>
      <c r="Q547" s="13"/>
      <c r="R547" s="1">
        <v>220602</v>
      </c>
      <c r="S547" s="20">
        <v>7500000</v>
      </c>
      <c r="T547" s="17"/>
      <c r="U547" s="15"/>
      <c r="V547" s="17"/>
      <c r="W547" s="13" t="s">
        <v>668</v>
      </c>
      <c r="X547" s="17"/>
      <c r="Y547" s="1"/>
      <c r="Z547" s="21">
        <f t="shared" si="186"/>
        <v>2500000</v>
      </c>
      <c r="AA547" s="1"/>
      <c r="AB547" s="22"/>
      <c r="AC547" s="1"/>
      <c r="AD547" s="22"/>
      <c r="AE547" s="1"/>
      <c r="AF547" s="1" t="s">
        <v>2208</v>
      </c>
      <c r="AG547" s="1">
        <v>3164261878</v>
      </c>
      <c r="AH547" s="26" t="s">
        <v>2209</v>
      </c>
      <c r="AI547" s="1"/>
    </row>
    <row r="548" spans="1:35">
      <c r="A548" s="1">
        <v>572</v>
      </c>
      <c r="B548" s="1" t="s">
        <v>596</v>
      </c>
      <c r="C548" s="1" t="s">
        <v>621</v>
      </c>
      <c r="D548" s="1" t="s">
        <v>796</v>
      </c>
      <c r="E548" s="13" t="s">
        <v>40</v>
      </c>
      <c r="F548" s="140">
        <v>7500000</v>
      </c>
      <c r="G548" s="24" t="s">
        <v>2210</v>
      </c>
      <c r="H548" s="15">
        <v>1023912952</v>
      </c>
      <c r="I548" s="15" t="s">
        <v>261</v>
      </c>
      <c r="J548" s="16">
        <v>5</v>
      </c>
      <c r="K548" s="16">
        <v>1433</v>
      </c>
      <c r="L548" s="17">
        <v>45783</v>
      </c>
      <c r="M548" s="18">
        <f t="shared" si="185"/>
        <v>7500000</v>
      </c>
      <c r="N548" s="17">
        <v>45786</v>
      </c>
      <c r="O548" s="13" t="s">
        <v>43</v>
      </c>
      <c r="P548" s="19"/>
      <c r="Q548" s="13"/>
      <c r="R548" s="1">
        <v>220602</v>
      </c>
      <c r="S548" s="20">
        <v>7500000</v>
      </c>
      <c r="T548" s="17">
        <v>45796</v>
      </c>
      <c r="U548" s="15" t="s">
        <v>2211</v>
      </c>
      <c r="V548" s="17">
        <v>45798</v>
      </c>
      <c r="W548" s="13" t="s">
        <v>668</v>
      </c>
      <c r="X548" s="17"/>
      <c r="Y548" s="1"/>
      <c r="Z548" s="21">
        <f t="shared" si="186"/>
        <v>2500000</v>
      </c>
      <c r="AA548" s="1"/>
      <c r="AB548" s="22"/>
      <c r="AC548" s="1"/>
      <c r="AD548" s="22"/>
      <c r="AE548" s="1"/>
      <c r="AF548" s="1" t="s">
        <v>2212</v>
      </c>
      <c r="AG548" s="1">
        <v>3164015838</v>
      </c>
      <c r="AH548" s="26" t="s">
        <v>2213</v>
      </c>
      <c r="AI548" s="1"/>
    </row>
    <row r="549" spans="1:35" hidden="1">
      <c r="A549" s="1">
        <v>573</v>
      </c>
      <c r="B549" s="1" t="s">
        <v>37</v>
      </c>
      <c r="C549" s="1" t="s">
        <v>146</v>
      </c>
      <c r="D549" s="1" t="s">
        <v>493</v>
      </c>
      <c r="E549" s="13" t="s">
        <v>40</v>
      </c>
      <c r="F549" s="14">
        <v>11193465</v>
      </c>
      <c r="G549" s="1" t="s">
        <v>494</v>
      </c>
      <c r="H549" s="15">
        <v>5824170</v>
      </c>
      <c r="I549" s="15" t="s">
        <v>115</v>
      </c>
      <c r="J549" s="16">
        <v>9</v>
      </c>
      <c r="K549" s="16">
        <v>1493</v>
      </c>
      <c r="L549" s="17">
        <v>45785</v>
      </c>
      <c r="M549" s="18">
        <f t="shared" ref="M549:M552" si="187">F549</f>
        <v>11193465</v>
      </c>
      <c r="N549" s="17">
        <v>45786</v>
      </c>
      <c r="O549" s="13" t="s">
        <v>43</v>
      </c>
      <c r="P549" s="19"/>
      <c r="Q549" s="13"/>
      <c r="R549" s="1">
        <v>21030202</v>
      </c>
      <c r="S549" s="20">
        <f t="shared" ref="S549:S552" si="188">M549</f>
        <v>11193465</v>
      </c>
      <c r="T549" s="17">
        <v>45789</v>
      </c>
      <c r="U549" s="15">
        <v>100043946</v>
      </c>
      <c r="V549" s="17">
        <v>45790</v>
      </c>
      <c r="W549" s="25">
        <v>45783</v>
      </c>
      <c r="X549" s="17"/>
      <c r="Y549" s="1"/>
      <c r="Z549" s="21">
        <f>+F549/3</f>
        <v>3731155</v>
      </c>
      <c r="AA549" s="1"/>
      <c r="AB549" s="22"/>
      <c r="AC549" s="1"/>
      <c r="AD549" s="22"/>
      <c r="AE549" s="1"/>
      <c r="AF549" s="1" t="s">
        <v>495</v>
      </c>
      <c r="AG549" s="1">
        <v>3187392682</v>
      </c>
      <c r="AH549" s="26" t="s">
        <v>496</v>
      </c>
      <c r="AI549" s="1"/>
    </row>
    <row r="550" spans="1:35" hidden="1">
      <c r="A550" s="1">
        <v>574</v>
      </c>
      <c r="B550" s="1" t="s">
        <v>37</v>
      </c>
      <c r="C550" s="1" t="s">
        <v>146</v>
      </c>
      <c r="D550" s="1" t="s">
        <v>493</v>
      </c>
      <c r="E550" s="13" t="s">
        <v>40</v>
      </c>
      <c r="F550" s="14">
        <v>11193465</v>
      </c>
      <c r="G550" s="1" t="s">
        <v>503</v>
      </c>
      <c r="H550" s="15">
        <v>1017208625</v>
      </c>
      <c r="I550" s="15" t="s">
        <v>504</v>
      </c>
      <c r="J550" s="16">
        <v>0</v>
      </c>
      <c r="K550" s="16">
        <v>1490</v>
      </c>
      <c r="L550" s="17">
        <v>45785</v>
      </c>
      <c r="M550" s="18">
        <f t="shared" si="187"/>
        <v>11193465</v>
      </c>
      <c r="N550" s="17">
        <v>45786</v>
      </c>
      <c r="O550" s="13" t="s">
        <v>43</v>
      </c>
      <c r="P550" s="19"/>
      <c r="Q550" s="13"/>
      <c r="R550" s="1">
        <v>21030202</v>
      </c>
      <c r="S550" s="20">
        <f t="shared" si="188"/>
        <v>11193465</v>
      </c>
      <c r="T550" s="17">
        <v>45789</v>
      </c>
      <c r="U550" s="15" t="s">
        <v>2214</v>
      </c>
      <c r="V550" s="17">
        <v>45789</v>
      </c>
      <c r="W550" s="25">
        <v>45783</v>
      </c>
      <c r="X550" s="17"/>
      <c r="Y550" s="1"/>
      <c r="Z550" s="21">
        <f>+F550/3</f>
        <v>3731155</v>
      </c>
      <c r="AA550" s="1"/>
      <c r="AB550" s="22"/>
      <c r="AC550" s="1"/>
      <c r="AD550" s="22"/>
      <c r="AE550" s="1"/>
      <c r="AF550" s="1" t="s">
        <v>506</v>
      </c>
      <c r="AG550" s="1">
        <v>3187941898</v>
      </c>
      <c r="AH550" s="26" t="s">
        <v>507</v>
      </c>
      <c r="AI550" s="1"/>
    </row>
    <row r="551" spans="1:35" hidden="1">
      <c r="A551" s="1">
        <v>575</v>
      </c>
      <c r="B551" s="1" t="s">
        <v>37</v>
      </c>
      <c r="C551" s="1" t="s">
        <v>146</v>
      </c>
      <c r="D551" s="1" t="s">
        <v>493</v>
      </c>
      <c r="E551" s="13" t="s">
        <v>40</v>
      </c>
      <c r="F551" s="14">
        <v>11193465</v>
      </c>
      <c r="G551" s="1" t="s">
        <v>497</v>
      </c>
      <c r="H551" s="15">
        <v>1110563718</v>
      </c>
      <c r="I551" s="15" t="s">
        <v>115</v>
      </c>
      <c r="J551" s="16">
        <v>5</v>
      </c>
      <c r="K551" s="16">
        <v>1492</v>
      </c>
      <c r="L551" s="17">
        <v>45785</v>
      </c>
      <c r="M551" s="18">
        <f t="shared" si="187"/>
        <v>11193465</v>
      </c>
      <c r="N551" s="17">
        <v>45786</v>
      </c>
      <c r="O551" s="13" t="s">
        <v>43</v>
      </c>
      <c r="P551" s="19"/>
      <c r="Q551" s="13"/>
      <c r="R551" s="1">
        <v>21030202</v>
      </c>
      <c r="S551" s="20">
        <f t="shared" si="188"/>
        <v>11193465</v>
      </c>
      <c r="T551" s="17">
        <v>45789</v>
      </c>
      <c r="U551" s="15">
        <v>100043955</v>
      </c>
      <c r="V551" s="17">
        <v>45789</v>
      </c>
      <c r="W551" s="25" t="s">
        <v>668</v>
      </c>
      <c r="X551" s="17"/>
      <c r="Y551" s="1"/>
      <c r="Z551" s="21">
        <f>+F551/3</f>
        <v>3731155</v>
      </c>
      <c r="AA551" s="1"/>
      <c r="AB551" s="22"/>
      <c r="AC551" s="1"/>
      <c r="AD551" s="22"/>
      <c r="AE551" s="1"/>
      <c r="AF551" s="1" t="s">
        <v>498</v>
      </c>
      <c r="AG551" s="1">
        <v>3163047782</v>
      </c>
      <c r="AH551" s="26" t="s">
        <v>499</v>
      </c>
      <c r="AI551" s="1"/>
    </row>
    <row r="552" spans="1:35" hidden="1">
      <c r="A552" s="1">
        <v>576</v>
      </c>
      <c r="B552" s="1" t="s">
        <v>37</v>
      </c>
      <c r="C552" s="1" t="s">
        <v>146</v>
      </c>
      <c r="D552" s="1" t="s">
        <v>493</v>
      </c>
      <c r="E552" s="13" t="s">
        <v>40</v>
      </c>
      <c r="F552" s="14">
        <v>11193465</v>
      </c>
      <c r="G552" s="1" t="s">
        <v>500</v>
      </c>
      <c r="H552" s="15">
        <v>1110579160</v>
      </c>
      <c r="I552" s="15" t="s">
        <v>115</v>
      </c>
      <c r="J552" s="16">
        <v>6</v>
      </c>
      <c r="K552" s="16">
        <v>1489</v>
      </c>
      <c r="L552" s="17">
        <v>45785</v>
      </c>
      <c r="M552" s="18">
        <f t="shared" si="187"/>
        <v>11193465</v>
      </c>
      <c r="N552" s="17">
        <v>45786</v>
      </c>
      <c r="O552" s="13" t="s">
        <v>43</v>
      </c>
      <c r="P552" s="19"/>
      <c r="Q552" s="13"/>
      <c r="R552" s="1">
        <v>21030202</v>
      </c>
      <c r="S552" s="20">
        <f t="shared" si="188"/>
        <v>11193465</v>
      </c>
      <c r="T552" s="17">
        <v>45789</v>
      </c>
      <c r="U552" s="15" t="s">
        <v>2215</v>
      </c>
      <c r="V552" s="17">
        <v>45789</v>
      </c>
      <c r="W552" s="25" t="s">
        <v>668</v>
      </c>
      <c r="X552" s="17"/>
      <c r="Y552" s="1"/>
      <c r="Z552" s="21">
        <f>+F552/3</f>
        <v>3731155</v>
      </c>
      <c r="AA552" s="1"/>
      <c r="AB552" s="22"/>
      <c r="AC552" s="1"/>
      <c r="AD552" s="22"/>
      <c r="AE552" s="1"/>
      <c r="AF552" s="1" t="s">
        <v>501</v>
      </c>
      <c r="AG552" s="1">
        <v>320874957</v>
      </c>
      <c r="AH552" s="26" t="s">
        <v>502</v>
      </c>
      <c r="AI552" s="1"/>
    </row>
    <row r="553" spans="1:35">
      <c r="A553" s="1">
        <v>577</v>
      </c>
      <c r="B553" s="1" t="s">
        <v>596</v>
      </c>
      <c r="C553" s="1" t="s">
        <v>621</v>
      </c>
      <c r="D553" s="1" t="s">
        <v>796</v>
      </c>
      <c r="E553" s="13" t="s">
        <v>40</v>
      </c>
      <c r="F553" s="140">
        <v>7500000</v>
      </c>
      <c r="G553" s="24" t="s">
        <v>1989</v>
      </c>
      <c r="H553" s="15">
        <v>1105616358</v>
      </c>
      <c r="I553" s="15" t="s">
        <v>1542</v>
      </c>
      <c r="J553" s="16">
        <v>8</v>
      </c>
      <c r="K553" s="16">
        <v>1440</v>
      </c>
      <c r="L553" s="17">
        <v>45783</v>
      </c>
      <c r="M553" s="18">
        <f t="shared" ref="M553:M571" si="189">+F553</f>
        <v>7500000</v>
      </c>
      <c r="N553" s="17">
        <v>45789</v>
      </c>
      <c r="O553" s="13" t="s">
        <v>43</v>
      </c>
      <c r="P553" s="19"/>
      <c r="Q553" s="13"/>
      <c r="R553" s="1">
        <v>220602</v>
      </c>
      <c r="S553" s="20">
        <v>7500000</v>
      </c>
      <c r="T553" s="17"/>
      <c r="U553" s="15"/>
      <c r="V553" s="17"/>
      <c r="W553" s="13" t="s">
        <v>668</v>
      </c>
      <c r="X553" s="17"/>
      <c r="Y553" s="1"/>
      <c r="Z553" s="21">
        <f t="shared" ref="Z553:Z580" si="190">+S553/3</f>
        <v>2500000</v>
      </c>
      <c r="AA553" s="1"/>
      <c r="AB553" s="22"/>
      <c r="AC553" s="1"/>
      <c r="AD553" s="22"/>
      <c r="AE553" s="1"/>
      <c r="AF553" s="1" t="s">
        <v>2216</v>
      </c>
      <c r="AG553" s="1">
        <v>3224298335</v>
      </c>
      <c r="AH553" s="26" t="s">
        <v>2217</v>
      </c>
      <c r="AI553" s="1"/>
    </row>
    <row r="554" spans="1:35">
      <c r="A554" s="1">
        <v>578</v>
      </c>
      <c r="B554" s="1" t="s">
        <v>596</v>
      </c>
      <c r="C554" s="1" t="s">
        <v>621</v>
      </c>
      <c r="D554" s="1" t="s">
        <v>796</v>
      </c>
      <c r="E554" s="13" t="s">
        <v>40</v>
      </c>
      <c r="F554" s="140">
        <v>7500000</v>
      </c>
      <c r="G554" s="24" t="s">
        <v>2218</v>
      </c>
      <c r="H554" s="15">
        <v>17683884</v>
      </c>
      <c r="I554" s="15" t="s">
        <v>2219</v>
      </c>
      <c r="J554" s="16">
        <v>6</v>
      </c>
      <c r="K554" s="16">
        <v>1423</v>
      </c>
      <c r="L554" s="17">
        <v>45783</v>
      </c>
      <c r="M554" s="18">
        <f t="shared" si="189"/>
        <v>7500000</v>
      </c>
      <c r="N554" s="17">
        <v>45789</v>
      </c>
      <c r="O554" s="13" t="s">
        <v>43</v>
      </c>
      <c r="P554" s="19"/>
      <c r="Q554" s="13"/>
      <c r="R554" s="1">
        <v>220602</v>
      </c>
      <c r="S554" s="20">
        <v>7500000</v>
      </c>
      <c r="T554" s="17">
        <v>45790</v>
      </c>
      <c r="U554" s="15" t="s">
        <v>2220</v>
      </c>
      <c r="V554" s="17">
        <v>45791</v>
      </c>
      <c r="W554" s="13" t="s">
        <v>668</v>
      </c>
      <c r="X554" s="17"/>
      <c r="Y554" s="1"/>
      <c r="Z554" s="21">
        <f t="shared" si="190"/>
        <v>2500000</v>
      </c>
      <c r="AA554" s="1"/>
      <c r="AB554" s="22"/>
      <c r="AC554" s="1"/>
      <c r="AD554" s="22"/>
      <c r="AE554" s="1"/>
      <c r="AF554" s="1" t="s">
        <v>2221</v>
      </c>
      <c r="AG554" s="1">
        <v>3175123776</v>
      </c>
      <c r="AH554" s="26" t="s">
        <v>2222</v>
      </c>
      <c r="AI554" s="1"/>
    </row>
    <row r="555" spans="1:35">
      <c r="A555" s="1">
        <v>579</v>
      </c>
      <c r="B555" s="1" t="s">
        <v>596</v>
      </c>
      <c r="C555" s="1" t="s">
        <v>621</v>
      </c>
      <c r="D555" s="1" t="s">
        <v>796</v>
      </c>
      <c r="E555" s="13" t="s">
        <v>40</v>
      </c>
      <c r="F555" s="140">
        <v>7500000</v>
      </c>
      <c r="G555" s="24" t="s">
        <v>2223</v>
      </c>
      <c r="H555" s="15">
        <v>65710480</v>
      </c>
      <c r="I555" s="15" t="s">
        <v>63</v>
      </c>
      <c r="J555" s="16">
        <v>0</v>
      </c>
      <c r="K555" s="16">
        <v>1431</v>
      </c>
      <c r="L555" s="17">
        <v>45783</v>
      </c>
      <c r="M555" s="18">
        <f t="shared" si="189"/>
        <v>7500000</v>
      </c>
      <c r="N555" s="17">
        <v>45789</v>
      </c>
      <c r="O555" s="13" t="s">
        <v>43</v>
      </c>
      <c r="P555" s="19"/>
      <c r="Q555" s="13"/>
      <c r="R555" s="1">
        <v>220602</v>
      </c>
      <c r="S555" s="20">
        <v>7500000</v>
      </c>
      <c r="T555" s="17"/>
      <c r="U555" s="15"/>
      <c r="V555" s="17"/>
      <c r="W555" s="13" t="s">
        <v>668</v>
      </c>
      <c r="X555" s="17"/>
      <c r="Y555" s="1"/>
      <c r="Z555" s="21">
        <f t="shared" si="190"/>
        <v>2500000</v>
      </c>
      <c r="AA555" s="1"/>
      <c r="AB555" s="22"/>
      <c r="AC555" s="1"/>
      <c r="AD555" s="22"/>
      <c r="AE555" s="1"/>
      <c r="AF555" s="1" t="s">
        <v>2224</v>
      </c>
      <c r="AG555" s="1">
        <v>3146548817</v>
      </c>
      <c r="AH555" s="26" t="s">
        <v>2225</v>
      </c>
      <c r="AI555" s="1"/>
    </row>
    <row r="556" spans="1:35">
      <c r="A556" s="1">
        <v>580</v>
      </c>
      <c r="B556" s="1" t="s">
        <v>596</v>
      </c>
      <c r="C556" s="1" t="s">
        <v>621</v>
      </c>
      <c r="D556" s="1" t="s">
        <v>796</v>
      </c>
      <c r="E556" s="13" t="s">
        <v>40</v>
      </c>
      <c r="F556" s="140">
        <v>7500000</v>
      </c>
      <c r="G556" s="24" t="s">
        <v>2226</v>
      </c>
      <c r="H556" s="15">
        <v>1110564653</v>
      </c>
      <c r="I556" s="15" t="s">
        <v>42</v>
      </c>
      <c r="J556" s="16">
        <v>1</v>
      </c>
      <c r="K556" s="16">
        <v>1432</v>
      </c>
      <c r="L556" s="17">
        <v>45783</v>
      </c>
      <c r="M556" s="18">
        <f t="shared" si="189"/>
        <v>7500000</v>
      </c>
      <c r="N556" s="17">
        <v>45789</v>
      </c>
      <c r="O556" s="13" t="s">
        <v>43</v>
      </c>
      <c r="P556" s="19"/>
      <c r="Q556" s="13"/>
      <c r="R556" s="1">
        <v>220602</v>
      </c>
      <c r="S556" s="20">
        <v>7500000</v>
      </c>
      <c r="T556" s="17">
        <v>45790</v>
      </c>
      <c r="U556" s="15" t="s">
        <v>2227</v>
      </c>
      <c r="V556" s="17">
        <v>45794</v>
      </c>
      <c r="W556" s="13" t="s">
        <v>668</v>
      </c>
      <c r="X556" s="17"/>
      <c r="Y556" s="1"/>
      <c r="Z556" s="21">
        <f t="shared" si="190"/>
        <v>2500000</v>
      </c>
      <c r="AA556" s="1"/>
      <c r="AB556" s="22"/>
      <c r="AC556" s="1"/>
      <c r="AD556" s="22"/>
      <c r="AE556" s="1"/>
      <c r="AF556" s="1" t="s">
        <v>2228</v>
      </c>
      <c r="AG556" s="1">
        <v>3108127838</v>
      </c>
      <c r="AH556" s="26" t="s">
        <v>2229</v>
      </c>
      <c r="AI556" s="1"/>
    </row>
    <row r="557" spans="1:35">
      <c r="A557" s="1">
        <v>581</v>
      </c>
      <c r="B557" s="1" t="s">
        <v>596</v>
      </c>
      <c r="C557" s="1" t="s">
        <v>621</v>
      </c>
      <c r="D557" s="1" t="s">
        <v>796</v>
      </c>
      <c r="E557" s="13" t="s">
        <v>40</v>
      </c>
      <c r="F557" s="140">
        <v>7500000</v>
      </c>
      <c r="G557" s="24" t="s">
        <v>2230</v>
      </c>
      <c r="H557" s="15">
        <v>60446415</v>
      </c>
      <c r="I557" s="15" t="s">
        <v>2117</v>
      </c>
      <c r="J557" s="16">
        <v>6</v>
      </c>
      <c r="K557" s="16">
        <v>1420</v>
      </c>
      <c r="L557" s="17">
        <v>45783</v>
      </c>
      <c r="M557" s="18">
        <f t="shared" si="189"/>
        <v>7500000</v>
      </c>
      <c r="N557" s="17">
        <v>45789</v>
      </c>
      <c r="O557" s="13" t="s">
        <v>43</v>
      </c>
      <c r="P557" s="19"/>
      <c r="Q557" s="13"/>
      <c r="R557" s="1">
        <v>220602</v>
      </c>
      <c r="S557" s="20">
        <v>7500000</v>
      </c>
      <c r="T557" s="17">
        <v>45790</v>
      </c>
      <c r="U557" s="15" t="s">
        <v>2231</v>
      </c>
      <c r="V557" s="17">
        <v>45792</v>
      </c>
      <c r="W557" s="13" t="s">
        <v>668</v>
      </c>
      <c r="X557" s="17"/>
      <c r="Y557" s="1"/>
      <c r="Z557" s="21">
        <f t="shared" si="190"/>
        <v>2500000</v>
      </c>
      <c r="AA557" s="1"/>
      <c r="AB557" s="22"/>
      <c r="AC557" s="1"/>
      <c r="AD557" s="22"/>
      <c r="AE557" s="1"/>
      <c r="AF557" s="1" t="s">
        <v>2232</v>
      </c>
      <c r="AG557" s="1">
        <v>3209531011</v>
      </c>
      <c r="AH557" s="26" t="s">
        <v>2233</v>
      </c>
      <c r="AI557" s="1"/>
    </row>
    <row r="558" spans="1:35">
      <c r="A558" s="1">
        <v>582</v>
      </c>
      <c r="B558" s="1" t="s">
        <v>596</v>
      </c>
      <c r="C558" s="1" t="s">
        <v>621</v>
      </c>
      <c r="D558" s="1" t="s">
        <v>796</v>
      </c>
      <c r="E558" s="13" t="s">
        <v>40</v>
      </c>
      <c r="F558" s="140">
        <v>7500000</v>
      </c>
      <c r="G558" s="24" t="s">
        <v>2234</v>
      </c>
      <c r="H558" s="15">
        <v>1019133397</v>
      </c>
      <c r="I558" s="15" t="s">
        <v>51</v>
      </c>
      <c r="J558" s="16">
        <v>1</v>
      </c>
      <c r="K558" s="16">
        <v>1421</v>
      </c>
      <c r="L558" s="17">
        <v>45783</v>
      </c>
      <c r="M558" s="18">
        <f t="shared" si="189"/>
        <v>7500000</v>
      </c>
      <c r="N558" s="17">
        <v>45789</v>
      </c>
      <c r="O558" s="13" t="s">
        <v>43</v>
      </c>
      <c r="P558" s="19"/>
      <c r="Q558" s="13"/>
      <c r="R558" s="1">
        <v>220602</v>
      </c>
      <c r="S558" s="20">
        <v>7500000</v>
      </c>
      <c r="T558" s="17">
        <v>45796</v>
      </c>
      <c r="U558" s="15" t="s">
        <v>2235</v>
      </c>
      <c r="V558" s="17" t="s">
        <v>4173</v>
      </c>
      <c r="W558" s="13" t="s">
        <v>668</v>
      </c>
      <c r="X558" s="17"/>
      <c r="Y558" s="1"/>
      <c r="Z558" s="21">
        <f t="shared" si="190"/>
        <v>2500000</v>
      </c>
      <c r="AA558" s="1"/>
      <c r="AB558" s="22"/>
      <c r="AC558" s="1"/>
      <c r="AD558" s="22"/>
      <c r="AE558" s="1"/>
      <c r="AF558" s="1" t="s">
        <v>2236</v>
      </c>
      <c r="AG558" s="1">
        <v>3185307602</v>
      </c>
      <c r="AH558" s="26" t="s">
        <v>2237</v>
      </c>
      <c r="AI558" s="1"/>
    </row>
    <row r="559" spans="1:35">
      <c r="A559" s="1">
        <v>583</v>
      </c>
      <c r="B559" s="1" t="s">
        <v>596</v>
      </c>
      <c r="C559" s="1" t="s">
        <v>621</v>
      </c>
      <c r="D559" s="1" t="s">
        <v>796</v>
      </c>
      <c r="E559" s="13" t="s">
        <v>40</v>
      </c>
      <c r="F559" s="140">
        <v>7500000</v>
      </c>
      <c r="G559" s="24" t="s">
        <v>2238</v>
      </c>
      <c r="H559" s="15">
        <v>1110486060</v>
      </c>
      <c r="I559" s="15" t="s">
        <v>42</v>
      </c>
      <c r="J559" s="16">
        <v>8</v>
      </c>
      <c r="K559" s="16">
        <v>1422</v>
      </c>
      <c r="L559" s="17">
        <v>45783</v>
      </c>
      <c r="M559" s="18">
        <f t="shared" si="189"/>
        <v>7500000</v>
      </c>
      <c r="N559" s="17">
        <v>45789</v>
      </c>
      <c r="O559" s="13" t="s">
        <v>43</v>
      </c>
      <c r="P559" s="19"/>
      <c r="Q559" s="13"/>
      <c r="R559" s="1">
        <v>220602</v>
      </c>
      <c r="S559" s="20">
        <v>7500000</v>
      </c>
      <c r="T559" s="17">
        <v>45789</v>
      </c>
      <c r="U559" s="15" t="s">
        <v>2239</v>
      </c>
      <c r="V559" s="17">
        <v>45794</v>
      </c>
      <c r="W559" s="13" t="s">
        <v>668</v>
      </c>
      <c r="X559" s="17"/>
      <c r="Y559" s="1"/>
      <c r="Z559" s="21">
        <f t="shared" si="190"/>
        <v>2500000</v>
      </c>
      <c r="AA559" s="1"/>
      <c r="AB559" s="22"/>
      <c r="AC559" s="1"/>
      <c r="AD559" s="22"/>
      <c r="AE559" s="1"/>
      <c r="AF559" s="1" t="s">
        <v>2240</v>
      </c>
      <c r="AG559" s="1">
        <v>3042629980</v>
      </c>
      <c r="AH559" s="26" t="s">
        <v>2241</v>
      </c>
      <c r="AI559" s="1"/>
    </row>
    <row r="560" spans="1:35">
      <c r="A560" s="1">
        <v>584</v>
      </c>
      <c r="B560" s="1" t="s">
        <v>596</v>
      </c>
      <c r="C560" s="1" t="s">
        <v>621</v>
      </c>
      <c r="D560" s="1" t="s">
        <v>796</v>
      </c>
      <c r="E560" s="13" t="s">
        <v>40</v>
      </c>
      <c r="F560" s="140">
        <v>7500000</v>
      </c>
      <c r="G560" s="24" t="s">
        <v>2242</v>
      </c>
      <c r="H560" s="15">
        <v>1104545996</v>
      </c>
      <c r="I560" s="15" t="s">
        <v>42</v>
      </c>
      <c r="J560" s="16">
        <v>8</v>
      </c>
      <c r="K560" s="16">
        <v>1424</v>
      </c>
      <c r="L560" s="17">
        <v>45783</v>
      </c>
      <c r="M560" s="18">
        <f t="shared" si="189"/>
        <v>7500000</v>
      </c>
      <c r="N560" s="17">
        <v>45789</v>
      </c>
      <c r="O560" s="13" t="s">
        <v>43</v>
      </c>
      <c r="P560" s="19"/>
      <c r="Q560" s="13"/>
      <c r="R560" s="1">
        <v>220602</v>
      </c>
      <c r="S560" s="20">
        <v>7500000</v>
      </c>
      <c r="T560" s="17"/>
      <c r="U560" s="15"/>
      <c r="V560" s="17"/>
      <c r="W560" s="13" t="s">
        <v>668</v>
      </c>
      <c r="X560" s="17"/>
      <c r="Y560" s="1"/>
      <c r="Z560" s="21">
        <f t="shared" si="190"/>
        <v>2500000</v>
      </c>
      <c r="AA560" s="1"/>
      <c r="AB560" s="22"/>
      <c r="AC560" s="1"/>
      <c r="AD560" s="22"/>
      <c r="AE560" s="1"/>
      <c r="AF560" s="1" t="s">
        <v>2243</v>
      </c>
      <c r="AG560" s="1">
        <v>3246694290</v>
      </c>
      <c r="AH560" s="26" t="s">
        <v>2244</v>
      </c>
      <c r="AI560" s="1"/>
    </row>
    <row r="561" spans="1:35">
      <c r="A561" s="1">
        <v>585</v>
      </c>
      <c r="B561" s="1" t="s">
        <v>596</v>
      </c>
      <c r="C561" s="1" t="s">
        <v>621</v>
      </c>
      <c r="D561" s="1" t="s">
        <v>796</v>
      </c>
      <c r="E561" s="13" t="s">
        <v>40</v>
      </c>
      <c r="F561" s="140">
        <v>7500000</v>
      </c>
      <c r="G561" s="24" t="s">
        <v>2245</v>
      </c>
      <c r="H561" s="15">
        <v>1110462401</v>
      </c>
      <c r="I561" s="15" t="s">
        <v>42</v>
      </c>
      <c r="J561" s="16">
        <v>2</v>
      </c>
      <c r="K561" s="16">
        <v>1441</v>
      </c>
      <c r="L561" s="17">
        <v>45783</v>
      </c>
      <c r="M561" s="18">
        <f t="shared" si="189"/>
        <v>7500000</v>
      </c>
      <c r="N561" s="17">
        <v>45789</v>
      </c>
      <c r="O561" s="13" t="s">
        <v>43</v>
      </c>
      <c r="P561" s="19"/>
      <c r="Q561" s="13"/>
      <c r="R561" s="1">
        <v>220602</v>
      </c>
      <c r="S561" s="20">
        <v>7500000</v>
      </c>
      <c r="T561" s="17">
        <v>45791</v>
      </c>
      <c r="U561" s="15" t="s">
        <v>2246</v>
      </c>
      <c r="V561" s="17">
        <v>45793</v>
      </c>
      <c r="W561" s="13" t="s">
        <v>668</v>
      </c>
      <c r="X561" s="17"/>
      <c r="Y561" s="1"/>
      <c r="Z561" s="21">
        <f t="shared" si="190"/>
        <v>2500000</v>
      </c>
      <c r="AA561" s="1"/>
      <c r="AB561" s="22"/>
      <c r="AC561" s="1"/>
      <c r="AD561" s="22"/>
      <c r="AE561" s="1"/>
      <c r="AF561" s="1" t="s">
        <v>2247</v>
      </c>
      <c r="AG561" s="1">
        <v>3106893128</v>
      </c>
      <c r="AH561" s="26" t="s">
        <v>2248</v>
      </c>
      <c r="AI561" s="1"/>
    </row>
    <row r="562" spans="1:35">
      <c r="A562" s="1">
        <v>586</v>
      </c>
      <c r="B562" s="1" t="s">
        <v>596</v>
      </c>
      <c r="C562" s="1" t="s">
        <v>621</v>
      </c>
      <c r="D562" s="1" t="s">
        <v>796</v>
      </c>
      <c r="E562" s="13" t="s">
        <v>40</v>
      </c>
      <c r="F562" s="140">
        <v>7500000</v>
      </c>
      <c r="G562" s="24" t="s">
        <v>2249</v>
      </c>
      <c r="H562" s="15">
        <v>1110528944</v>
      </c>
      <c r="I562" s="15" t="s">
        <v>42</v>
      </c>
      <c r="J562" s="16">
        <v>5</v>
      </c>
      <c r="K562" s="16">
        <v>1437</v>
      </c>
      <c r="L562" s="17">
        <v>45783</v>
      </c>
      <c r="M562" s="18">
        <f t="shared" si="189"/>
        <v>7500000</v>
      </c>
      <c r="N562" s="17">
        <v>45789</v>
      </c>
      <c r="O562" s="13" t="s">
        <v>43</v>
      </c>
      <c r="P562" s="19"/>
      <c r="Q562" s="13"/>
      <c r="R562" s="1">
        <v>220602</v>
      </c>
      <c r="S562" s="20">
        <v>7500000</v>
      </c>
      <c r="T562" s="17">
        <v>45800</v>
      </c>
      <c r="U562" s="15" t="s">
        <v>2250</v>
      </c>
      <c r="V562" s="17">
        <v>45803</v>
      </c>
      <c r="W562" s="13" t="s">
        <v>668</v>
      </c>
      <c r="X562" s="17"/>
      <c r="Y562" s="1"/>
      <c r="Z562" s="21">
        <f t="shared" si="190"/>
        <v>2500000</v>
      </c>
      <c r="AA562" s="1"/>
      <c r="AB562" s="22"/>
      <c r="AC562" s="1"/>
      <c r="AD562" s="22"/>
      <c r="AE562" s="1"/>
      <c r="AF562" s="1" t="s">
        <v>2251</v>
      </c>
      <c r="AG562" s="1">
        <v>3187594060</v>
      </c>
      <c r="AH562" s="26" t="s">
        <v>2252</v>
      </c>
      <c r="AI562" s="1"/>
    </row>
    <row r="563" spans="1:35">
      <c r="A563" s="1">
        <v>587</v>
      </c>
      <c r="B563" s="1" t="s">
        <v>596</v>
      </c>
      <c r="C563" s="1" t="s">
        <v>621</v>
      </c>
      <c r="D563" s="1" t="s">
        <v>796</v>
      </c>
      <c r="E563" s="13" t="s">
        <v>40</v>
      </c>
      <c r="F563" s="140">
        <v>7500000</v>
      </c>
      <c r="G563" s="24" t="s">
        <v>2253</v>
      </c>
      <c r="H563" s="15">
        <v>1075208331</v>
      </c>
      <c r="I563" s="15" t="s">
        <v>560</v>
      </c>
      <c r="J563" s="16">
        <v>1</v>
      </c>
      <c r="K563" s="16">
        <v>1436</v>
      </c>
      <c r="L563" s="17">
        <v>45783</v>
      </c>
      <c r="M563" s="18">
        <f t="shared" si="189"/>
        <v>7500000</v>
      </c>
      <c r="N563" s="17">
        <v>45789</v>
      </c>
      <c r="O563" s="13" t="s">
        <v>43</v>
      </c>
      <c r="P563" s="19"/>
      <c r="Q563" s="13"/>
      <c r="R563" s="1">
        <v>220602</v>
      </c>
      <c r="S563" s="20">
        <v>7500000</v>
      </c>
      <c r="T563" s="17">
        <v>45791</v>
      </c>
      <c r="U563" s="15" t="s">
        <v>2254</v>
      </c>
      <c r="V563" s="17">
        <v>45793</v>
      </c>
      <c r="W563" s="13" t="s">
        <v>668</v>
      </c>
      <c r="X563" s="17"/>
      <c r="Y563" s="1"/>
      <c r="Z563" s="21">
        <f t="shared" si="190"/>
        <v>2500000</v>
      </c>
      <c r="AA563" s="1"/>
      <c r="AB563" s="22"/>
      <c r="AC563" s="1"/>
      <c r="AD563" s="22"/>
      <c r="AE563" s="1"/>
      <c r="AF563" s="1" t="s">
        <v>2255</v>
      </c>
      <c r="AG563" s="1">
        <v>3133088785</v>
      </c>
      <c r="AH563" s="26" t="s">
        <v>2256</v>
      </c>
      <c r="AI563" s="1"/>
    </row>
    <row r="564" spans="1:35">
      <c r="A564" s="1">
        <v>588</v>
      </c>
      <c r="B564" s="1" t="s">
        <v>596</v>
      </c>
      <c r="C564" s="1" t="s">
        <v>621</v>
      </c>
      <c r="D564" s="1" t="s">
        <v>796</v>
      </c>
      <c r="E564" s="13" t="s">
        <v>40</v>
      </c>
      <c r="F564" s="140">
        <v>7500000</v>
      </c>
      <c r="G564" s="24" t="s">
        <v>2257</v>
      </c>
      <c r="H564" s="15">
        <v>1078828799</v>
      </c>
      <c r="I564" s="15" t="s">
        <v>2258</v>
      </c>
      <c r="J564" s="16">
        <v>5</v>
      </c>
      <c r="K564" s="16">
        <v>1438</v>
      </c>
      <c r="L564" s="17">
        <v>45783</v>
      </c>
      <c r="M564" s="18">
        <f t="shared" si="189"/>
        <v>7500000</v>
      </c>
      <c r="N564" s="17">
        <v>45789</v>
      </c>
      <c r="O564" s="13" t="s">
        <v>43</v>
      </c>
      <c r="P564" s="19"/>
      <c r="Q564" s="13"/>
      <c r="R564" s="1">
        <v>220602</v>
      </c>
      <c r="S564" s="20">
        <v>7500000</v>
      </c>
      <c r="T564" s="17"/>
      <c r="U564" s="15"/>
      <c r="V564" s="17"/>
      <c r="W564" s="13" t="s">
        <v>668</v>
      </c>
      <c r="X564" s="17"/>
      <c r="Y564" s="1"/>
      <c r="Z564" s="21">
        <f t="shared" si="190"/>
        <v>2500000</v>
      </c>
      <c r="AA564" s="1"/>
      <c r="AB564" s="22"/>
      <c r="AC564" s="1"/>
      <c r="AD564" s="22"/>
      <c r="AE564" s="1"/>
      <c r="AF564" s="1" t="s">
        <v>2259</v>
      </c>
      <c r="AG564" s="1">
        <v>3204864932</v>
      </c>
      <c r="AH564" s="26" t="s">
        <v>2260</v>
      </c>
      <c r="AI564" s="1"/>
    </row>
    <row r="565" spans="1:35">
      <c r="A565" s="1">
        <v>589</v>
      </c>
      <c r="B565" s="1" t="s">
        <v>596</v>
      </c>
      <c r="C565" s="1" t="s">
        <v>621</v>
      </c>
      <c r="D565" s="1" t="s">
        <v>796</v>
      </c>
      <c r="E565" s="13" t="s">
        <v>40</v>
      </c>
      <c r="F565" s="140">
        <v>7500000</v>
      </c>
      <c r="G565" s="24" t="s">
        <v>2261</v>
      </c>
      <c r="H565" s="15">
        <v>1110498905</v>
      </c>
      <c r="I565" s="15" t="s">
        <v>42</v>
      </c>
      <c r="J565" s="16">
        <v>8</v>
      </c>
      <c r="K565" s="16">
        <v>1435</v>
      </c>
      <c r="L565" s="17">
        <v>45783</v>
      </c>
      <c r="M565" s="18">
        <f t="shared" si="189"/>
        <v>7500000</v>
      </c>
      <c r="N565" s="17">
        <v>45789</v>
      </c>
      <c r="O565" s="13" t="s">
        <v>43</v>
      </c>
      <c r="P565" s="19"/>
      <c r="Q565" s="13"/>
      <c r="R565" s="1">
        <v>220602</v>
      </c>
      <c r="S565" s="20">
        <v>7500000</v>
      </c>
      <c r="T565" s="17"/>
      <c r="U565" s="15"/>
      <c r="V565" s="17"/>
      <c r="W565" s="13" t="s">
        <v>668</v>
      </c>
      <c r="X565" s="17"/>
      <c r="Y565" s="1"/>
      <c r="Z565" s="21">
        <f t="shared" si="190"/>
        <v>2500000</v>
      </c>
      <c r="AA565" s="1"/>
      <c r="AB565" s="22"/>
      <c r="AC565" s="1"/>
      <c r="AD565" s="22"/>
      <c r="AE565" s="1"/>
      <c r="AF565" s="1" t="s">
        <v>2263</v>
      </c>
      <c r="AG565" s="1">
        <v>3246174122</v>
      </c>
      <c r="AH565" s="26" t="s">
        <v>2264</v>
      </c>
      <c r="AI565" s="1"/>
    </row>
    <row r="566" spans="1:35">
      <c r="A566" s="1">
        <v>590</v>
      </c>
      <c r="B566" s="1" t="s">
        <v>596</v>
      </c>
      <c r="C566" s="1" t="s">
        <v>621</v>
      </c>
      <c r="D566" s="1" t="s">
        <v>796</v>
      </c>
      <c r="E566" s="13" t="s">
        <v>40</v>
      </c>
      <c r="F566" s="140">
        <v>7500000</v>
      </c>
      <c r="G566" s="24" t="s">
        <v>1985</v>
      </c>
      <c r="H566" s="15">
        <v>1110532755</v>
      </c>
      <c r="I566" s="15" t="s">
        <v>42</v>
      </c>
      <c r="J566" s="16">
        <v>5</v>
      </c>
      <c r="K566" s="16">
        <v>1442</v>
      </c>
      <c r="L566" s="17">
        <v>45783</v>
      </c>
      <c r="M566" s="18">
        <f t="shared" si="189"/>
        <v>7500000</v>
      </c>
      <c r="N566" s="17">
        <v>45789</v>
      </c>
      <c r="O566" s="13" t="s">
        <v>43</v>
      </c>
      <c r="P566" s="19"/>
      <c r="Q566" s="13"/>
      <c r="R566" s="1">
        <v>220602</v>
      </c>
      <c r="S566" s="20">
        <v>7500000</v>
      </c>
      <c r="T566" s="17"/>
      <c r="U566" s="15"/>
      <c r="V566" s="17"/>
      <c r="W566" s="13" t="s">
        <v>668</v>
      </c>
      <c r="X566" s="17"/>
      <c r="Y566" s="1"/>
      <c r="Z566" s="21">
        <f t="shared" si="190"/>
        <v>2500000</v>
      </c>
      <c r="AA566" s="1"/>
      <c r="AB566" s="22"/>
      <c r="AC566" s="1"/>
      <c r="AD566" s="22"/>
      <c r="AE566" s="1"/>
      <c r="AF566" s="1" t="s">
        <v>2265</v>
      </c>
      <c r="AG566" s="1">
        <v>3169666142</v>
      </c>
      <c r="AH566" s="26" t="s">
        <v>1988</v>
      </c>
      <c r="AI566" s="1"/>
    </row>
    <row r="567" spans="1:35">
      <c r="A567" s="1">
        <v>591</v>
      </c>
      <c r="B567" s="1" t="s">
        <v>596</v>
      </c>
      <c r="C567" s="1" t="s">
        <v>621</v>
      </c>
      <c r="D567" s="1" t="s">
        <v>796</v>
      </c>
      <c r="E567" s="13" t="s">
        <v>40</v>
      </c>
      <c r="F567" s="140">
        <v>7500000</v>
      </c>
      <c r="G567" s="24" t="s">
        <v>2266</v>
      </c>
      <c r="H567" s="15">
        <v>38195563</v>
      </c>
      <c r="I567" s="15" t="s">
        <v>1273</v>
      </c>
      <c r="J567" s="16">
        <v>1</v>
      </c>
      <c r="K567" s="16">
        <v>1443</v>
      </c>
      <c r="L567" s="17">
        <v>45783</v>
      </c>
      <c r="M567" s="18">
        <f t="shared" si="189"/>
        <v>7500000</v>
      </c>
      <c r="N567" s="17">
        <v>45789</v>
      </c>
      <c r="O567" s="13" t="s">
        <v>43</v>
      </c>
      <c r="P567" s="19"/>
      <c r="Q567" s="13"/>
      <c r="R567" s="1">
        <v>220602</v>
      </c>
      <c r="S567" s="20">
        <v>7500000</v>
      </c>
      <c r="T567" s="17">
        <v>45791</v>
      </c>
      <c r="U567" s="15" t="s">
        <v>2268</v>
      </c>
      <c r="V567" s="17" t="s">
        <v>4174</v>
      </c>
      <c r="W567" s="13" t="s">
        <v>668</v>
      </c>
      <c r="X567" s="17"/>
      <c r="Y567" s="1"/>
      <c r="Z567" s="21">
        <f t="shared" si="190"/>
        <v>2500000</v>
      </c>
      <c r="AA567" s="1"/>
      <c r="AB567" s="22"/>
      <c r="AC567" s="1"/>
      <c r="AD567" s="22"/>
      <c r="AE567" s="1"/>
      <c r="AF567" s="1" t="s">
        <v>2269</v>
      </c>
      <c r="AG567" s="1">
        <v>3143447008</v>
      </c>
      <c r="AH567" s="237" t="s">
        <v>2270</v>
      </c>
      <c r="AI567" s="1"/>
    </row>
    <row r="568" spans="1:35">
      <c r="A568" s="1">
        <v>592</v>
      </c>
      <c r="B568" s="1" t="s">
        <v>596</v>
      </c>
      <c r="C568" s="1" t="s">
        <v>621</v>
      </c>
      <c r="D568" s="1" t="s">
        <v>1521</v>
      </c>
      <c r="E568" s="13" t="s">
        <v>40</v>
      </c>
      <c r="F568" s="261">
        <v>4500000</v>
      </c>
      <c r="G568" s="1" t="s">
        <v>2271</v>
      </c>
      <c r="H568" s="15">
        <v>38362548</v>
      </c>
      <c r="I568" s="15" t="s">
        <v>42</v>
      </c>
      <c r="J568" s="16">
        <v>5</v>
      </c>
      <c r="K568" s="16">
        <v>1457</v>
      </c>
      <c r="L568" s="17">
        <v>45784</v>
      </c>
      <c r="M568" s="18">
        <f t="shared" si="189"/>
        <v>4500000</v>
      </c>
      <c r="N568" s="17">
        <v>45789</v>
      </c>
      <c r="O568" s="13" t="s">
        <v>43</v>
      </c>
      <c r="P568" s="19"/>
      <c r="Q568" s="13"/>
      <c r="R568" s="1">
        <v>220602</v>
      </c>
      <c r="S568" s="20">
        <f>+M568</f>
        <v>4500000</v>
      </c>
      <c r="T568" s="17"/>
      <c r="U568" s="15"/>
      <c r="V568" s="17"/>
      <c r="W568" s="13" t="s">
        <v>668</v>
      </c>
      <c r="X568" s="17"/>
      <c r="Y568" s="1"/>
      <c r="Z568" s="21">
        <f t="shared" si="190"/>
        <v>1500000</v>
      </c>
      <c r="AA568" s="1"/>
      <c r="AB568" s="22"/>
      <c r="AC568" s="1"/>
      <c r="AD568" s="22"/>
      <c r="AE568" s="1"/>
      <c r="AF568" s="1" t="s">
        <v>2272</v>
      </c>
      <c r="AG568" s="1">
        <v>3156287509</v>
      </c>
      <c r="AH568" s="26" t="s">
        <v>2273</v>
      </c>
      <c r="AI568" s="1"/>
    </row>
    <row r="569" spans="1:35">
      <c r="A569" s="1">
        <v>593</v>
      </c>
      <c r="B569" s="1" t="s">
        <v>596</v>
      </c>
      <c r="C569" s="1" t="s">
        <v>621</v>
      </c>
      <c r="D569" s="1" t="s">
        <v>1521</v>
      </c>
      <c r="E569" s="13" t="s">
        <v>40</v>
      </c>
      <c r="F569" s="261">
        <v>4500000</v>
      </c>
      <c r="G569" s="1" t="s">
        <v>2274</v>
      </c>
      <c r="H569" s="15">
        <v>1110526830</v>
      </c>
      <c r="I569" s="15" t="s">
        <v>42</v>
      </c>
      <c r="J569" s="16">
        <v>5</v>
      </c>
      <c r="K569" s="16">
        <v>1455</v>
      </c>
      <c r="L569" s="17">
        <v>45784</v>
      </c>
      <c r="M569" s="18">
        <f t="shared" si="189"/>
        <v>4500000</v>
      </c>
      <c r="N569" s="17">
        <v>45789</v>
      </c>
      <c r="O569" s="13" t="s">
        <v>43</v>
      </c>
      <c r="P569" s="19"/>
      <c r="Q569" s="13"/>
      <c r="R569" s="1">
        <v>220602</v>
      </c>
      <c r="S569" s="20">
        <f>+M569</f>
        <v>4500000</v>
      </c>
      <c r="T569" s="17">
        <v>45789</v>
      </c>
      <c r="U569" s="15" t="s">
        <v>2275</v>
      </c>
      <c r="V569" s="17">
        <v>45790</v>
      </c>
      <c r="W569" s="13" t="s">
        <v>668</v>
      </c>
      <c r="X569" s="17"/>
      <c r="Y569" s="1"/>
      <c r="Z569" s="21">
        <f t="shared" si="190"/>
        <v>1500000</v>
      </c>
      <c r="AA569" s="1"/>
      <c r="AB569" s="22"/>
      <c r="AC569" s="1"/>
      <c r="AD569" s="22"/>
      <c r="AE569" s="1"/>
      <c r="AF569" s="1" t="s">
        <v>2276</v>
      </c>
      <c r="AG569" s="1">
        <v>3153698060</v>
      </c>
      <c r="AH569" s="26" t="s">
        <v>2277</v>
      </c>
      <c r="AI569" s="1"/>
    </row>
    <row r="570" spans="1:35">
      <c r="A570" s="1">
        <v>594</v>
      </c>
      <c r="B570" s="1" t="s">
        <v>596</v>
      </c>
      <c r="C570" s="1" t="s">
        <v>621</v>
      </c>
      <c r="D570" s="24" t="s">
        <v>2171</v>
      </c>
      <c r="E570" s="13" t="s">
        <v>40</v>
      </c>
      <c r="F570" s="256">
        <v>14250000</v>
      </c>
      <c r="G570" s="1" t="s">
        <v>2278</v>
      </c>
      <c r="H570" s="15">
        <v>1110522569</v>
      </c>
      <c r="I570" s="15" t="s">
        <v>42</v>
      </c>
      <c r="J570" s="16">
        <v>9</v>
      </c>
      <c r="K570" s="16">
        <v>1454</v>
      </c>
      <c r="L570" s="17">
        <v>45784</v>
      </c>
      <c r="M570" s="18">
        <f t="shared" si="189"/>
        <v>14250000</v>
      </c>
      <c r="N570" s="17">
        <v>45789</v>
      </c>
      <c r="O570" s="13" t="s">
        <v>43</v>
      </c>
      <c r="P570" s="19"/>
      <c r="Q570" s="13"/>
      <c r="R570" s="1">
        <v>220601</v>
      </c>
      <c r="S570" s="20">
        <v>14250000</v>
      </c>
      <c r="T570" s="17">
        <v>45790</v>
      </c>
      <c r="U570" s="15" t="s">
        <v>2279</v>
      </c>
      <c r="V570" s="17">
        <v>45792</v>
      </c>
      <c r="W570" s="13" t="s">
        <v>668</v>
      </c>
      <c r="X570" s="17"/>
      <c r="Y570" s="1"/>
      <c r="Z570" s="21">
        <f t="shared" si="190"/>
        <v>4750000</v>
      </c>
      <c r="AA570" s="1"/>
      <c r="AB570" s="22"/>
      <c r="AC570" s="1"/>
      <c r="AD570" s="22"/>
      <c r="AE570" s="1"/>
      <c r="AF570" s="1" t="s">
        <v>2280</v>
      </c>
      <c r="AG570" s="1">
        <v>2788151</v>
      </c>
      <c r="AH570" s="26" t="s">
        <v>2281</v>
      </c>
      <c r="AI570" s="1"/>
    </row>
    <row r="571" spans="1:35">
      <c r="A571" s="1">
        <v>595</v>
      </c>
      <c r="B571" s="1" t="s">
        <v>596</v>
      </c>
      <c r="C571" s="1" t="s">
        <v>621</v>
      </c>
      <c r="D571" s="24" t="s">
        <v>2171</v>
      </c>
      <c r="E571" s="13" t="s">
        <v>40</v>
      </c>
      <c r="F571" s="256">
        <v>14250000</v>
      </c>
      <c r="G571" s="1" t="s">
        <v>2282</v>
      </c>
      <c r="H571" s="15">
        <v>65756637</v>
      </c>
      <c r="I571" s="15" t="s">
        <v>42</v>
      </c>
      <c r="J571" s="16">
        <v>2</v>
      </c>
      <c r="K571" s="16">
        <v>1452</v>
      </c>
      <c r="L571" s="17">
        <v>45784</v>
      </c>
      <c r="M571" s="18">
        <f t="shared" si="189"/>
        <v>14250000</v>
      </c>
      <c r="N571" s="17">
        <v>45789</v>
      </c>
      <c r="O571" s="13" t="s">
        <v>43</v>
      </c>
      <c r="P571" s="19"/>
      <c r="Q571" s="13"/>
      <c r="R571" s="1">
        <v>220601</v>
      </c>
      <c r="S571" s="20">
        <v>14250000</v>
      </c>
      <c r="T571" s="17">
        <v>45790</v>
      </c>
      <c r="U571" s="15" t="s">
        <v>2283</v>
      </c>
      <c r="V571" s="17">
        <v>45794</v>
      </c>
      <c r="W571" s="13" t="s">
        <v>668</v>
      </c>
      <c r="X571" s="17"/>
      <c r="Y571" s="1"/>
      <c r="Z571" s="21">
        <f t="shared" si="190"/>
        <v>4750000</v>
      </c>
      <c r="AA571" s="1"/>
      <c r="AB571" s="22"/>
      <c r="AC571" s="1"/>
      <c r="AD571" s="22"/>
      <c r="AE571" s="1"/>
      <c r="AF571" s="1" t="s">
        <v>2284</v>
      </c>
      <c r="AG571" s="1">
        <v>3144803371</v>
      </c>
      <c r="AH571" s="26" t="s">
        <v>2285</v>
      </c>
      <c r="AI571" s="1"/>
    </row>
    <row r="572" spans="1:35">
      <c r="A572" s="1">
        <v>596</v>
      </c>
      <c r="B572" s="1" t="s">
        <v>596</v>
      </c>
      <c r="C572" s="1" t="s">
        <v>621</v>
      </c>
      <c r="D572" s="24" t="s">
        <v>885</v>
      </c>
      <c r="E572" s="13" t="s">
        <v>40</v>
      </c>
      <c r="F572" s="257">
        <v>24000000</v>
      </c>
      <c r="G572" s="1" t="s">
        <v>2286</v>
      </c>
      <c r="H572" s="15">
        <v>1104711379</v>
      </c>
      <c r="I572" s="15" t="s">
        <v>63</v>
      </c>
      <c r="J572" s="16">
        <v>5</v>
      </c>
      <c r="K572" s="16">
        <v>1502</v>
      </c>
      <c r="L572" s="17">
        <v>45784</v>
      </c>
      <c r="M572" s="18">
        <f t="shared" ref="M572" si="191">F572</f>
        <v>24000000</v>
      </c>
      <c r="N572" s="17">
        <v>45789</v>
      </c>
      <c r="O572" s="13" t="s">
        <v>43</v>
      </c>
      <c r="P572" s="19"/>
      <c r="Q572" s="13"/>
      <c r="R572" s="1">
        <v>220605</v>
      </c>
      <c r="S572" s="20">
        <f t="shared" ref="S572" si="192">M572</f>
        <v>24000000</v>
      </c>
      <c r="T572" s="17">
        <v>45789</v>
      </c>
      <c r="U572" s="15" t="s">
        <v>2287</v>
      </c>
      <c r="V572" s="17">
        <v>45791</v>
      </c>
      <c r="W572" s="13" t="s">
        <v>668</v>
      </c>
      <c r="X572" s="17"/>
      <c r="Y572" s="1"/>
      <c r="Z572" s="21">
        <f t="shared" si="190"/>
        <v>8000000</v>
      </c>
      <c r="AA572" s="1"/>
      <c r="AB572" s="22"/>
      <c r="AC572" s="1"/>
      <c r="AD572" s="22"/>
      <c r="AE572" s="1"/>
      <c r="AF572" s="1" t="s">
        <v>2288</v>
      </c>
      <c r="AG572" s="1">
        <v>3104097626</v>
      </c>
      <c r="AH572" s="26" t="s">
        <v>2289</v>
      </c>
      <c r="AI572" s="1"/>
    </row>
    <row r="573" spans="1:35">
      <c r="A573" s="1">
        <v>597</v>
      </c>
      <c r="B573" s="1" t="s">
        <v>596</v>
      </c>
      <c r="C573" s="1" t="s">
        <v>621</v>
      </c>
      <c r="D573" s="24" t="s">
        <v>2171</v>
      </c>
      <c r="E573" s="13" t="s">
        <v>40</v>
      </c>
      <c r="F573" s="256">
        <v>14250000</v>
      </c>
      <c r="G573" s="1" t="s">
        <v>2290</v>
      </c>
      <c r="H573" s="15">
        <v>1110597819</v>
      </c>
      <c r="I573" s="15" t="s">
        <v>42</v>
      </c>
      <c r="J573" s="16">
        <v>7</v>
      </c>
      <c r="K573" s="16">
        <v>1451</v>
      </c>
      <c r="L573" s="17">
        <v>45784</v>
      </c>
      <c r="M573" s="18">
        <f t="shared" ref="M573:M580" si="193">+F573</f>
        <v>14250000</v>
      </c>
      <c r="N573" s="17">
        <v>45789</v>
      </c>
      <c r="O573" s="13" t="s">
        <v>43</v>
      </c>
      <c r="P573" s="19"/>
      <c r="Q573" s="13"/>
      <c r="R573" s="1">
        <v>220601</v>
      </c>
      <c r="S573" s="20">
        <v>14250000</v>
      </c>
      <c r="T573" s="17">
        <v>45791</v>
      </c>
      <c r="U573" s="15" t="s">
        <v>2291</v>
      </c>
      <c r="V573" s="17">
        <v>45796</v>
      </c>
      <c r="W573" s="13" t="s">
        <v>668</v>
      </c>
      <c r="X573" s="17"/>
      <c r="Y573" s="1"/>
      <c r="Z573" s="21">
        <f t="shared" si="190"/>
        <v>4750000</v>
      </c>
      <c r="AA573" s="1"/>
      <c r="AB573" s="22"/>
      <c r="AC573" s="1"/>
      <c r="AD573" s="22"/>
      <c r="AE573" s="1"/>
      <c r="AF573" s="1" t="s">
        <v>2292</v>
      </c>
      <c r="AG573" s="1">
        <v>3203625887</v>
      </c>
      <c r="AH573" s="26" t="s">
        <v>2293</v>
      </c>
      <c r="AI573" s="1"/>
    </row>
    <row r="574" spans="1:35">
      <c r="A574" s="1">
        <v>598</v>
      </c>
      <c r="B574" s="1" t="s">
        <v>596</v>
      </c>
      <c r="C574" s="1" t="s">
        <v>621</v>
      </c>
      <c r="D574" s="24" t="s">
        <v>2171</v>
      </c>
      <c r="E574" s="13" t="s">
        <v>40</v>
      </c>
      <c r="F574" s="256">
        <v>14250000</v>
      </c>
      <c r="G574" s="1" t="s">
        <v>2294</v>
      </c>
      <c r="H574" s="15">
        <v>1083017858</v>
      </c>
      <c r="I574" s="15" t="s">
        <v>198</v>
      </c>
      <c r="J574" s="16">
        <v>1</v>
      </c>
      <c r="K574" s="16">
        <v>1394</v>
      </c>
      <c r="L574" s="17">
        <v>45777</v>
      </c>
      <c r="M574" s="18">
        <f t="shared" si="193"/>
        <v>14250000</v>
      </c>
      <c r="N574" s="17">
        <v>45789</v>
      </c>
      <c r="O574" s="13" t="s">
        <v>43</v>
      </c>
      <c r="P574" s="19"/>
      <c r="Q574" s="13"/>
      <c r="R574" s="1">
        <v>220601</v>
      </c>
      <c r="S574" s="20">
        <v>14250000</v>
      </c>
      <c r="T574" s="17">
        <v>45791</v>
      </c>
      <c r="U574" s="15">
        <v>100044069</v>
      </c>
      <c r="V574" s="17">
        <v>45793</v>
      </c>
      <c r="W574" s="13" t="s">
        <v>668</v>
      </c>
      <c r="X574" s="17"/>
      <c r="Y574" s="1"/>
      <c r="Z574" s="21">
        <f t="shared" si="190"/>
        <v>4750000</v>
      </c>
      <c r="AA574" s="1"/>
      <c r="AB574" s="22"/>
      <c r="AC574" s="1"/>
      <c r="AD574" s="22"/>
      <c r="AE574" s="1"/>
      <c r="AF574" s="1" t="s">
        <v>2295</v>
      </c>
      <c r="AG574" s="1">
        <v>3023511141</v>
      </c>
      <c r="AH574" s="26" t="s">
        <v>2296</v>
      </c>
      <c r="AI574" s="1"/>
    </row>
    <row r="575" spans="1:35">
      <c r="A575" s="1">
        <v>599</v>
      </c>
      <c r="B575" s="1" t="s">
        <v>596</v>
      </c>
      <c r="C575" s="1" t="s">
        <v>621</v>
      </c>
      <c r="D575" s="24" t="s">
        <v>2171</v>
      </c>
      <c r="E575" s="13" t="s">
        <v>40</v>
      </c>
      <c r="F575" s="256">
        <v>14250000</v>
      </c>
      <c r="G575" s="1" t="s">
        <v>2297</v>
      </c>
      <c r="H575" s="15">
        <v>65767861</v>
      </c>
      <c r="I575" s="15" t="s">
        <v>42</v>
      </c>
      <c r="J575" s="16">
        <v>3</v>
      </c>
      <c r="K575" s="16">
        <v>1395</v>
      </c>
      <c r="L575" s="17">
        <v>45777</v>
      </c>
      <c r="M575" s="18">
        <f t="shared" si="193"/>
        <v>14250000</v>
      </c>
      <c r="N575" s="17">
        <v>45789</v>
      </c>
      <c r="O575" s="13" t="s">
        <v>43</v>
      </c>
      <c r="P575" s="19"/>
      <c r="Q575" s="13"/>
      <c r="R575" s="1">
        <v>220601</v>
      </c>
      <c r="S575" s="20">
        <v>14250000</v>
      </c>
      <c r="T575" s="17">
        <v>45789</v>
      </c>
      <c r="U575" s="15" t="s">
        <v>2298</v>
      </c>
      <c r="V575" s="17">
        <v>45792</v>
      </c>
      <c r="W575" s="13" t="s">
        <v>668</v>
      </c>
      <c r="X575" s="17"/>
      <c r="Y575" s="1"/>
      <c r="Z575" s="21">
        <f t="shared" si="190"/>
        <v>4750000</v>
      </c>
      <c r="AA575" s="1"/>
      <c r="AB575" s="22"/>
      <c r="AC575" s="1"/>
      <c r="AD575" s="22"/>
      <c r="AE575" s="1"/>
      <c r="AF575" s="1" t="s">
        <v>2299</v>
      </c>
      <c r="AG575" s="1">
        <v>2593518</v>
      </c>
      <c r="AH575" s="26" t="s">
        <v>2300</v>
      </c>
      <c r="AI575" s="1"/>
    </row>
    <row r="576" spans="1:35">
      <c r="A576" s="1">
        <v>600</v>
      </c>
      <c r="B576" s="1" t="s">
        <v>596</v>
      </c>
      <c r="C576" s="1" t="s">
        <v>621</v>
      </c>
      <c r="D576" s="24" t="s">
        <v>2171</v>
      </c>
      <c r="E576" s="13" t="s">
        <v>40</v>
      </c>
      <c r="F576" s="256">
        <v>14250000</v>
      </c>
      <c r="G576" s="1" t="s">
        <v>2301</v>
      </c>
      <c r="H576" s="15">
        <v>1110527342</v>
      </c>
      <c r="I576" s="15" t="s">
        <v>42</v>
      </c>
      <c r="J576" s="16">
        <v>7</v>
      </c>
      <c r="K576" s="16">
        <v>1453</v>
      </c>
      <c r="L576" s="17">
        <v>45777</v>
      </c>
      <c r="M576" s="18">
        <f t="shared" si="193"/>
        <v>14250000</v>
      </c>
      <c r="N576" s="17">
        <v>45789</v>
      </c>
      <c r="O576" s="13" t="s">
        <v>43</v>
      </c>
      <c r="P576" s="19"/>
      <c r="Q576" s="13"/>
      <c r="R576" s="1">
        <v>220601</v>
      </c>
      <c r="S576" s="20">
        <v>14250000</v>
      </c>
      <c r="T576" s="17">
        <v>45789</v>
      </c>
      <c r="U576" s="15" t="s">
        <v>2302</v>
      </c>
      <c r="V576" s="17">
        <v>45791</v>
      </c>
      <c r="W576" s="13" t="s">
        <v>668</v>
      </c>
      <c r="X576" s="17"/>
      <c r="Y576" s="1"/>
      <c r="Z576" s="21">
        <f t="shared" si="190"/>
        <v>4750000</v>
      </c>
      <c r="AA576" s="1"/>
      <c r="AB576" s="22"/>
      <c r="AC576" s="1"/>
      <c r="AD576" s="22"/>
      <c r="AE576" s="1"/>
      <c r="AF576" s="1" t="s">
        <v>2303</v>
      </c>
      <c r="AG576" s="1">
        <v>3178425807</v>
      </c>
      <c r="AH576" s="26" t="s">
        <v>2304</v>
      </c>
      <c r="AI576" s="1"/>
    </row>
    <row r="577" spans="1:35">
      <c r="A577" s="1">
        <v>601</v>
      </c>
      <c r="B577" s="1" t="s">
        <v>596</v>
      </c>
      <c r="C577" s="1" t="s">
        <v>621</v>
      </c>
      <c r="D577" s="24" t="s">
        <v>2305</v>
      </c>
      <c r="E577" s="13" t="s">
        <v>40</v>
      </c>
      <c r="F577" s="259">
        <v>14250000</v>
      </c>
      <c r="G577" s="1" t="s">
        <v>2306</v>
      </c>
      <c r="H577" s="15">
        <v>1110594627</v>
      </c>
      <c r="I577" s="15" t="s">
        <v>42</v>
      </c>
      <c r="J577" s="16">
        <v>6</v>
      </c>
      <c r="K577" s="16">
        <v>1399</v>
      </c>
      <c r="L577" s="17">
        <v>45777</v>
      </c>
      <c r="M577" s="18">
        <f t="shared" si="193"/>
        <v>14250000</v>
      </c>
      <c r="N577" s="17">
        <v>45789</v>
      </c>
      <c r="O577" s="13" t="s">
        <v>43</v>
      </c>
      <c r="P577" s="19"/>
      <c r="Q577" s="13"/>
      <c r="R577" s="1">
        <v>220601</v>
      </c>
      <c r="S577" s="20">
        <v>14250000</v>
      </c>
      <c r="T577" s="17">
        <v>45791</v>
      </c>
      <c r="U577" s="15" t="s">
        <v>2307</v>
      </c>
      <c r="V577" s="17">
        <v>45793</v>
      </c>
      <c r="W577" s="13" t="s">
        <v>668</v>
      </c>
      <c r="X577" s="17"/>
      <c r="Y577" s="1"/>
      <c r="Z577" s="21">
        <f t="shared" si="190"/>
        <v>4750000</v>
      </c>
      <c r="AA577" s="1"/>
      <c r="AB577" s="22"/>
      <c r="AC577" s="1"/>
      <c r="AD577" s="22"/>
      <c r="AE577" s="1"/>
      <c r="AF577" s="1" t="s">
        <v>2308</v>
      </c>
      <c r="AG577" s="1">
        <v>3133607988</v>
      </c>
      <c r="AH577" s="26" t="s">
        <v>2309</v>
      </c>
      <c r="AI577" s="1"/>
    </row>
    <row r="578" spans="1:35">
      <c r="A578" s="1">
        <v>602</v>
      </c>
      <c r="B578" s="1" t="s">
        <v>596</v>
      </c>
      <c r="C578" s="1" t="s">
        <v>621</v>
      </c>
      <c r="D578" s="24" t="s">
        <v>2305</v>
      </c>
      <c r="E578" s="13" t="s">
        <v>40</v>
      </c>
      <c r="F578" s="259">
        <v>14250000</v>
      </c>
      <c r="G578" s="1" t="s">
        <v>2310</v>
      </c>
      <c r="H578" s="15">
        <v>1110550721</v>
      </c>
      <c r="I578" s="15" t="s">
        <v>42</v>
      </c>
      <c r="J578" s="16">
        <v>1</v>
      </c>
      <c r="K578" s="16">
        <v>1400</v>
      </c>
      <c r="L578" s="17">
        <v>45777</v>
      </c>
      <c r="M578" s="18">
        <f t="shared" si="193"/>
        <v>14250000</v>
      </c>
      <c r="N578" s="17">
        <v>45789</v>
      </c>
      <c r="O578" s="13" t="s">
        <v>43</v>
      </c>
      <c r="P578" s="19"/>
      <c r="Q578" s="13"/>
      <c r="R578" s="1">
        <v>220601</v>
      </c>
      <c r="S578" s="20">
        <v>14250000</v>
      </c>
      <c r="T578" s="17"/>
      <c r="U578" s="15"/>
      <c r="V578" s="17"/>
      <c r="W578" s="13" t="s">
        <v>668</v>
      </c>
      <c r="X578" s="17"/>
      <c r="Y578" s="1"/>
      <c r="Z578" s="21">
        <f t="shared" si="190"/>
        <v>4750000</v>
      </c>
      <c r="AA578" s="1"/>
      <c r="AB578" s="22"/>
      <c r="AC578" s="1"/>
      <c r="AD578" s="22"/>
      <c r="AE578" s="1"/>
      <c r="AF578" s="1" t="s">
        <v>2312</v>
      </c>
      <c r="AG578" s="1">
        <v>3164744055</v>
      </c>
      <c r="AH578" s="26" t="s">
        <v>2313</v>
      </c>
      <c r="AI578" s="1"/>
    </row>
    <row r="579" spans="1:35">
      <c r="A579" s="1">
        <v>603</v>
      </c>
      <c r="B579" s="1" t="s">
        <v>596</v>
      </c>
      <c r="C579" s="1" t="s">
        <v>621</v>
      </c>
      <c r="D579" s="24" t="s">
        <v>2305</v>
      </c>
      <c r="E579" s="13" t="s">
        <v>40</v>
      </c>
      <c r="F579" s="259">
        <v>14250000</v>
      </c>
      <c r="G579" s="1" t="s">
        <v>2314</v>
      </c>
      <c r="H579" s="15">
        <v>52822355</v>
      </c>
      <c r="I579" s="15" t="s">
        <v>373</v>
      </c>
      <c r="J579" s="16">
        <v>6</v>
      </c>
      <c r="K579" s="16">
        <v>1392</v>
      </c>
      <c r="L579" s="17">
        <v>45777</v>
      </c>
      <c r="M579" s="18">
        <f t="shared" si="193"/>
        <v>14250000</v>
      </c>
      <c r="N579" s="17">
        <v>45789</v>
      </c>
      <c r="O579" s="13" t="s">
        <v>43</v>
      </c>
      <c r="P579" s="19"/>
      <c r="Q579" s="13"/>
      <c r="R579" s="1">
        <v>220601</v>
      </c>
      <c r="S579" s="20">
        <v>14250000</v>
      </c>
      <c r="T579" s="17">
        <v>45793</v>
      </c>
      <c r="U579" s="15" t="s">
        <v>2315</v>
      </c>
      <c r="V579" s="17">
        <v>45798</v>
      </c>
      <c r="W579" s="13" t="s">
        <v>668</v>
      </c>
      <c r="X579" s="17"/>
      <c r="Y579" s="1"/>
      <c r="Z579" s="21">
        <f t="shared" si="190"/>
        <v>4750000</v>
      </c>
      <c r="AA579" s="1"/>
      <c r="AB579" s="22"/>
      <c r="AC579" s="1"/>
      <c r="AD579" s="22"/>
      <c r="AE579" s="1"/>
      <c r="AF579" s="1" t="s">
        <v>2316</v>
      </c>
      <c r="AG579" s="1">
        <v>3133867212</v>
      </c>
      <c r="AH579" s="26" t="s">
        <v>2317</v>
      </c>
      <c r="AI579" s="1"/>
    </row>
    <row r="580" spans="1:35">
      <c r="A580" s="1">
        <v>604</v>
      </c>
      <c r="B580" s="1" t="s">
        <v>596</v>
      </c>
      <c r="C580" s="1" t="s">
        <v>621</v>
      </c>
      <c r="D580" s="1" t="s">
        <v>1521</v>
      </c>
      <c r="E580" s="13" t="s">
        <v>40</v>
      </c>
      <c r="F580" s="261">
        <v>4500000</v>
      </c>
      <c r="G580" s="1" t="s">
        <v>2318</v>
      </c>
      <c r="H580" s="15">
        <v>93415394</v>
      </c>
      <c r="I580" s="15" t="s">
        <v>42</v>
      </c>
      <c r="J580" s="16">
        <v>7</v>
      </c>
      <c r="K580" s="16">
        <v>1458</v>
      </c>
      <c r="L580" s="17">
        <v>45784</v>
      </c>
      <c r="M580" s="18">
        <f t="shared" si="193"/>
        <v>4500000</v>
      </c>
      <c r="N580" s="17">
        <v>45790</v>
      </c>
      <c r="O580" s="13" t="s">
        <v>43</v>
      </c>
      <c r="P580" s="19"/>
      <c r="Q580" s="13"/>
      <c r="R580" s="1">
        <v>220602</v>
      </c>
      <c r="S580" s="20">
        <f>+M580</f>
        <v>4500000</v>
      </c>
      <c r="T580" s="17"/>
      <c r="U580" s="15"/>
      <c r="V580" s="17"/>
      <c r="W580" s="13" t="s">
        <v>668</v>
      </c>
      <c r="X580" s="17"/>
      <c r="Y580" s="1"/>
      <c r="Z580" s="21">
        <f t="shared" si="190"/>
        <v>1500000</v>
      </c>
      <c r="AA580" s="1"/>
      <c r="AB580" s="22"/>
      <c r="AC580" s="1"/>
      <c r="AD580" s="22"/>
      <c r="AE580" s="1"/>
      <c r="AF580" s="1" t="s">
        <v>2319</v>
      </c>
      <c r="AG580" s="1">
        <v>3223651334</v>
      </c>
      <c r="AH580" s="26" t="s">
        <v>2320</v>
      </c>
      <c r="AI580" s="1"/>
    </row>
    <row r="581" spans="1:35">
      <c r="A581" s="1">
        <v>605</v>
      </c>
      <c r="B581" s="1" t="s">
        <v>596</v>
      </c>
      <c r="C581" s="1" t="s">
        <v>621</v>
      </c>
      <c r="D581" s="24" t="s">
        <v>633</v>
      </c>
      <c r="E581" s="13" t="s">
        <v>40</v>
      </c>
      <c r="F581" s="263">
        <v>14250000</v>
      </c>
      <c r="G581" s="1" t="s">
        <v>2321</v>
      </c>
      <c r="H581" s="15">
        <v>1110559314</v>
      </c>
      <c r="I581" s="15" t="s">
        <v>42</v>
      </c>
      <c r="J581" s="16">
        <v>8</v>
      </c>
      <c r="K581" s="16">
        <v>1395</v>
      </c>
      <c r="L581" s="17">
        <v>45777</v>
      </c>
      <c r="M581" s="18">
        <f t="shared" ref="M581" si="194">F581</f>
        <v>14250000</v>
      </c>
      <c r="N581" s="17">
        <v>45790</v>
      </c>
      <c r="O581" s="13" t="s">
        <v>43</v>
      </c>
      <c r="P581" s="19"/>
      <c r="Q581" s="13"/>
      <c r="R581" s="1">
        <v>220601</v>
      </c>
      <c r="S581" s="20">
        <f t="shared" ref="S581" si="195">M581</f>
        <v>14250000</v>
      </c>
      <c r="T581" s="17">
        <v>45790</v>
      </c>
      <c r="U581" s="15" t="s">
        <v>2323</v>
      </c>
      <c r="V581" s="17">
        <v>45792</v>
      </c>
      <c r="W581" s="25" t="s">
        <v>668</v>
      </c>
      <c r="X581" s="17"/>
      <c r="Y581" s="1"/>
      <c r="Z581" s="21">
        <f>+S581/3</f>
        <v>4750000</v>
      </c>
      <c r="AA581" s="1"/>
      <c r="AB581" s="22"/>
      <c r="AC581" s="1"/>
      <c r="AD581" s="22"/>
      <c r="AE581" s="1"/>
      <c r="AF581" s="1" t="s">
        <v>2324</v>
      </c>
      <c r="AG581" s="1">
        <v>3208002306</v>
      </c>
      <c r="AH581" s="23" t="s">
        <v>2325</v>
      </c>
      <c r="AI581" s="1"/>
    </row>
    <row r="582" spans="1:35">
      <c r="A582" s="1">
        <v>606</v>
      </c>
      <c r="B582" s="1" t="s">
        <v>596</v>
      </c>
      <c r="C582" s="1" t="s">
        <v>621</v>
      </c>
      <c r="D582" s="24" t="s">
        <v>2171</v>
      </c>
      <c r="E582" s="13" t="s">
        <v>40</v>
      </c>
      <c r="F582" s="256">
        <v>14250000</v>
      </c>
      <c r="G582" s="1" t="s">
        <v>2326</v>
      </c>
      <c r="H582" s="15">
        <v>1022412143</v>
      </c>
      <c r="I582" s="15" t="s">
        <v>51</v>
      </c>
      <c r="J582" s="16">
        <v>4</v>
      </c>
      <c r="K582" s="16">
        <v>1483</v>
      </c>
      <c r="L582" s="17">
        <v>45785</v>
      </c>
      <c r="M582" s="18">
        <f t="shared" ref="M582:M607" si="196">+F582</f>
        <v>14250000</v>
      </c>
      <c r="N582" s="17">
        <v>45792</v>
      </c>
      <c r="O582" s="13" t="s">
        <v>43</v>
      </c>
      <c r="P582" s="19">
        <v>45792</v>
      </c>
      <c r="Q582" s="13">
        <v>1408</v>
      </c>
      <c r="R582" s="1">
        <v>220601</v>
      </c>
      <c r="S582" s="20">
        <v>14250000</v>
      </c>
      <c r="T582" s="17">
        <v>45792</v>
      </c>
      <c r="U582" s="15" t="s">
        <v>2327</v>
      </c>
      <c r="V582" s="17">
        <v>45796</v>
      </c>
      <c r="W582" s="13" t="s">
        <v>668</v>
      </c>
      <c r="X582" s="17"/>
      <c r="Y582" s="1"/>
      <c r="Z582" s="21">
        <f t="shared" ref="Z582" si="197">+S582/3</f>
        <v>4750000</v>
      </c>
      <c r="AA582" s="1"/>
      <c r="AB582" s="22"/>
      <c r="AC582" s="1"/>
      <c r="AD582" s="22"/>
      <c r="AE582" s="1"/>
      <c r="AF582" s="1" t="s">
        <v>2328</v>
      </c>
      <c r="AG582" s="1">
        <v>3102474525</v>
      </c>
      <c r="AH582" s="26" t="s">
        <v>2329</v>
      </c>
      <c r="AI582" s="1"/>
    </row>
    <row r="583" spans="1:35">
      <c r="A583" s="1">
        <v>607</v>
      </c>
      <c r="B583" s="1" t="s">
        <v>596</v>
      </c>
      <c r="C583" s="1" t="s">
        <v>621</v>
      </c>
      <c r="D583" s="269" t="s">
        <v>876</v>
      </c>
      <c r="E583" s="13" t="s">
        <v>40</v>
      </c>
      <c r="F583" s="143">
        <v>18000000</v>
      </c>
      <c r="G583" s="1" t="s">
        <v>2330</v>
      </c>
      <c r="H583" s="15">
        <v>65589203</v>
      </c>
      <c r="I583" s="15" t="s">
        <v>1267</v>
      </c>
      <c r="J583" s="16">
        <v>3</v>
      </c>
      <c r="K583" s="16">
        <v>1488</v>
      </c>
      <c r="L583" s="17">
        <v>45785</v>
      </c>
      <c r="M583" s="18">
        <f t="shared" si="196"/>
        <v>18000000</v>
      </c>
      <c r="N583" s="17">
        <v>45792</v>
      </c>
      <c r="O583" s="13" t="s">
        <v>43</v>
      </c>
      <c r="P583" s="19"/>
      <c r="Q583" s="13"/>
      <c r="R583" s="1">
        <v>220601</v>
      </c>
      <c r="S583" s="20">
        <v>18000000</v>
      </c>
      <c r="T583" s="17"/>
      <c r="U583" s="15"/>
      <c r="V583" s="17"/>
      <c r="W583" s="13" t="s">
        <v>668</v>
      </c>
      <c r="X583" s="17"/>
      <c r="Y583" s="1"/>
      <c r="Z583" s="21">
        <f>+S583/3</f>
        <v>6000000</v>
      </c>
      <c r="AA583" s="1"/>
      <c r="AB583" s="22"/>
      <c r="AC583" s="1"/>
      <c r="AD583" s="22"/>
      <c r="AE583" s="1"/>
      <c r="AF583" s="26" t="s">
        <v>2332</v>
      </c>
      <c r="AG583" s="1">
        <v>154255999</v>
      </c>
      <c r="AH583" s="26" t="s">
        <v>2333</v>
      </c>
      <c r="AI583" s="1"/>
    </row>
    <row r="584" spans="1:35">
      <c r="A584" s="1">
        <v>608</v>
      </c>
      <c r="B584" s="1" t="s">
        <v>596</v>
      </c>
      <c r="C584" s="1" t="s">
        <v>621</v>
      </c>
      <c r="D584" s="24" t="s">
        <v>2171</v>
      </c>
      <c r="E584" s="13" t="s">
        <v>40</v>
      </c>
      <c r="F584" s="256">
        <v>14250000</v>
      </c>
      <c r="G584" s="1" t="s">
        <v>2334</v>
      </c>
      <c r="H584" s="15">
        <v>1110550089</v>
      </c>
      <c r="I584" s="15" t="s">
        <v>42</v>
      </c>
      <c r="J584" s="16">
        <v>4</v>
      </c>
      <c r="K584" s="16">
        <v>1482</v>
      </c>
      <c r="L584" s="17">
        <v>45785</v>
      </c>
      <c r="M584" s="18">
        <f t="shared" si="196"/>
        <v>14250000</v>
      </c>
      <c r="N584" s="17">
        <v>45792</v>
      </c>
      <c r="O584" s="13" t="s">
        <v>43</v>
      </c>
      <c r="P584" s="19"/>
      <c r="Q584" s="13"/>
      <c r="R584" s="1">
        <v>220601</v>
      </c>
      <c r="S584" s="20">
        <v>14250000</v>
      </c>
      <c r="T584" s="17">
        <v>45796</v>
      </c>
      <c r="U584" s="15">
        <v>100044219</v>
      </c>
      <c r="V584" s="17">
        <v>45798</v>
      </c>
      <c r="W584" s="13" t="s">
        <v>668</v>
      </c>
      <c r="X584" s="17"/>
      <c r="Y584" s="1"/>
      <c r="Z584" s="21">
        <f t="shared" ref="Z584:Z601" si="198">+S584/3</f>
        <v>4750000</v>
      </c>
      <c r="AA584" s="1"/>
      <c r="AB584" s="22"/>
      <c r="AC584" s="1"/>
      <c r="AD584" s="22"/>
      <c r="AE584" s="1"/>
      <c r="AF584" s="1" t="s">
        <v>2335</v>
      </c>
      <c r="AG584" s="1">
        <v>3206085806</v>
      </c>
      <c r="AH584" s="26" t="s">
        <v>2336</v>
      </c>
      <c r="AI584" s="1"/>
    </row>
    <row r="585" spans="1:35">
      <c r="A585" s="1">
        <v>609</v>
      </c>
      <c r="B585" s="1" t="s">
        <v>596</v>
      </c>
      <c r="C585" s="1" t="s">
        <v>621</v>
      </c>
      <c r="D585" s="24" t="s">
        <v>1387</v>
      </c>
      <c r="E585" s="13" t="s">
        <v>40</v>
      </c>
      <c r="F585" s="252">
        <v>14250000</v>
      </c>
      <c r="G585" s="1" t="s">
        <v>2337</v>
      </c>
      <c r="H585" s="15">
        <v>1106454197</v>
      </c>
      <c r="I585" s="15" t="s">
        <v>2338</v>
      </c>
      <c r="J585" s="16">
        <v>6</v>
      </c>
      <c r="K585" s="16">
        <v>1485</v>
      </c>
      <c r="L585" s="17">
        <v>45785</v>
      </c>
      <c r="M585" s="18">
        <f t="shared" si="196"/>
        <v>14250000</v>
      </c>
      <c r="N585" s="17">
        <v>45792</v>
      </c>
      <c r="O585" s="13" t="s">
        <v>43</v>
      </c>
      <c r="P585" s="19">
        <v>45792</v>
      </c>
      <c r="Q585" s="13">
        <v>1409</v>
      </c>
      <c r="R585" s="1">
        <v>220601</v>
      </c>
      <c r="S585" s="20">
        <v>14250000</v>
      </c>
      <c r="T585" s="17">
        <v>45792</v>
      </c>
      <c r="U585" s="15" t="s">
        <v>2339</v>
      </c>
      <c r="V585" s="17">
        <v>45797</v>
      </c>
      <c r="W585" s="13" t="s">
        <v>668</v>
      </c>
      <c r="X585" s="17"/>
      <c r="Y585" s="1"/>
      <c r="Z585" s="21">
        <f t="shared" si="198"/>
        <v>4750000</v>
      </c>
      <c r="AA585" s="1"/>
      <c r="AB585" s="22"/>
      <c r="AC585" s="1"/>
      <c r="AD585" s="22"/>
      <c r="AE585" s="1"/>
      <c r="AF585" s="1" t="s">
        <v>2340</v>
      </c>
      <c r="AG585" s="1">
        <v>3208510380</v>
      </c>
      <c r="AH585" s="26" t="s">
        <v>2341</v>
      </c>
      <c r="AI585" s="1"/>
    </row>
    <row r="586" spans="1:35">
      <c r="A586" s="1">
        <v>610</v>
      </c>
      <c r="B586" s="1" t="s">
        <v>596</v>
      </c>
      <c r="C586" s="1" t="s">
        <v>621</v>
      </c>
      <c r="D586" s="24" t="s">
        <v>2171</v>
      </c>
      <c r="E586" s="13" t="s">
        <v>40</v>
      </c>
      <c r="F586" s="256">
        <v>14250000</v>
      </c>
      <c r="G586" s="1" t="s">
        <v>2342</v>
      </c>
      <c r="H586" s="15">
        <v>1005852145</v>
      </c>
      <c r="I586" s="15" t="s">
        <v>849</v>
      </c>
      <c r="J586" s="16">
        <v>4</v>
      </c>
      <c r="K586" s="16">
        <v>1484</v>
      </c>
      <c r="L586" s="17">
        <v>45785</v>
      </c>
      <c r="M586" s="18">
        <f t="shared" si="196"/>
        <v>14250000</v>
      </c>
      <c r="N586" s="17">
        <v>45792</v>
      </c>
      <c r="O586" s="13" t="s">
        <v>43</v>
      </c>
      <c r="P586" s="19"/>
      <c r="Q586" s="13"/>
      <c r="R586" s="1">
        <v>220601</v>
      </c>
      <c r="S586" s="20">
        <v>14250000</v>
      </c>
      <c r="T586" s="17">
        <v>45793</v>
      </c>
      <c r="U586" s="15" t="s">
        <v>2343</v>
      </c>
      <c r="V586" s="17">
        <v>45797</v>
      </c>
      <c r="W586" s="13" t="s">
        <v>668</v>
      </c>
      <c r="X586" s="17"/>
      <c r="Y586" s="1"/>
      <c r="Z586" s="21">
        <f t="shared" si="198"/>
        <v>4750000</v>
      </c>
      <c r="AA586" s="1"/>
      <c r="AB586" s="22"/>
      <c r="AC586" s="1"/>
      <c r="AD586" s="22"/>
      <c r="AE586" s="1"/>
      <c r="AF586" s="1" t="s">
        <v>2344</v>
      </c>
      <c r="AG586" s="1">
        <v>3203910920</v>
      </c>
      <c r="AH586" s="26" t="s">
        <v>2345</v>
      </c>
      <c r="AI586" s="1"/>
    </row>
    <row r="587" spans="1:35">
      <c r="A587" s="1">
        <v>611</v>
      </c>
      <c r="B587" s="1" t="s">
        <v>596</v>
      </c>
      <c r="C587" s="1" t="s">
        <v>621</v>
      </c>
      <c r="D587" s="1" t="s">
        <v>796</v>
      </c>
      <c r="E587" s="13" t="s">
        <v>40</v>
      </c>
      <c r="F587" s="140">
        <v>7500000</v>
      </c>
      <c r="G587" s="24" t="s">
        <v>2346</v>
      </c>
      <c r="H587" s="15">
        <v>1099737024</v>
      </c>
      <c r="I587" s="15" t="s">
        <v>452</v>
      </c>
      <c r="J587" s="16">
        <v>1</v>
      </c>
      <c r="K587" s="16">
        <v>1499</v>
      </c>
      <c r="L587" s="17">
        <v>45786</v>
      </c>
      <c r="M587" s="18">
        <f t="shared" si="196"/>
        <v>7500000</v>
      </c>
      <c r="N587" s="17">
        <v>45792</v>
      </c>
      <c r="O587" s="13" t="s">
        <v>43</v>
      </c>
      <c r="P587" s="19"/>
      <c r="Q587" s="13"/>
      <c r="R587" s="1">
        <v>220602</v>
      </c>
      <c r="S587" s="20">
        <v>7500000</v>
      </c>
      <c r="T587" s="17">
        <v>45792</v>
      </c>
      <c r="U587" s="15" t="s">
        <v>2347</v>
      </c>
      <c r="V587" s="17">
        <v>45797</v>
      </c>
      <c r="W587" s="13" t="s">
        <v>668</v>
      </c>
      <c r="X587" s="17"/>
      <c r="Y587" s="1"/>
      <c r="Z587" s="21">
        <f t="shared" si="198"/>
        <v>2500000</v>
      </c>
      <c r="AA587" s="1"/>
      <c r="AB587" s="22"/>
      <c r="AC587" s="1"/>
      <c r="AD587" s="22"/>
      <c r="AE587" s="1"/>
      <c r="AF587" s="1" t="s">
        <v>2348</v>
      </c>
      <c r="AG587" s="1">
        <v>3204579859</v>
      </c>
      <c r="AH587" s="237" t="s">
        <v>2349</v>
      </c>
      <c r="AI587" s="1"/>
    </row>
    <row r="588" spans="1:35">
      <c r="A588" s="1">
        <v>612</v>
      </c>
      <c r="B588" s="1" t="s">
        <v>596</v>
      </c>
      <c r="C588" s="1" t="s">
        <v>621</v>
      </c>
      <c r="D588" s="1" t="s">
        <v>796</v>
      </c>
      <c r="E588" s="13" t="s">
        <v>40</v>
      </c>
      <c r="F588" s="140">
        <v>7500000</v>
      </c>
      <c r="G588" s="24" t="s">
        <v>2350</v>
      </c>
      <c r="H588" s="15">
        <v>1110448565</v>
      </c>
      <c r="I588" s="15" t="s">
        <v>42</v>
      </c>
      <c r="J588" s="16">
        <v>3</v>
      </c>
      <c r="K588" s="16">
        <v>1470</v>
      </c>
      <c r="L588" s="17">
        <v>45785</v>
      </c>
      <c r="M588" s="18">
        <f t="shared" si="196"/>
        <v>7500000</v>
      </c>
      <c r="N588" s="17">
        <v>45792</v>
      </c>
      <c r="O588" s="13" t="s">
        <v>43</v>
      </c>
      <c r="P588" s="19">
        <v>45804</v>
      </c>
      <c r="Q588" s="13">
        <v>1523</v>
      </c>
      <c r="R588" s="1">
        <v>220602</v>
      </c>
      <c r="S588" s="20">
        <v>7500000</v>
      </c>
      <c r="T588" s="17"/>
      <c r="U588" s="15"/>
      <c r="V588" s="17"/>
      <c r="W588" s="13" t="s">
        <v>668</v>
      </c>
      <c r="X588" s="17"/>
      <c r="Y588" s="1"/>
      <c r="Z588" s="21">
        <f t="shared" si="198"/>
        <v>2500000</v>
      </c>
      <c r="AA588" s="1"/>
      <c r="AB588" s="22"/>
      <c r="AC588" s="1"/>
      <c r="AD588" s="22"/>
      <c r="AE588" s="1"/>
      <c r="AF588" s="1" t="s">
        <v>2352</v>
      </c>
      <c r="AG588" s="1">
        <v>3138886194</v>
      </c>
      <c r="AH588" s="237" t="s">
        <v>2353</v>
      </c>
      <c r="AI588" s="1"/>
    </row>
    <row r="589" spans="1:35">
      <c r="A589" s="1">
        <v>613</v>
      </c>
      <c r="B589" s="1" t="s">
        <v>596</v>
      </c>
      <c r="C589" s="1" t="s">
        <v>621</v>
      </c>
      <c r="D589" s="1" t="s">
        <v>796</v>
      </c>
      <c r="E589" s="13" t="s">
        <v>40</v>
      </c>
      <c r="F589" s="140">
        <v>7500000</v>
      </c>
      <c r="G589" s="24" t="s">
        <v>2354</v>
      </c>
      <c r="H589" s="15">
        <v>14136814</v>
      </c>
      <c r="I589" s="15" t="s">
        <v>42</v>
      </c>
      <c r="J589" s="16">
        <v>4</v>
      </c>
      <c r="K589" s="16">
        <v>1472</v>
      </c>
      <c r="L589" s="17">
        <v>45785</v>
      </c>
      <c r="M589" s="18">
        <f t="shared" si="196"/>
        <v>7500000</v>
      </c>
      <c r="N589" s="17">
        <v>45792</v>
      </c>
      <c r="O589" s="13" t="s">
        <v>43</v>
      </c>
      <c r="P589" s="19"/>
      <c r="Q589" s="13"/>
      <c r="R589" s="1">
        <v>220602</v>
      </c>
      <c r="S589" s="20">
        <v>7500000</v>
      </c>
      <c r="T589" s="17">
        <v>45792</v>
      </c>
      <c r="U589" s="15" t="s">
        <v>2355</v>
      </c>
      <c r="V589" s="17">
        <v>45797</v>
      </c>
      <c r="W589" s="13" t="s">
        <v>668</v>
      </c>
      <c r="X589" s="17"/>
      <c r="Y589" s="1"/>
      <c r="Z589" s="21">
        <f t="shared" si="198"/>
        <v>2500000</v>
      </c>
      <c r="AA589" s="1"/>
      <c r="AB589" s="22"/>
      <c r="AC589" s="1"/>
      <c r="AD589" s="22"/>
      <c r="AE589" s="1"/>
      <c r="AF589" s="1" t="s">
        <v>2356</v>
      </c>
      <c r="AG589" s="1">
        <v>3227722180</v>
      </c>
      <c r="AH589" s="237" t="s">
        <v>2357</v>
      </c>
      <c r="AI589" s="1"/>
    </row>
    <row r="590" spans="1:35">
      <c r="A590" s="1">
        <v>614</v>
      </c>
      <c r="B590" s="1" t="s">
        <v>596</v>
      </c>
      <c r="C590" s="1" t="s">
        <v>621</v>
      </c>
      <c r="D590" s="1" t="s">
        <v>1521</v>
      </c>
      <c r="E590" s="13" t="s">
        <v>40</v>
      </c>
      <c r="F590" s="261">
        <v>4500000</v>
      </c>
      <c r="G590" s="1" t="s">
        <v>2358</v>
      </c>
      <c r="H590" s="15">
        <v>28559056</v>
      </c>
      <c r="I590" s="15" t="s">
        <v>42</v>
      </c>
      <c r="J590" s="16">
        <v>4</v>
      </c>
      <c r="K590" s="16">
        <v>1478</v>
      </c>
      <c r="L590" s="17">
        <v>45785</v>
      </c>
      <c r="M590" s="18">
        <f t="shared" si="196"/>
        <v>4500000</v>
      </c>
      <c r="N590" s="17">
        <v>45792</v>
      </c>
      <c r="O590" s="13" t="s">
        <v>43</v>
      </c>
      <c r="P590" s="19"/>
      <c r="Q590" s="13"/>
      <c r="R590" s="1">
        <v>220602</v>
      </c>
      <c r="S590" s="20">
        <f>+M590</f>
        <v>4500000</v>
      </c>
      <c r="T590" s="17">
        <v>45793</v>
      </c>
      <c r="U590" s="15" t="s">
        <v>2359</v>
      </c>
      <c r="V590" s="17">
        <v>45797</v>
      </c>
      <c r="W590" s="13" t="s">
        <v>668</v>
      </c>
      <c r="X590" s="17"/>
      <c r="Y590" s="1"/>
      <c r="Z590" s="21">
        <f t="shared" si="198"/>
        <v>1500000</v>
      </c>
      <c r="AA590" s="1"/>
      <c r="AB590" s="22"/>
      <c r="AC590" s="1"/>
      <c r="AD590" s="22"/>
      <c r="AE590" s="1"/>
      <c r="AF590" s="1" t="s">
        <v>2360</v>
      </c>
      <c r="AG590" s="1">
        <v>3045950149</v>
      </c>
      <c r="AH590" s="26" t="s">
        <v>2361</v>
      </c>
      <c r="AI590" s="1"/>
    </row>
    <row r="591" spans="1:35">
      <c r="A591" s="1">
        <v>615</v>
      </c>
      <c r="B591" s="1" t="s">
        <v>596</v>
      </c>
      <c r="C591" s="1" t="s">
        <v>621</v>
      </c>
      <c r="D591" s="1" t="s">
        <v>1521</v>
      </c>
      <c r="E591" s="13" t="s">
        <v>40</v>
      </c>
      <c r="F591" s="261">
        <v>4500000</v>
      </c>
      <c r="G591" s="1" t="s">
        <v>2362</v>
      </c>
      <c r="H591" s="15">
        <v>93406700</v>
      </c>
      <c r="I591" s="15" t="s">
        <v>42</v>
      </c>
      <c r="J591" s="16">
        <v>1</v>
      </c>
      <c r="K591" s="16">
        <v>1479</v>
      </c>
      <c r="L591" s="17">
        <v>45785</v>
      </c>
      <c r="M591" s="18">
        <f t="shared" si="196"/>
        <v>4500000</v>
      </c>
      <c r="N591" s="17">
        <v>45792</v>
      </c>
      <c r="O591" s="13" t="s">
        <v>43</v>
      </c>
      <c r="P591" s="19"/>
      <c r="Q591" s="13"/>
      <c r="R591" s="1">
        <v>220602</v>
      </c>
      <c r="S591" s="20">
        <f>+M591</f>
        <v>4500000</v>
      </c>
      <c r="T591" s="17">
        <v>45792</v>
      </c>
      <c r="U591" s="15" t="s">
        <v>2363</v>
      </c>
      <c r="V591" s="17">
        <v>45798</v>
      </c>
      <c r="W591" s="13" t="s">
        <v>668</v>
      </c>
      <c r="X591" s="17"/>
      <c r="Y591" s="1"/>
      <c r="Z591" s="21">
        <f t="shared" si="198"/>
        <v>1500000</v>
      </c>
      <c r="AA591" s="1"/>
      <c r="AB591" s="22"/>
      <c r="AC591" s="1"/>
      <c r="AD591" s="22"/>
      <c r="AE591" s="1"/>
      <c r="AF591" s="1" t="s">
        <v>2364</v>
      </c>
      <c r="AG591" s="1">
        <v>3209871095</v>
      </c>
      <c r="AH591" s="26" t="s">
        <v>2365</v>
      </c>
      <c r="AI591" s="1"/>
    </row>
    <row r="592" spans="1:35">
      <c r="A592" s="1">
        <v>616</v>
      </c>
      <c r="B592" s="1" t="s">
        <v>596</v>
      </c>
      <c r="C592" s="1" t="s">
        <v>621</v>
      </c>
      <c r="D592" s="1" t="s">
        <v>796</v>
      </c>
      <c r="E592" s="13" t="s">
        <v>40</v>
      </c>
      <c r="F592" s="140">
        <v>7500000</v>
      </c>
      <c r="G592" s="24" t="s">
        <v>2366</v>
      </c>
      <c r="H592" s="15">
        <v>1110495774</v>
      </c>
      <c r="I592" s="15" t="s">
        <v>42</v>
      </c>
      <c r="J592" s="16">
        <v>6</v>
      </c>
      <c r="K592" s="16">
        <v>1498</v>
      </c>
      <c r="L592" s="17">
        <v>45786</v>
      </c>
      <c r="M592" s="18">
        <f t="shared" si="196"/>
        <v>7500000</v>
      </c>
      <c r="N592" s="17">
        <v>45792</v>
      </c>
      <c r="O592" s="13" t="s">
        <v>43</v>
      </c>
      <c r="P592" s="19"/>
      <c r="Q592" s="13"/>
      <c r="R592" s="1">
        <v>220602</v>
      </c>
      <c r="S592" s="20">
        <v>7500000</v>
      </c>
      <c r="T592" s="17">
        <v>45793</v>
      </c>
      <c r="U592" s="15" t="s">
        <v>2367</v>
      </c>
      <c r="V592" s="17">
        <v>45798</v>
      </c>
      <c r="W592" s="13" t="s">
        <v>668</v>
      </c>
      <c r="X592" s="17"/>
      <c r="Y592" s="1"/>
      <c r="Z592" s="21">
        <f t="shared" si="198"/>
        <v>2500000</v>
      </c>
      <c r="AA592" s="1"/>
      <c r="AB592" s="22"/>
      <c r="AC592" s="1"/>
      <c r="AD592" s="22"/>
      <c r="AE592" s="1"/>
      <c r="AF592" s="1" t="s">
        <v>2368</v>
      </c>
      <c r="AG592" s="1">
        <v>3143056470</v>
      </c>
      <c r="AH592" s="237" t="s">
        <v>2369</v>
      </c>
      <c r="AI592" s="1"/>
    </row>
    <row r="593" spans="1:35">
      <c r="A593" s="1">
        <v>617</v>
      </c>
      <c r="B593" s="1" t="s">
        <v>596</v>
      </c>
      <c r="C593" s="1" t="s">
        <v>621</v>
      </c>
      <c r="D593" s="1" t="s">
        <v>796</v>
      </c>
      <c r="E593" s="13" t="s">
        <v>40</v>
      </c>
      <c r="F593" s="140">
        <v>7500000</v>
      </c>
      <c r="G593" s="24" t="s">
        <v>2370</v>
      </c>
      <c r="H593" s="15" t="s">
        <v>2371</v>
      </c>
      <c r="I593" s="15" t="s">
        <v>42</v>
      </c>
      <c r="J593" s="16">
        <v>6</v>
      </c>
      <c r="K593" s="16">
        <v>1471</v>
      </c>
      <c r="L593" s="17">
        <v>45785</v>
      </c>
      <c r="M593" s="18">
        <f t="shared" si="196"/>
        <v>7500000</v>
      </c>
      <c r="N593" s="17">
        <v>45792</v>
      </c>
      <c r="O593" s="13" t="s">
        <v>43</v>
      </c>
      <c r="P593" s="19"/>
      <c r="Q593" s="13"/>
      <c r="R593" s="1">
        <v>220602</v>
      </c>
      <c r="S593" s="20">
        <v>7500000</v>
      </c>
      <c r="T593" s="17">
        <v>45793</v>
      </c>
      <c r="U593" s="15" t="s">
        <v>2372</v>
      </c>
      <c r="V593" s="17">
        <v>45798</v>
      </c>
      <c r="W593" s="13" t="s">
        <v>668</v>
      </c>
      <c r="X593" s="17"/>
      <c r="Y593" s="1"/>
      <c r="Z593" s="21">
        <f t="shared" si="198"/>
        <v>2500000</v>
      </c>
      <c r="AA593" s="1"/>
      <c r="AB593" s="22"/>
      <c r="AC593" s="1"/>
      <c r="AD593" s="22"/>
      <c r="AE593" s="1"/>
      <c r="AF593" s="1" t="s">
        <v>2373</v>
      </c>
      <c r="AG593" s="1">
        <v>3005913006</v>
      </c>
      <c r="AH593" s="237" t="s">
        <v>2374</v>
      </c>
      <c r="AI593" s="1"/>
    </row>
    <row r="594" spans="1:35">
      <c r="A594" s="1">
        <v>618</v>
      </c>
      <c r="B594" s="1" t="s">
        <v>596</v>
      </c>
      <c r="C594" s="1" t="s">
        <v>621</v>
      </c>
      <c r="D594" s="1" t="s">
        <v>796</v>
      </c>
      <c r="E594" s="13" t="s">
        <v>40</v>
      </c>
      <c r="F594" s="140">
        <v>7500000</v>
      </c>
      <c r="G594" s="24" t="s">
        <v>2375</v>
      </c>
      <c r="H594" s="15">
        <v>1108999058</v>
      </c>
      <c r="I594" s="15" t="s">
        <v>452</v>
      </c>
      <c r="J594" s="16">
        <v>7</v>
      </c>
      <c r="K594" s="16">
        <v>1473</v>
      </c>
      <c r="L594" s="17">
        <v>45785</v>
      </c>
      <c r="M594" s="18">
        <f t="shared" si="196"/>
        <v>7500000</v>
      </c>
      <c r="N594" s="17">
        <v>45792</v>
      </c>
      <c r="O594" s="13" t="s">
        <v>43</v>
      </c>
      <c r="P594" s="19"/>
      <c r="Q594" s="13"/>
      <c r="R594" s="1">
        <v>220602</v>
      </c>
      <c r="S594" s="20">
        <v>7500000</v>
      </c>
      <c r="T594" s="17">
        <v>45793</v>
      </c>
      <c r="U594" s="15" t="s">
        <v>2376</v>
      </c>
      <c r="V594" s="17">
        <v>45797</v>
      </c>
      <c r="W594" s="13" t="s">
        <v>668</v>
      </c>
      <c r="X594" s="17"/>
      <c r="Y594" s="1"/>
      <c r="Z594" s="21">
        <f t="shared" si="198"/>
        <v>2500000</v>
      </c>
      <c r="AA594" s="1"/>
      <c r="AB594" s="22"/>
      <c r="AC594" s="1"/>
      <c r="AD594" s="22"/>
      <c r="AE594" s="1"/>
      <c r="AF594" s="1" t="s">
        <v>2377</v>
      </c>
      <c r="AG594" s="1">
        <v>3102296311</v>
      </c>
      <c r="AH594" s="237" t="s">
        <v>2378</v>
      </c>
      <c r="AI594" s="1"/>
    </row>
    <row r="595" spans="1:35">
      <c r="A595" s="1">
        <v>619</v>
      </c>
      <c r="B595" s="1" t="s">
        <v>596</v>
      </c>
      <c r="C595" s="1" t="s">
        <v>621</v>
      </c>
      <c r="D595" s="1" t="s">
        <v>796</v>
      </c>
      <c r="E595" s="13" t="s">
        <v>40</v>
      </c>
      <c r="F595" s="140">
        <v>7500000</v>
      </c>
      <c r="G595" s="24" t="s">
        <v>2379</v>
      </c>
      <c r="H595" s="15">
        <v>1110504340</v>
      </c>
      <c r="I595" s="15" t="s">
        <v>42</v>
      </c>
      <c r="J595" s="16">
        <v>3</v>
      </c>
      <c r="K595" s="16">
        <v>1496</v>
      </c>
      <c r="L595" s="17">
        <v>45786</v>
      </c>
      <c r="M595" s="18">
        <f t="shared" si="196"/>
        <v>7500000</v>
      </c>
      <c r="N595" s="17">
        <v>45792</v>
      </c>
      <c r="O595" s="13" t="s">
        <v>43</v>
      </c>
      <c r="P595" s="19"/>
      <c r="Q595" s="13"/>
      <c r="R595" s="1">
        <v>220602</v>
      </c>
      <c r="S595" s="20">
        <v>7500000</v>
      </c>
      <c r="T595" s="17"/>
      <c r="U595" s="15"/>
      <c r="V595" s="17"/>
      <c r="W595" s="13" t="s">
        <v>668</v>
      </c>
      <c r="X595" s="17"/>
      <c r="Y595" s="1"/>
      <c r="Z595" s="21">
        <f t="shared" si="198"/>
        <v>2500000</v>
      </c>
      <c r="AA595" s="1"/>
      <c r="AB595" s="22"/>
      <c r="AC595" s="1"/>
      <c r="AD595" s="22"/>
      <c r="AE595" s="1"/>
      <c r="AF595" s="1" t="s">
        <v>2380</v>
      </c>
      <c r="AG595" s="1">
        <v>3118686715</v>
      </c>
      <c r="AH595" s="237" t="s">
        <v>2381</v>
      </c>
      <c r="AI595" s="1"/>
    </row>
    <row r="596" spans="1:35">
      <c r="A596" s="1">
        <v>620</v>
      </c>
      <c r="B596" s="1" t="s">
        <v>596</v>
      </c>
      <c r="C596" s="1" t="s">
        <v>621</v>
      </c>
      <c r="D596" s="1" t="s">
        <v>796</v>
      </c>
      <c r="E596" s="13" t="s">
        <v>40</v>
      </c>
      <c r="F596" s="140">
        <v>7500000</v>
      </c>
      <c r="G596" s="24" t="s">
        <v>2382</v>
      </c>
      <c r="H596" s="15">
        <v>1003893279</v>
      </c>
      <c r="I596" s="15" t="s">
        <v>42</v>
      </c>
      <c r="J596" s="16">
        <v>0</v>
      </c>
      <c r="K596" s="16">
        <v>1495</v>
      </c>
      <c r="L596" s="17">
        <v>45786</v>
      </c>
      <c r="M596" s="18">
        <f t="shared" si="196"/>
        <v>7500000</v>
      </c>
      <c r="N596" s="17">
        <v>45792</v>
      </c>
      <c r="O596" s="13" t="s">
        <v>43</v>
      </c>
      <c r="P596" s="19"/>
      <c r="Q596" s="13"/>
      <c r="R596" s="1">
        <v>220602</v>
      </c>
      <c r="S596" s="20">
        <v>7500000</v>
      </c>
      <c r="T596" s="17">
        <v>45811</v>
      </c>
      <c r="U596" s="15" t="s">
        <v>2383</v>
      </c>
      <c r="V596" s="17">
        <v>45811</v>
      </c>
      <c r="W596" s="13" t="s">
        <v>668</v>
      </c>
      <c r="X596" s="17"/>
      <c r="Y596" s="1"/>
      <c r="Z596" s="21">
        <f t="shared" si="198"/>
        <v>2500000</v>
      </c>
      <c r="AA596" s="1"/>
      <c r="AB596" s="22"/>
      <c r="AC596" s="1"/>
      <c r="AD596" s="22"/>
      <c r="AE596" s="1"/>
      <c r="AF596" s="1" t="s">
        <v>2384</v>
      </c>
      <c r="AG596" s="1">
        <v>3132335864</v>
      </c>
      <c r="AH596" s="237" t="s">
        <v>2385</v>
      </c>
      <c r="AI596" s="1"/>
    </row>
    <row r="597" spans="1:35">
      <c r="A597" s="1">
        <v>621</v>
      </c>
      <c r="B597" s="1" t="s">
        <v>596</v>
      </c>
      <c r="C597" s="1" t="s">
        <v>621</v>
      </c>
      <c r="D597" s="1" t="s">
        <v>796</v>
      </c>
      <c r="E597" s="13" t="s">
        <v>40</v>
      </c>
      <c r="F597" s="140">
        <v>7500000</v>
      </c>
      <c r="G597" s="24" t="s">
        <v>2386</v>
      </c>
      <c r="H597" s="15">
        <v>1021663322</v>
      </c>
      <c r="I597" s="15" t="s">
        <v>51</v>
      </c>
      <c r="J597" s="16">
        <v>9</v>
      </c>
      <c r="K597" s="16">
        <v>1500</v>
      </c>
      <c r="L597" s="17">
        <v>45786</v>
      </c>
      <c r="M597" s="18">
        <f t="shared" si="196"/>
        <v>7500000</v>
      </c>
      <c r="N597" s="17">
        <v>45792</v>
      </c>
      <c r="O597" s="13" t="s">
        <v>43</v>
      </c>
      <c r="P597" s="19"/>
      <c r="Q597" s="13"/>
      <c r="R597" s="1">
        <v>220602</v>
      </c>
      <c r="S597" s="20">
        <v>7500000</v>
      </c>
      <c r="T597" s="17"/>
      <c r="U597" s="15"/>
      <c r="V597" s="17"/>
      <c r="W597" s="13" t="s">
        <v>668</v>
      </c>
      <c r="X597" s="17"/>
      <c r="Y597" s="1"/>
      <c r="Z597" s="21">
        <f t="shared" si="198"/>
        <v>2500000</v>
      </c>
      <c r="AA597" s="1"/>
      <c r="AB597" s="22"/>
      <c r="AC597" s="1"/>
      <c r="AD597" s="22"/>
      <c r="AE597" s="1"/>
      <c r="AF597" s="1" t="s">
        <v>2388</v>
      </c>
      <c r="AG597" s="1">
        <v>3024810095</v>
      </c>
      <c r="AH597" s="237" t="s">
        <v>2389</v>
      </c>
      <c r="AI597" s="1"/>
    </row>
    <row r="598" spans="1:35">
      <c r="A598" s="1">
        <v>622</v>
      </c>
      <c r="B598" s="1" t="s">
        <v>596</v>
      </c>
      <c r="C598" s="1" t="s">
        <v>621</v>
      </c>
      <c r="D598" s="1" t="s">
        <v>1521</v>
      </c>
      <c r="E598" s="13" t="s">
        <v>40</v>
      </c>
      <c r="F598" s="261">
        <v>4500000</v>
      </c>
      <c r="G598" s="1" t="s">
        <v>2390</v>
      </c>
      <c r="H598" s="15">
        <v>1110536608</v>
      </c>
      <c r="I598" s="15" t="s">
        <v>42</v>
      </c>
      <c r="J598" s="16">
        <v>9</v>
      </c>
      <c r="K598" s="16">
        <v>1475</v>
      </c>
      <c r="L598" s="17">
        <v>45785</v>
      </c>
      <c r="M598" s="18">
        <f t="shared" si="196"/>
        <v>4500000</v>
      </c>
      <c r="N598" s="17">
        <v>45792</v>
      </c>
      <c r="O598" s="13" t="s">
        <v>43</v>
      </c>
      <c r="P598" s="19"/>
      <c r="Q598" s="13"/>
      <c r="R598" s="1">
        <v>220602</v>
      </c>
      <c r="S598" s="20">
        <f>+M598</f>
        <v>4500000</v>
      </c>
      <c r="T598" s="17">
        <v>45793</v>
      </c>
      <c r="U598" s="15">
        <v>100044143</v>
      </c>
      <c r="V598" s="17">
        <v>45804</v>
      </c>
      <c r="W598" s="13" t="s">
        <v>668</v>
      </c>
      <c r="X598" s="17"/>
      <c r="Y598" s="1"/>
      <c r="Z598" s="21">
        <f t="shared" si="198"/>
        <v>1500000</v>
      </c>
      <c r="AA598" s="1"/>
      <c r="AB598" s="22"/>
      <c r="AC598" s="1"/>
      <c r="AD598" s="22"/>
      <c r="AE598" s="1"/>
      <c r="AF598" s="1" t="s">
        <v>2391</v>
      </c>
      <c r="AG598" s="1">
        <v>3212268336</v>
      </c>
      <c r="AH598" s="26" t="s">
        <v>2392</v>
      </c>
      <c r="AI598" s="1"/>
    </row>
    <row r="599" spans="1:35">
      <c r="A599" s="1">
        <v>623</v>
      </c>
      <c r="B599" s="1" t="s">
        <v>596</v>
      </c>
      <c r="C599" s="1" t="s">
        <v>621</v>
      </c>
      <c r="D599" s="1" t="s">
        <v>1521</v>
      </c>
      <c r="E599" s="13" t="s">
        <v>40</v>
      </c>
      <c r="F599" s="261">
        <v>4500000</v>
      </c>
      <c r="G599" s="1" t="s">
        <v>2393</v>
      </c>
      <c r="H599" s="15">
        <v>1005714582</v>
      </c>
      <c r="I599" s="15" t="s">
        <v>42</v>
      </c>
      <c r="J599" s="16">
        <v>9</v>
      </c>
      <c r="K599" s="16">
        <v>1476</v>
      </c>
      <c r="L599" s="17">
        <v>45785</v>
      </c>
      <c r="M599" s="18">
        <f t="shared" si="196"/>
        <v>4500000</v>
      </c>
      <c r="N599" s="17">
        <v>45792</v>
      </c>
      <c r="O599" s="13" t="s">
        <v>43</v>
      </c>
      <c r="P599" s="19"/>
      <c r="Q599" s="13"/>
      <c r="R599" s="1">
        <v>220602</v>
      </c>
      <c r="S599" s="20">
        <f>+M599</f>
        <v>4500000</v>
      </c>
      <c r="T599" s="17">
        <v>45792</v>
      </c>
      <c r="U599" s="15" t="s">
        <v>2394</v>
      </c>
      <c r="V599" s="17">
        <v>45796</v>
      </c>
      <c r="W599" s="13" t="s">
        <v>668</v>
      </c>
      <c r="X599" s="17"/>
      <c r="Y599" s="1"/>
      <c r="Z599" s="21">
        <f t="shared" si="198"/>
        <v>1500000</v>
      </c>
      <c r="AA599" s="1"/>
      <c r="AB599" s="22"/>
      <c r="AC599" s="1"/>
      <c r="AD599" s="22"/>
      <c r="AE599" s="1"/>
      <c r="AF599" s="1" t="s">
        <v>2395</v>
      </c>
      <c r="AG599" s="1">
        <v>3209652521</v>
      </c>
      <c r="AH599" s="26" t="s">
        <v>2396</v>
      </c>
      <c r="AI599" s="1"/>
    </row>
    <row r="600" spans="1:35">
      <c r="A600" s="1">
        <v>624</v>
      </c>
      <c r="B600" s="1" t="s">
        <v>596</v>
      </c>
      <c r="C600" s="1" t="s">
        <v>621</v>
      </c>
      <c r="D600" s="1" t="s">
        <v>796</v>
      </c>
      <c r="E600" s="13" t="s">
        <v>40</v>
      </c>
      <c r="F600" s="140">
        <v>7500000</v>
      </c>
      <c r="G600" s="24" t="s">
        <v>2397</v>
      </c>
      <c r="H600" s="15">
        <v>1110474177</v>
      </c>
      <c r="I600" s="15" t="s">
        <v>42</v>
      </c>
      <c r="J600" s="16">
        <v>9</v>
      </c>
      <c r="K600" s="16">
        <v>1487</v>
      </c>
      <c r="L600" s="17">
        <v>45785</v>
      </c>
      <c r="M600" s="18">
        <f t="shared" si="196"/>
        <v>7500000</v>
      </c>
      <c r="N600" s="17">
        <v>45792</v>
      </c>
      <c r="O600" s="13" t="s">
        <v>43</v>
      </c>
      <c r="P600" s="19"/>
      <c r="Q600" s="13"/>
      <c r="R600" s="1">
        <v>220602</v>
      </c>
      <c r="S600" s="20">
        <v>7500000</v>
      </c>
      <c r="T600" s="17"/>
      <c r="U600" s="15"/>
      <c r="V600" s="17"/>
      <c r="W600" s="13" t="s">
        <v>668</v>
      </c>
      <c r="X600" s="17"/>
      <c r="Y600" s="1"/>
      <c r="Z600" s="21">
        <f t="shared" si="198"/>
        <v>2500000</v>
      </c>
      <c r="AA600" s="1"/>
      <c r="AB600" s="22"/>
      <c r="AC600" s="1"/>
      <c r="AD600" s="22"/>
      <c r="AE600" s="1"/>
      <c r="AF600" s="1" t="s">
        <v>2398</v>
      </c>
      <c r="AG600" s="1">
        <v>318678999</v>
      </c>
      <c r="AH600" s="237" t="s">
        <v>2399</v>
      </c>
      <c r="AI600" s="1"/>
    </row>
    <row r="601" spans="1:35">
      <c r="A601" s="46">
        <v>625</v>
      </c>
      <c r="B601" s="46" t="s">
        <v>596</v>
      </c>
      <c r="C601" s="46" t="s">
        <v>621</v>
      </c>
      <c r="D601" s="160" t="s">
        <v>2171</v>
      </c>
      <c r="E601" s="49" t="s">
        <v>40</v>
      </c>
      <c r="F601" s="255">
        <v>14250000</v>
      </c>
      <c r="G601" s="46" t="s">
        <v>2400</v>
      </c>
      <c r="H601" s="51">
        <v>1096241864</v>
      </c>
      <c r="I601" s="51" t="s">
        <v>2401</v>
      </c>
      <c r="J601" s="52">
        <v>0</v>
      </c>
      <c r="K601" s="52">
        <v>1480</v>
      </c>
      <c r="L601" s="53">
        <v>45785</v>
      </c>
      <c r="M601" s="54">
        <f t="shared" si="196"/>
        <v>14250000</v>
      </c>
      <c r="N601" s="53">
        <v>45792</v>
      </c>
      <c r="O601" s="49" t="s">
        <v>43</v>
      </c>
      <c r="P601" s="55"/>
      <c r="Q601" s="49"/>
      <c r="R601" s="46">
        <v>220601</v>
      </c>
      <c r="S601" s="56">
        <v>14250000</v>
      </c>
      <c r="T601" s="53">
        <v>45792</v>
      </c>
      <c r="U601" s="51" t="s">
        <v>2402</v>
      </c>
      <c r="V601" s="53">
        <v>45796</v>
      </c>
      <c r="W601" s="13" t="s">
        <v>668</v>
      </c>
      <c r="X601" s="17"/>
      <c r="Y601" s="1"/>
      <c r="Z601" s="21">
        <f t="shared" si="198"/>
        <v>4750000</v>
      </c>
      <c r="AA601" s="1"/>
      <c r="AB601" s="22"/>
      <c r="AC601" s="1"/>
      <c r="AD601" s="22"/>
      <c r="AE601" s="1"/>
      <c r="AF601" s="1" t="s">
        <v>2403</v>
      </c>
      <c r="AG601" s="1">
        <v>3214395306</v>
      </c>
      <c r="AH601" s="26" t="s">
        <v>2404</v>
      </c>
      <c r="AI601" s="1"/>
    </row>
    <row r="602" spans="1:35" hidden="1">
      <c r="A602" s="1">
        <v>626</v>
      </c>
      <c r="B602" s="1" t="s">
        <v>2405</v>
      </c>
      <c r="C602" s="1" t="s">
        <v>621</v>
      </c>
      <c r="D602" s="1" t="s">
        <v>4175</v>
      </c>
      <c r="E602" s="13" t="s">
        <v>40</v>
      </c>
      <c r="F602" s="14">
        <v>69000000</v>
      </c>
      <c r="G602" s="1" t="s">
        <v>2407</v>
      </c>
      <c r="H602" s="15">
        <v>901790367</v>
      </c>
      <c r="I602" s="15" t="s">
        <v>51</v>
      </c>
      <c r="J602" s="16">
        <v>4</v>
      </c>
      <c r="K602" s="16">
        <v>1504</v>
      </c>
      <c r="L602" s="17">
        <v>45786</v>
      </c>
      <c r="M602" s="18">
        <f t="shared" si="196"/>
        <v>69000000</v>
      </c>
      <c r="N602" s="17">
        <v>45792</v>
      </c>
      <c r="O602" s="13" t="s">
        <v>43</v>
      </c>
      <c r="P602" s="19"/>
      <c r="Q602" s="13"/>
      <c r="R602" s="1">
        <v>220604</v>
      </c>
      <c r="S602" s="20">
        <v>14250000</v>
      </c>
      <c r="T602" s="17">
        <v>45793</v>
      </c>
      <c r="U602" s="15" t="s">
        <v>2408</v>
      </c>
      <c r="V602" s="17">
        <v>45798</v>
      </c>
      <c r="W602" s="241">
        <v>46022</v>
      </c>
      <c r="X602" s="7"/>
      <c r="Y602" s="2"/>
      <c r="Z602" s="11"/>
      <c r="AA602" s="2"/>
      <c r="AB602" s="12"/>
      <c r="AC602" s="2"/>
      <c r="AD602" s="12"/>
      <c r="AE602" s="2"/>
      <c r="AF602" s="2" t="s">
        <v>2409</v>
      </c>
      <c r="AG602" s="2">
        <v>3166080728</v>
      </c>
      <c r="AH602" s="61" t="s">
        <v>1839</v>
      </c>
      <c r="AI602" s="2"/>
    </row>
    <row r="603" spans="1:35">
      <c r="A603" s="132">
        <v>627</v>
      </c>
      <c r="B603" s="132" t="s">
        <v>596</v>
      </c>
      <c r="C603" s="132" t="s">
        <v>621</v>
      </c>
      <c r="D603" s="161" t="s">
        <v>2171</v>
      </c>
      <c r="E603" s="133" t="s">
        <v>40</v>
      </c>
      <c r="F603" s="254">
        <v>14250000</v>
      </c>
      <c r="G603" s="132" t="s">
        <v>2410</v>
      </c>
      <c r="H603" s="135">
        <v>1105783749</v>
      </c>
      <c r="I603" s="135" t="s">
        <v>279</v>
      </c>
      <c r="J603" s="136">
        <v>9</v>
      </c>
      <c r="K603" s="136">
        <v>1519</v>
      </c>
      <c r="L603" s="152">
        <v>45789</v>
      </c>
      <c r="M603" s="153">
        <f t="shared" si="196"/>
        <v>14250000</v>
      </c>
      <c r="N603" s="152">
        <v>45793</v>
      </c>
      <c r="O603" s="133" t="s">
        <v>43</v>
      </c>
      <c r="P603" s="154">
        <v>45796</v>
      </c>
      <c r="Q603" s="133">
        <v>1440</v>
      </c>
      <c r="R603" s="132">
        <v>220601</v>
      </c>
      <c r="S603" s="155">
        <v>14250000</v>
      </c>
      <c r="T603" s="152"/>
      <c r="U603" s="135"/>
      <c r="V603" s="152"/>
      <c r="W603" s="13" t="s">
        <v>668</v>
      </c>
      <c r="X603" s="17"/>
      <c r="Y603" s="1"/>
      <c r="Z603" s="21">
        <f t="shared" ref="Z603:Z612" si="199">+S603/3</f>
        <v>4750000</v>
      </c>
      <c r="AA603" s="1"/>
      <c r="AB603" s="22"/>
      <c r="AC603" s="1"/>
      <c r="AD603" s="22"/>
      <c r="AE603" s="1"/>
      <c r="AF603" s="1" t="s">
        <v>2411</v>
      </c>
      <c r="AG603" s="1">
        <v>3136768819</v>
      </c>
      <c r="AH603" s="26" t="s">
        <v>2412</v>
      </c>
      <c r="AI603" s="1"/>
    </row>
    <row r="604" spans="1:35">
      <c r="A604" s="1">
        <v>628</v>
      </c>
      <c r="B604" s="1" t="s">
        <v>596</v>
      </c>
      <c r="C604" s="1" t="s">
        <v>621</v>
      </c>
      <c r="D604" s="1" t="s">
        <v>796</v>
      </c>
      <c r="E604" s="13" t="s">
        <v>40</v>
      </c>
      <c r="F604" s="140">
        <v>7500000</v>
      </c>
      <c r="G604" s="24" t="s">
        <v>2413</v>
      </c>
      <c r="H604" s="15">
        <v>28637621</v>
      </c>
      <c r="I604" s="15" t="s">
        <v>1563</v>
      </c>
      <c r="J604" s="16">
        <v>0</v>
      </c>
      <c r="K604" s="16">
        <v>1497</v>
      </c>
      <c r="L604" s="17">
        <v>45786</v>
      </c>
      <c r="M604" s="18">
        <f t="shared" si="196"/>
        <v>7500000</v>
      </c>
      <c r="N604" s="17">
        <v>45793</v>
      </c>
      <c r="O604" s="13" t="s">
        <v>43</v>
      </c>
      <c r="P604" s="19">
        <v>45797</v>
      </c>
      <c r="Q604" s="13">
        <v>1453</v>
      </c>
      <c r="R604" s="1">
        <v>220602</v>
      </c>
      <c r="S604" s="20">
        <v>7500000</v>
      </c>
      <c r="T604" s="17"/>
      <c r="U604" s="15"/>
      <c r="V604" s="17"/>
      <c r="W604" s="13" t="s">
        <v>668</v>
      </c>
      <c r="X604" s="17"/>
      <c r="Y604" s="1"/>
      <c r="Z604" s="21">
        <f t="shared" si="199"/>
        <v>2500000</v>
      </c>
      <c r="AA604" s="1"/>
      <c r="AB604" s="22"/>
      <c r="AC604" s="1"/>
      <c r="AD604" s="22"/>
      <c r="AE604" s="1"/>
      <c r="AF604" s="1" t="s">
        <v>2414</v>
      </c>
      <c r="AG604" s="1">
        <v>3138957797</v>
      </c>
      <c r="AH604" s="237" t="s">
        <v>2415</v>
      </c>
      <c r="AI604" s="1"/>
    </row>
    <row r="605" spans="1:35">
      <c r="A605" s="1">
        <v>629</v>
      </c>
      <c r="B605" s="1" t="s">
        <v>596</v>
      </c>
      <c r="C605" s="1" t="s">
        <v>621</v>
      </c>
      <c r="D605" s="1" t="s">
        <v>796</v>
      </c>
      <c r="E605" s="13" t="s">
        <v>40</v>
      </c>
      <c r="F605" s="140">
        <v>7500000</v>
      </c>
      <c r="G605" s="24" t="s">
        <v>2416</v>
      </c>
      <c r="H605" s="15">
        <v>1110533692</v>
      </c>
      <c r="I605" s="15" t="s">
        <v>42</v>
      </c>
      <c r="J605" s="16">
        <v>4</v>
      </c>
      <c r="K605" s="16">
        <v>1513</v>
      </c>
      <c r="L605" s="17">
        <v>45789</v>
      </c>
      <c r="M605" s="18">
        <f t="shared" si="196"/>
        <v>7500000</v>
      </c>
      <c r="N605" s="17">
        <v>45793</v>
      </c>
      <c r="O605" s="13" t="s">
        <v>43</v>
      </c>
      <c r="P605" s="19">
        <v>45796</v>
      </c>
      <c r="Q605" s="13">
        <v>1441</v>
      </c>
      <c r="R605" s="1">
        <v>220602</v>
      </c>
      <c r="S605" s="20">
        <v>7500000</v>
      </c>
      <c r="T605" s="17"/>
      <c r="U605" s="15"/>
      <c r="V605" s="17"/>
      <c r="W605" s="13" t="s">
        <v>668</v>
      </c>
      <c r="X605" s="17"/>
      <c r="Y605" s="1"/>
      <c r="Z605" s="21">
        <f t="shared" si="199"/>
        <v>2500000</v>
      </c>
      <c r="AA605" s="1"/>
      <c r="AB605" s="22"/>
      <c r="AC605" s="1"/>
      <c r="AD605" s="22"/>
      <c r="AE605" s="1"/>
      <c r="AF605" s="1" t="s">
        <v>2418</v>
      </c>
      <c r="AG605" s="1">
        <v>3124103601</v>
      </c>
      <c r="AH605" s="237" t="s">
        <v>2419</v>
      </c>
      <c r="AI605" s="1"/>
    </row>
    <row r="606" spans="1:35">
      <c r="A606" s="1">
        <v>630</v>
      </c>
      <c r="B606" s="1" t="s">
        <v>596</v>
      </c>
      <c r="C606" s="1" t="s">
        <v>621</v>
      </c>
      <c r="D606" s="1" t="s">
        <v>796</v>
      </c>
      <c r="E606" s="13" t="s">
        <v>40</v>
      </c>
      <c r="F606" s="140">
        <v>7500000</v>
      </c>
      <c r="G606" s="24" t="s">
        <v>2420</v>
      </c>
      <c r="H606" s="15">
        <v>1110484433</v>
      </c>
      <c r="I606" s="15" t="s">
        <v>42</v>
      </c>
      <c r="J606" s="16">
        <v>2</v>
      </c>
      <c r="K606" s="16">
        <v>1510</v>
      </c>
      <c r="L606" s="17">
        <v>45789</v>
      </c>
      <c r="M606" s="18">
        <f t="shared" si="196"/>
        <v>7500000</v>
      </c>
      <c r="N606" s="17">
        <v>45793</v>
      </c>
      <c r="O606" s="13" t="s">
        <v>43</v>
      </c>
      <c r="P606" s="19">
        <v>45796</v>
      </c>
      <c r="Q606" s="13">
        <v>1442</v>
      </c>
      <c r="R606" s="1">
        <v>220602</v>
      </c>
      <c r="S606" s="20">
        <v>7500000</v>
      </c>
      <c r="T606" s="17">
        <v>45792</v>
      </c>
      <c r="U606" s="124" t="s">
        <v>2421</v>
      </c>
      <c r="V606" s="17" t="s">
        <v>4176</v>
      </c>
      <c r="W606" s="13" t="s">
        <v>668</v>
      </c>
      <c r="X606" s="17"/>
      <c r="Y606" s="1"/>
      <c r="Z606" s="21">
        <f t="shared" si="199"/>
        <v>2500000</v>
      </c>
      <c r="AA606" s="1"/>
      <c r="AB606" s="22"/>
      <c r="AC606" s="1"/>
      <c r="AD606" s="22"/>
      <c r="AE606" s="1"/>
      <c r="AF606" s="1" t="s">
        <v>2422</v>
      </c>
      <c r="AG606" s="1">
        <v>3186081703</v>
      </c>
      <c r="AH606" s="237" t="s">
        <v>2423</v>
      </c>
      <c r="AI606" s="1"/>
    </row>
    <row r="607" spans="1:35">
      <c r="A607" s="1">
        <v>631</v>
      </c>
      <c r="B607" s="1" t="s">
        <v>596</v>
      </c>
      <c r="C607" s="1" t="s">
        <v>621</v>
      </c>
      <c r="D607" s="1" t="s">
        <v>796</v>
      </c>
      <c r="E607" s="13" t="s">
        <v>40</v>
      </c>
      <c r="F607" s="140">
        <v>7500000</v>
      </c>
      <c r="G607" s="24" t="s">
        <v>2424</v>
      </c>
      <c r="H607" s="15">
        <v>1110526573</v>
      </c>
      <c r="I607" s="15" t="s">
        <v>42</v>
      </c>
      <c r="J607" s="16">
        <v>7</v>
      </c>
      <c r="K607" s="16">
        <v>1512</v>
      </c>
      <c r="L607" s="17">
        <v>45789</v>
      </c>
      <c r="M607" s="18">
        <f t="shared" si="196"/>
        <v>7500000</v>
      </c>
      <c r="N607" s="17">
        <v>45793</v>
      </c>
      <c r="O607" s="13" t="s">
        <v>43</v>
      </c>
      <c r="P607" s="19">
        <v>45797</v>
      </c>
      <c r="Q607" s="13">
        <v>1454</v>
      </c>
      <c r="R607" s="1">
        <v>220602</v>
      </c>
      <c r="S607" s="20">
        <v>7500000</v>
      </c>
      <c r="T607" s="17"/>
      <c r="U607" s="15"/>
      <c r="V607" s="17"/>
      <c r="W607" s="13" t="s">
        <v>668</v>
      </c>
      <c r="X607" s="17"/>
      <c r="Y607" s="1"/>
      <c r="Z607" s="21">
        <f t="shared" si="199"/>
        <v>2500000</v>
      </c>
      <c r="AA607" s="1"/>
      <c r="AB607" s="22"/>
      <c r="AC607" s="1"/>
      <c r="AD607" s="22"/>
      <c r="AE607" s="1"/>
      <c r="AF607" s="1" t="s">
        <v>2426</v>
      </c>
      <c r="AG607" s="1">
        <v>3212630437</v>
      </c>
      <c r="AH607" s="237" t="s">
        <v>2427</v>
      </c>
      <c r="AI607" s="1"/>
    </row>
    <row r="608" spans="1:35">
      <c r="A608" s="1">
        <v>632</v>
      </c>
      <c r="B608" s="1" t="s">
        <v>596</v>
      </c>
      <c r="C608" s="1" t="s">
        <v>621</v>
      </c>
      <c r="D608" s="243" t="s">
        <v>2428</v>
      </c>
      <c r="E608" s="13" t="s">
        <v>40</v>
      </c>
      <c r="F608" s="257">
        <v>24000000</v>
      </c>
      <c r="G608" s="1" t="s">
        <v>2429</v>
      </c>
      <c r="H608" s="15">
        <v>1012362399</v>
      </c>
      <c r="I608" s="15" t="s">
        <v>261</v>
      </c>
      <c r="J608" s="16">
        <v>0</v>
      </c>
      <c r="K608" s="16">
        <v>1526</v>
      </c>
      <c r="L608" s="17">
        <v>45790</v>
      </c>
      <c r="M608" s="18">
        <f t="shared" ref="M608:M610" si="200">F608</f>
        <v>24000000</v>
      </c>
      <c r="N608" s="17">
        <v>45793</v>
      </c>
      <c r="O608" s="13" t="s">
        <v>43</v>
      </c>
      <c r="P608" s="19"/>
      <c r="Q608" s="13"/>
      <c r="R608" s="1">
        <v>220701</v>
      </c>
      <c r="S608" s="20">
        <f t="shared" ref="S608:S610" si="201">M608</f>
        <v>24000000</v>
      </c>
      <c r="T608" s="17"/>
      <c r="U608" s="15"/>
      <c r="V608" s="17"/>
      <c r="W608" s="13" t="s">
        <v>668</v>
      </c>
      <c r="X608" s="17"/>
      <c r="Y608" s="1"/>
      <c r="Z608" s="21">
        <f t="shared" si="199"/>
        <v>8000000</v>
      </c>
      <c r="AA608" s="1"/>
      <c r="AB608" s="22"/>
      <c r="AC608" s="1"/>
      <c r="AD608" s="22"/>
      <c r="AE608" s="1"/>
      <c r="AF608" s="1" t="s">
        <v>2430</v>
      </c>
      <c r="AG608" s="1">
        <v>3165396255</v>
      </c>
      <c r="AH608" s="26" t="s">
        <v>2431</v>
      </c>
      <c r="AI608" s="1"/>
    </row>
    <row r="609" spans="1:35">
      <c r="A609" s="1">
        <v>633</v>
      </c>
      <c r="B609" s="1" t="s">
        <v>596</v>
      </c>
      <c r="C609" s="1" t="s">
        <v>621</v>
      </c>
      <c r="D609" s="243" t="s">
        <v>2428</v>
      </c>
      <c r="E609" s="13" t="s">
        <v>40</v>
      </c>
      <c r="F609" s="257">
        <v>24000000</v>
      </c>
      <c r="G609" s="1" t="s">
        <v>2432</v>
      </c>
      <c r="H609" s="15">
        <v>39760446</v>
      </c>
      <c r="I609" s="15" t="s">
        <v>261</v>
      </c>
      <c r="J609" s="16">
        <v>3</v>
      </c>
      <c r="K609" s="16">
        <v>1523</v>
      </c>
      <c r="L609" s="17">
        <v>45789</v>
      </c>
      <c r="M609" s="18">
        <f t="shared" si="200"/>
        <v>24000000</v>
      </c>
      <c r="N609" s="17">
        <v>45793</v>
      </c>
      <c r="O609" s="13" t="s">
        <v>43</v>
      </c>
      <c r="P609" s="19"/>
      <c r="Q609" s="13"/>
      <c r="R609" s="1">
        <v>220701</v>
      </c>
      <c r="S609" s="20">
        <f t="shared" si="201"/>
        <v>24000000</v>
      </c>
      <c r="T609" s="17">
        <v>45797</v>
      </c>
      <c r="U609" s="15" t="s">
        <v>2433</v>
      </c>
      <c r="V609" s="17">
        <v>45799</v>
      </c>
      <c r="W609" s="13" t="s">
        <v>668</v>
      </c>
      <c r="X609" s="17"/>
      <c r="Y609" s="1"/>
      <c r="Z609" s="21">
        <f t="shared" si="199"/>
        <v>8000000</v>
      </c>
      <c r="AA609" s="1"/>
      <c r="AB609" s="22"/>
      <c r="AC609" s="1"/>
      <c r="AD609" s="22"/>
      <c r="AE609" s="1"/>
      <c r="AF609" s="1" t="s">
        <v>2434</v>
      </c>
      <c r="AG609" s="1">
        <v>3155714794</v>
      </c>
      <c r="AH609" s="26" t="s">
        <v>2435</v>
      </c>
      <c r="AI609" s="1"/>
    </row>
    <row r="610" spans="1:35">
      <c r="A610" s="1">
        <v>634</v>
      </c>
      <c r="B610" s="1" t="s">
        <v>596</v>
      </c>
      <c r="C610" s="1" t="s">
        <v>621</v>
      </c>
      <c r="D610" s="243" t="s">
        <v>2428</v>
      </c>
      <c r="E610" s="13" t="s">
        <v>40</v>
      </c>
      <c r="F610" s="257">
        <v>24000000</v>
      </c>
      <c r="G610" s="1" t="s">
        <v>2436</v>
      </c>
      <c r="H610" s="15">
        <v>28868644</v>
      </c>
      <c r="I610" s="15" t="s">
        <v>343</v>
      </c>
      <c r="J610" s="16">
        <v>0</v>
      </c>
      <c r="K610" s="16">
        <v>1524</v>
      </c>
      <c r="L610" s="17">
        <v>45789</v>
      </c>
      <c r="M610" s="18">
        <f t="shared" si="200"/>
        <v>24000000</v>
      </c>
      <c r="N610" s="17">
        <v>45793</v>
      </c>
      <c r="O610" s="13" t="s">
        <v>43</v>
      </c>
      <c r="P610" s="19"/>
      <c r="Q610" s="13"/>
      <c r="R610" s="1">
        <v>220701</v>
      </c>
      <c r="S610" s="20">
        <f t="shared" si="201"/>
        <v>24000000</v>
      </c>
      <c r="T610" s="17"/>
      <c r="U610" s="15"/>
      <c r="V610" s="17"/>
      <c r="W610" s="13" t="s">
        <v>668</v>
      </c>
      <c r="X610" s="17"/>
      <c r="Y610" s="1"/>
      <c r="Z610" s="21">
        <f t="shared" si="199"/>
        <v>8000000</v>
      </c>
      <c r="AA610" s="1"/>
      <c r="AB610" s="22"/>
      <c r="AC610" s="1"/>
      <c r="AD610" s="22"/>
      <c r="AE610" s="1"/>
      <c r="AF610" s="1" t="s">
        <v>2437</v>
      </c>
      <c r="AG610" s="1">
        <v>3102247276</v>
      </c>
      <c r="AH610" s="26" t="s">
        <v>2438</v>
      </c>
      <c r="AI610" s="1"/>
    </row>
    <row r="611" spans="1:35">
      <c r="A611" s="132">
        <v>635</v>
      </c>
      <c r="B611" s="132" t="s">
        <v>596</v>
      </c>
      <c r="C611" s="132" t="s">
        <v>621</v>
      </c>
      <c r="D611" s="161" t="s">
        <v>2171</v>
      </c>
      <c r="E611" s="133" t="s">
        <v>40</v>
      </c>
      <c r="F611" s="254">
        <v>14250000</v>
      </c>
      <c r="G611" s="132" t="s">
        <v>2439</v>
      </c>
      <c r="H611" s="135">
        <v>1106486098</v>
      </c>
      <c r="I611" s="135" t="s">
        <v>108</v>
      </c>
      <c r="J611" s="136">
        <v>2</v>
      </c>
      <c r="K611" s="136">
        <v>1517</v>
      </c>
      <c r="L611" s="152">
        <v>45789</v>
      </c>
      <c r="M611" s="153">
        <f t="shared" ref="M611:M612" si="202">+F611</f>
        <v>14250000</v>
      </c>
      <c r="N611" s="152">
        <v>45793</v>
      </c>
      <c r="O611" s="133" t="s">
        <v>43</v>
      </c>
      <c r="P611" s="154">
        <v>45797</v>
      </c>
      <c r="Q611" s="133">
        <v>1456</v>
      </c>
      <c r="R611" s="132">
        <v>220601</v>
      </c>
      <c r="S611" s="155">
        <v>14250000</v>
      </c>
      <c r="T611" s="152">
        <v>45796</v>
      </c>
      <c r="U611" s="135" t="s">
        <v>2440</v>
      </c>
      <c r="V611" s="152">
        <v>45798</v>
      </c>
      <c r="W611" s="13" t="s">
        <v>668</v>
      </c>
      <c r="X611" s="17"/>
      <c r="Y611" s="1"/>
      <c r="Z611" s="21">
        <f t="shared" si="199"/>
        <v>4750000</v>
      </c>
      <c r="AA611" s="1"/>
      <c r="AB611" s="22"/>
      <c r="AC611" s="1"/>
      <c r="AD611" s="22"/>
      <c r="AE611" s="1"/>
      <c r="AF611" s="1" t="s">
        <v>2441</v>
      </c>
      <c r="AG611" s="1">
        <v>3223375642</v>
      </c>
      <c r="AH611" s="26" t="s">
        <v>2442</v>
      </c>
      <c r="AI611" s="1"/>
    </row>
    <row r="612" spans="1:35">
      <c r="A612" s="1">
        <v>636</v>
      </c>
      <c r="B612" s="1" t="s">
        <v>596</v>
      </c>
      <c r="C612" s="1" t="s">
        <v>621</v>
      </c>
      <c r="D612" s="1" t="s">
        <v>796</v>
      </c>
      <c r="E612" s="13" t="s">
        <v>40</v>
      </c>
      <c r="F612" s="140">
        <v>7500000</v>
      </c>
      <c r="G612" s="24" t="s">
        <v>2443</v>
      </c>
      <c r="H612" s="15">
        <v>1006120419</v>
      </c>
      <c r="I612" s="15" t="s">
        <v>42</v>
      </c>
      <c r="J612" s="16">
        <v>1</v>
      </c>
      <c r="K612" s="16">
        <v>1514</v>
      </c>
      <c r="L612" s="17">
        <v>45789</v>
      </c>
      <c r="M612" s="18">
        <f t="shared" si="202"/>
        <v>7500000</v>
      </c>
      <c r="N612" s="17">
        <v>45796</v>
      </c>
      <c r="O612" s="13" t="s">
        <v>43</v>
      </c>
      <c r="P612" s="19"/>
      <c r="Q612" s="13"/>
      <c r="R612" s="1">
        <v>220602</v>
      </c>
      <c r="S612" s="20">
        <v>7500000</v>
      </c>
      <c r="T612" s="17"/>
      <c r="U612" s="15"/>
      <c r="V612" s="17"/>
      <c r="W612" s="13" t="s">
        <v>668</v>
      </c>
      <c r="X612" s="17"/>
      <c r="Y612" s="1"/>
      <c r="Z612" s="21">
        <f t="shared" si="199"/>
        <v>2500000</v>
      </c>
      <c r="AA612" s="1"/>
      <c r="AB612" s="22"/>
      <c r="AC612" s="1"/>
      <c r="AD612" s="22"/>
      <c r="AE612" s="1"/>
      <c r="AF612" s="1" t="s">
        <v>2444</v>
      </c>
      <c r="AG612" s="1">
        <v>3157058311</v>
      </c>
      <c r="AH612" s="237" t="s">
        <v>2445</v>
      </c>
      <c r="AI612" s="1"/>
    </row>
    <row r="613" spans="1:35" hidden="1">
      <c r="A613" s="2">
        <v>637</v>
      </c>
      <c r="B613" s="2" t="s">
        <v>37</v>
      </c>
      <c r="C613" s="2" t="s">
        <v>661</v>
      </c>
      <c r="D613" s="267" t="s">
        <v>2446</v>
      </c>
      <c r="E613" s="3" t="s">
        <v>40</v>
      </c>
      <c r="F613" s="4">
        <v>29500000</v>
      </c>
      <c r="G613" s="2" t="s">
        <v>2447</v>
      </c>
      <c r="H613" s="5">
        <v>901940336</v>
      </c>
      <c r="I613" s="5" t="s">
        <v>42</v>
      </c>
      <c r="J613" s="6">
        <v>0</v>
      </c>
      <c r="K613" s="6">
        <v>1543</v>
      </c>
      <c r="L613" s="7">
        <v>45791</v>
      </c>
      <c r="M613" s="8">
        <v>29500000</v>
      </c>
      <c r="N613" s="7">
        <v>45796</v>
      </c>
      <c r="O613" s="3" t="s">
        <v>43</v>
      </c>
      <c r="P613" s="9">
        <v>45796</v>
      </c>
      <c r="Q613" s="3">
        <v>1443</v>
      </c>
      <c r="R613" s="2">
        <v>2101010301</v>
      </c>
      <c r="S613" s="10">
        <v>29500000</v>
      </c>
      <c r="T613" s="7"/>
      <c r="U613" s="5"/>
      <c r="V613" s="7"/>
      <c r="W613" s="3" t="s">
        <v>668</v>
      </c>
      <c r="X613" s="7"/>
      <c r="Y613" s="2"/>
      <c r="Z613" s="11">
        <f>+S613/3</f>
        <v>9833333.333333334</v>
      </c>
      <c r="AA613" s="2"/>
      <c r="AB613" s="12"/>
      <c r="AC613" s="2"/>
      <c r="AD613" s="12"/>
      <c r="AE613" s="2"/>
      <c r="AF613" s="2" t="s">
        <v>2448</v>
      </c>
      <c r="AG613" s="2">
        <v>3162442174</v>
      </c>
      <c r="AH613" s="2" t="s">
        <v>2449</v>
      </c>
      <c r="AI613" s="2"/>
    </row>
    <row r="614" spans="1:35">
      <c r="A614" s="1">
        <v>638</v>
      </c>
      <c r="B614" s="1" t="s">
        <v>596</v>
      </c>
      <c r="C614" s="1" t="s">
        <v>621</v>
      </c>
      <c r="D614" s="1" t="s">
        <v>1521</v>
      </c>
      <c r="E614" s="13" t="s">
        <v>40</v>
      </c>
      <c r="F614" s="261">
        <v>4500000</v>
      </c>
      <c r="G614" s="1" t="s">
        <v>2450</v>
      </c>
      <c r="H614" s="15">
        <v>1007684249</v>
      </c>
      <c r="I614" s="15" t="s">
        <v>1267</v>
      </c>
      <c r="J614" s="16">
        <v>8</v>
      </c>
      <c r="K614" s="16">
        <v>1477</v>
      </c>
      <c r="L614" s="17">
        <v>45785</v>
      </c>
      <c r="M614" s="18">
        <f t="shared" ref="M614:M616" si="203">+F614</f>
        <v>4500000</v>
      </c>
      <c r="N614" s="17">
        <v>45797</v>
      </c>
      <c r="O614" s="13" t="s">
        <v>43</v>
      </c>
      <c r="P614" s="19">
        <v>45797</v>
      </c>
      <c r="Q614" s="13">
        <v>1457</v>
      </c>
      <c r="R614" s="1">
        <v>220602</v>
      </c>
      <c r="S614" s="20">
        <f>+M614</f>
        <v>4500000</v>
      </c>
      <c r="T614" s="17">
        <v>45797</v>
      </c>
      <c r="U614" s="15" t="s">
        <v>2451</v>
      </c>
      <c r="V614" s="17">
        <v>45805</v>
      </c>
      <c r="W614" s="13" t="s">
        <v>668</v>
      </c>
      <c r="X614" s="17"/>
      <c r="Y614" s="1"/>
      <c r="Z614" s="21">
        <f t="shared" ref="Z614:Z642" si="204">+S614/3</f>
        <v>1500000</v>
      </c>
      <c r="AA614" s="1"/>
      <c r="AB614" s="22"/>
      <c r="AC614" s="1"/>
      <c r="AD614" s="22"/>
      <c r="AE614" s="1"/>
      <c r="AF614" s="1" t="s">
        <v>2452</v>
      </c>
      <c r="AG614" s="1">
        <v>313648321</v>
      </c>
      <c r="AH614" s="26" t="s">
        <v>2453</v>
      </c>
      <c r="AI614" s="1"/>
    </row>
    <row r="615" spans="1:35">
      <c r="A615" s="1">
        <v>639</v>
      </c>
      <c r="B615" s="1" t="s">
        <v>596</v>
      </c>
      <c r="C615" s="1" t="s">
        <v>621</v>
      </c>
      <c r="D615" s="1" t="s">
        <v>1521</v>
      </c>
      <c r="E615" s="13" t="s">
        <v>40</v>
      </c>
      <c r="F615" s="261">
        <v>4500000</v>
      </c>
      <c r="G615" s="1" t="s">
        <v>2454</v>
      </c>
      <c r="H615" s="15">
        <v>28916446</v>
      </c>
      <c r="I615" s="15" t="s">
        <v>452</v>
      </c>
      <c r="J615" s="16">
        <v>5</v>
      </c>
      <c r="K615" s="16">
        <v>1538</v>
      </c>
      <c r="L615" s="17">
        <v>45790</v>
      </c>
      <c r="M615" s="18">
        <f t="shared" si="203"/>
        <v>4500000</v>
      </c>
      <c r="N615" s="17">
        <v>45797</v>
      </c>
      <c r="O615" s="13" t="s">
        <v>43</v>
      </c>
      <c r="P615" s="19">
        <v>45797</v>
      </c>
      <c r="Q615" s="13">
        <v>1458</v>
      </c>
      <c r="R615" s="1">
        <v>220602</v>
      </c>
      <c r="S615" s="20">
        <f>+M615</f>
        <v>4500000</v>
      </c>
      <c r="T615" s="17"/>
      <c r="U615" s="15"/>
      <c r="V615" s="17"/>
      <c r="W615" s="13" t="s">
        <v>668</v>
      </c>
      <c r="X615" s="17"/>
      <c r="Y615" s="1"/>
      <c r="Z615" s="21">
        <f t="shared" si="204"/>
        <v>1500000</v>
      </c>
      <c r="AA615" s="1"/>
      <c r="AB615" s="22"/>
      <c r="AC615" s="1"/>
      <c r="AD615" s="22"/>
      <c r="AE615" s="1"/>
      <c r="AF615" s="1" t="s">
        <v>2456</v>
      </c>
      <c r="AG615" s="1">
        <v>3144188622</v>
      </c>
      <c r="AH615" s="26" t="s">
        <v>2457</v>
      </c>
      <c r="AI615" s="1"/>
    </row>
    <row r="616" spans="1:35">
      <c r="A616" s="1">
        <v>640</v>
      </c>
      <c r="B616" s="1" t="s">
        <v>596</v>
      </c>
      <c r="C616" s="1" t="s">
        <v>621</v>
      </c>
      <c r="D616" s="1" t="s">
        <v>1521</v>
      </c>
      <c r="E616" s="13" t="s">
        <v>40</v>
      </c>
      <c r="F616" s="261">
        <v>4500000</v>
      </c>
      <c r="G616" s="1" t="s">
        <v>2458</v>
      </c>
      <c r="H616" s="15">
        <v>52516593</v>
      </c>
      <c r="I616" s="15" t="s">
        <v>51</v>
      </c>
      <c r="J616" s="16">
        <v>0</v>
      </c>
      <c r="K616" s="16">
        <v>1546</v>
      </c>
      <c r="L616" s="17">
        <v>45793</v>
      </c>
      <c r="M616" s="18">
        <f t="shared" si="203"/>
        <v>4500000</v>
      </c>
      <c r="N616" s="17">
        <v>45797</v>
      </c>
      <c r="O616" s="13" t="s">
        <v>43</v>
      </c>
      <c r="P616" s="19">
        <v>45797</v>
      </c>
      <c r="Q616" s="13">
        <v>1459</v>
      </c>
      <c r="R616" s="1">
        <v>220602</v>
      </c>
      <c r="S616" s="20">
        <f>+M616</f>
        <v>4500000</v>
      </c>
      <c r="T616" s="17"/>
      <c r="U616" s="15"/>
      <c r="V616" s="17"/>
      <c r="W616" s="13" t="s">
        <v>668</v>
      </c>
      <c r="X616" s="17"/>
      <c r="Y616" s="1"/>
      <c r="Z616" s="21">
        <f t="shared" si="204"/>
        <v>1500000</v>
      </c>
      <c r="AA616" s="1"/>
      <c r="AB616" s="22"/>
      <c r="AC616" s="1"/>
      <c r="AD616" s="22"/>
      <c r="AE616" s="1"/>
      <c r="AF616" s="1" t="s">
        <v>2460</v>
      </c>
      <c r="AG616" s="1">
        <v>3222873732</v>
      </c>
      <c r="AH616" s="26" t="s">
        <v>2461</v>
      </c>
      <c r="AI616" s="1"/>
    </row>
    <row r="617" spans="1:35">
      <c r="A617" s="1">
        <v>641</v>
      </c>
      <c r="B617" s="1" t="s">
        <v>596</v>
      </c>
      <c r="C617" s="1" t="s">
        <v>621</v>
      </c>
      <c r="D617" s="24" t="s">
        <v>890</v>
      </c>
      <c r="E617" s="13" t="s">
        <v>40</v>
      </c>
      <c r="F617" s="258">
        <v>9000000</v>
      </c>
      <c r="G617" s="1" t="s">
        <v>2462</v>
      </c>
      <c r="H617" s="175">
        <v>1105305595</v>
      </c>
      <c r="I617" s="15" t="s">
        <v>2463</v>
      </c>
      <c r="J617" s="16">
        <v>2</v>
      </c>
      <c r="K617" s="16">
        <v>1529</v>
      </c>
      <c r="L617" s="17">
        <v>45790</v>
      </c>
      <c r="M617" s="18">
        <f t="shared" ref="M617:M623" si="205">F617</f>
        <v>9000000</v>
      </c>
      <c r="N617" s="17">
        <v>45797</v>
      </c>
      <c r="O617" s="13" t="s">
        <v>43</v>
      </c>
      <c r="P617" s="182">
        <v>45797</v>
      </c>
      <c r="Q617" s="183">
        <v>1460</v>
      </c>
      <c r="R617" s="1">
        <v>220702</v>
      </c>
      <c r="S617" s="20">
        <f t="shared" ref="S617:S623" si="206">M617</f>
        <v>9000000</v>
      </c>
      <c r="T617" s="17"/>
      <c r="U617" s="239"/>
      <c r="V617" s="17"/>
      <c r="W617" s="13" t="s">
        <v>668</v>
      </c>
      <c r="X617" s="17"/>
      <c r="Y617" s="1"/>
      <c r="Z617" s="21">
        <f t="shared" si="204"/>
        <v>3000000</v>
      </c>
      <c r="AA617" s="1"/>
      <c r="AB617" s="22"/>
      <c r="AC617" s="1"/>
      <c r="AD617" s="22"/>
      <c r="AE617" s="1"/>
      <c r="AF617" s="1" t="s">
        <v>2465</v>
      </c>
      <c r="AG617" s="1">
        <v>3157561870</v>
      </c>
      <c r="AH617" s="26" t="s">
        <v>2466</v>
      </c>
      <c r="AI617" s="1"/>
    </row>
    <row r="618" spans="1:35">
      <c r="A618" s="1">
        <v>642</v>
      </c>
      <c r="B618" s="1" t="s">
        <v>596</v>
      </c>
      <c r="C618" s="1" t="s">
        <v>621</v>
      </c>
      <c r="D618" s="24" t="s">
        <v>890</v>
      </c>
      <c r="E618" s="13" t="s">
        <v>40</v>
      </c>
      <c r="F618" s="258">
        <v>9000000</v>
      </c>
      <c r="G618" s="1" t="s">
        <v>2467</v>
      </c>
      <c r="H618" s="175">
        <v>1110571221</v>
      </c>
      <c r="I618" s="15" t="s">
        <v>42</v>
      </c>
      <c r="J618" s="16">
        <v>0</v>
      </c>
      <c r="K618" s="16">
        <v>1529</v>
      </c>
      <c r="L618" s="17">
        <v>45790</v>
      </c>
      <c r="M618" s="18">
        <f t="shared" si="205"/>
        <v>9000000</v>
      </c>
      <c r="N618" s="17">
        <v>45797</v>
      </c>
      <c r="O618" s="13" t="s">
        <v>43</v>
      </c>
      <c r="P618" s="182">
        <v>45797</v>
      </c>
      <c r="Q618" s="183">
        <v>1461</v>
      </c>
      <c r="R618" s="1">
        <v>220702</v>
      </c>
      <c r="S618" s="20">
        <f t="shared" si="206"/>
        <v>9000000</v>
      </c>
      <c r="T618" s="17">
        <v>45797</v>
      </c>
      <c r="U618" s="239" t="s">
        <v>2468</v>
      </c>
      <c r="V618" s="17">
        <v>45804</v>
      </c>
      <c r="W618" s="13" t="s">
        <v>668</v>
      </c>
      <c r="X618" s="17"/>
      <c r="Y618" s="1"/>
      <c r="Z618" s="21">
        <f t="shared" si="204"/>
        <v>3000000</v>
      </c>
      <c r="AA618" s="1"/>
      <c r="AB618" s="22"/>
      <c r="AC618" s="1"/>
      <c r="AD618" s="22"/>
      <c r="AE618" s="1"/>
      <c r="AF618" s="1" t="s">
        <v>2469</v>
      </c>
      <c r="AG618" s="1">
        <v>3132582136</v>
      </c>
      <c r="AH618" s="26" t="s">
        <v>2470</v>
      </c>
      <c r="AI618" s="1"/>
    </row>
    <row r="619" spans="1:35">
      <c r="A619" s="1">
        <v>643</v>
      </c>
      <c r="B619" s="1" t="s">
        <v>596</v>
      </c>
      <c r="C619" s="1" t="s">
        <v>621</v>
      </c>
      <c r="D619" s="24" t="s">
        <v>890</v>
      </c>
      <c r="E619" s="13" t="s">
        <v>40</v>
      </c>
      <c r="F619" s="258">
        <v>9000000</v>
      </c>
      <c r="G619" s="1" t="s">
        <v>2471</v>
      </c>
      <c r="H619" s="175">
        <v>1110232817</v>
      </c>
      <c r="I619" s="15" t="s">
        <v>849</v>
      </c>
      <c r="J619" s="16">
        <v>6</v>
      </c>
      <c r="K619" s="16">
        <v>1531</v>
      </c>
      <c r="L619" s="17">
        <v>45790</v>
      </c>
      <c r="M619" s="18">
        <f t="shared" si="205"/>
        <v>9000000</v>
      </c>
      <c r="N619" s="17">
        <v>45797</v>
      </c>
      <c r="O619" s="13" t="s">
        <v>43</v>
      </c>
      <c r="P619" s="182">
        <v>45797</v>
      </c>
      <c r="Q619" s="183">
        <v>1462</v>
      </c>
      <c r="R619" s="1">
        <v>220702</v>
      </c>
      <c r="S619" s="20">
        <f t="shared" si="206"/>
        <v>9000000</v>
      </c>
      <c r="T619" s="17"/>
      <c r="U619" s="239"/>
      <c r="V619" s="17"/>
      <c r="W619" s="13" t="s">
        <v>668</v>
      </c>
      <c r="X619" s="17"/>
      <c r="Y619" s="1"/>
      <c r="Z619" s="21">
        <f t="shared" si="204"/>
        <v>3000000</v>
      </c>
      <c r="AA619" s="1"/>
      <c r="AB619" s="22"/>
      <c r="AC619" s="1"/>
      <c r="AD619" s="22"/>
      <c r="AE619" s="1"/>
      <c r="AF619" s="1" t="s">
        <v>2472</v>
      </c>
      <c r="AG619" s="1">
        <v>3209976323</v>
      </c>
      <c r="AH619" s="26" t="s">
        <v>2473</v>
      </c>
      <c r="AI619" s="1"/>
    </row>
    <row r="620" spans="1:35">
      <c r="A620" s="1">
        <v>644</v>
      </c>
      <c r="B620" s="1" t="s">
        <v>596</v>
      </c>
      <c r="C620" s="1" t="s">
        <v>621</v>
      </c>
      <c r="D620" s="24" t="s">
        <v>890</v>
      </c>
      <c r="E620" s="13" t="s">
        <v>40</v>
      </c>
      <c r="F620" s="258">
        <v>9000000</v>
      </c>
      <c r="G620" s="1" t="s">
        <v>2474</v>
      </c>
      <c r="H620" s="175">
        <v>1022350554</v>
      </c>
      <c r="I620" s="15" t="s">
        <v>261</v>
      </c>
      <c r="J620" s="16">
        <v>0</v>
      </c>
      <c r="K620" s="16">
        <v>1530</v>
      </c>
      <c r="L620" s="17">
        <v>45790</v>
      </c>
      <c r="M620" s="18">
        <f t="shared" si="205"/>
        <v>9000000</v>
      </c>
      <c r="N620" s="17">
        <v>45797</v>
      </c>
      <c r="O620" s="13" t="s">
        <v>43</v>
      </c>
      <c r="P620" s="182"/>
      <c r="Q620" s="183"/>
      <c r="R620" s="1">
        <v>220702</v>
      </c>
      <c r="S620" s="20">
        <f t="shared" si="206"/>
        <v>9000000</v>
      </c>
      <c r="T620" s="17"/>
      <c r="U620" s="239"/>
      <c r="V620" s="17"/>
      <c r="W620" s="13" t="s">
        <v>668</v>
      </c>
      <c r="X620" s="17"/>
      <c r="Y620" s="1"/>
      <c r="Z620" s="21">
        <f t="shared" si="204"/>
        <v>3000000</v>
      </c>
      <c r="AA620" s="1"/>
      <c r="AB620" s="22"/>
      <c r="AC620" s="1"/>
      <c r="AD620" s="22"/>
      <c r="AE620" s="1"/>
      <c r="AF620" s="1" t="s">
        <v>2475</v>
      </c>
      <c r="AG620" s="1">
        <v>3175640200</v>
      </c>
      <c r="AH620" s="26" t="s">
        <v>2476</v>
      </c>
      <c r="AI620" s="1"/>
    </row>
    <row r="621" spans="1:35">
      <c r="A621" s="1">
        <v>645</v>
      </c>
      <c r="B621" s="1" t="s">
        <v>596</v>
      </c>
      <c r="C621" s="1" t="s">
        <v>621</v>
      </c>
      <c r="D621" s="24" t="s">
        <v>890</v>
      </c>
      <c r="E621" s="13" t="s">
        <v>40</v>
      </c>
      <c r="F621" s="258">
        <v>9000000</v>
      </c>
      <c r="G621" s="1" t="s">
        <v>2477</v>
      </c>
      <c r="H621" s="175">
        <v>1110571039</v>
      </c>
      <c r="I621" s="15" t="s">
        <v>42</v>
      </c>
      <c r="J621" s="16">
        <v>6</v>
      </c>
      <c r="K621" s="16">
        <v>1527</v>
      </c>
      <c r="L621" s="17">
        <v>45790</v>
      </c>
      <c r="M621" s="18">
        <f t="shared" si="205"/>
        <v>9000000</v>
      </c>
      <c r="N621" s="17">
        <v>45797</v>
      </c>
      <c r="O621" s="13" t="s">
        <v>43</v>
      </c>
      <c r="P621" s="182"/>
      <c r="Q621" s="183"/>
      <c r="R621" s="1">
        <v>220702</v>
      </c>
      <c r="S621" s="20">
        <f t="shared" si="206"/>
        <v>9000000</v>
      </c>
      <c r="T621" s="17"/>
      <c r="U621" s="239"/>
      <c r="V621" s="17"/>
      <c r="W621" s="13" t="s">
        <v>668</v>
      </c>
      <c r="X621" s="17"/>
      <c r="Y621" s="1"/>
      <c r="Z621" s="21">
        <f t="shared" si="204"/>
        <v>3000000</v>
      </c>
      <c r="AA621" s="1"/>
      <c r="AB621" s="22"/>
      <c r="AC621" s="1"/>
      <c r="AD621" s="22"/>
      <c r="AE621" s="1"/>
      <c r="AF621" s="1" t="s">
        <v>2479</v>
      </c>
      <c r="AG621" s="1">
        <v>3122471281</v>
      </c>
      <c r="AH621" s="26" t="s">
        <v>2480</v>
      </c>
      <c r="AI621" s="1"/>
    </row>
    <row r="622" spans="1:35">
      <c r="A622" s="1">
        <v>646</v>
      </c>
      <c r="B622" s="1" t="s">
        <v>596</v>
      </c>
      <c r="C622" s="1" t="s">
        <v>621</v>
      </c>
      <c r="D622" s="24" t="s">
        <v>890</v>
      </c>
      <c r="E622" s="13" t="s">
        <v>40</v>
      </c>
      <c r="F622" s="258">
        <v>9000000</v>
      </c>
      <c r="G622" s="1" t="s">
        <v>2481</v>
      </c>
      <c r="H622" s="175">
        <v>1105306782</v>
      </c>
      <c r="I622" s="15" t="s">
        <v>2463</v>
      </c>
      <c r="J622" s="16">
        <v>8</v>
      </c>
      <c r="K622" s="16">
        <v>1528</v>
      </c>
      <c r="L622" s="17">
        <v>45790</v>
      </c>
      <c r="M622" s="18">
        <f t="shared" si="205"/>
        <v>9000000</v>
      </c>
      <c r="N622" s="17">
        <v>45797</v>
      </c>
      <c r="O622" s="13" t="s">
        <v>43</v>
      </c>
      <c r="P622" s="182"/>
      <c r="Q622" s="183"/>
      <c r="R622" s="1">
        <v>220702</v>
      </c>
      <c r="S622" s="20">
        <f t="shared" si="206"/>
        <v>9000000</v>
      </c>
      <c r="T622" s="17"/>
      <c r="U622" s="239"/>
      <c r="V622" s="17"/>
      <c r="W622" s="13" t="s">
        <v>668</v>
      </c>
      <c r="X622" s="17"/>
      <c r="Y622" s="1"/>
      <c r="Z622" s="21">
        <f t="shared" si="204"/>
        <v>3000000</v>
      </c>
      <c r="AA622" s="1"/>
      <c r="AB622" s="22"/>
      <c r="AC622" s="1"/>
      <c r="AD622" s="22"/>
      <c r="AE622" s="1"/>
      <c r="AF622" s="1" t="s">
        <v>2484</v>
      </c>
      <c r="AG622" s="1">
        <v>3142037195</v>
      </c>
      <c r="AH622" s="26" t="s">
        <v>2485</v>
      </c>
      <c r="AI622" s="1"/>
    </row>
    <row r="623" spans="1:35">
      <c r="A623" s="1">
        <v>647</v>
      </c>
      <c r="B623" s="1" t="s">
        <v>596</v>
      </c>
      <c r="C623" s="1" t="s">
        <v>621</v>
      </c>
      <c r="D623" s="24" t="s">
        <v>890</v>
      </c>
      <c r="E623" s="13" t="s">
        <v>40</v>
      </c>
      <c r="F623" s="258">
        <v>9000000</v>
      </c>
      <c r="G623" s="1" t="s">
        <v>2486</v>
      </c>
      <c r="H623" s="175">
        <v>1110574014</v>
      </c>
      <c r="I623" s="15" t="s">
        <v>42</v>
      </c>
      <c r="J623" s="16">
        <v>6</v>
      </c>
      <c r="K623" s="16">
        <v>1533</v>
      </c>
      <c r="L623" s="17">
        <v>45790</v>
      </c>
      <c r="M623" s="18">
        <f t="shared" si="205"/>
        <v>9000000</v>
      </c>
      <c r="N623" s="17">
        <v>45797</v>
      </c>
      <c r="O623" s="13" t="s">
        <v>43</v>
      </c>
      <c r="P623" s="182"/>
      <c r="Q623" s="183"/>
      <c r="R623" s="1">
        <v>220702</v>
      </c>
      <c r="S623" s="20">
        <f t="shared" si="206"/>
        <v>9000000</v>
      </c>
      <c r="T623" s="17"/>
      <c r="U623" s="239"/>
      <c r="V623" s="17"/>
      <c r="W623" s="13" t="s">
        <v>668</v>
      </c>
      <c r="X623" s="17"/>
      <c r="Y623" s="1"/>
      <c r="Z623" s="21">
        <f t="shared" si="204"/>
        <v>3000000</v>
      </c>
      <c r="AA623" s="1"/>
      <c r="AB623" s="22"/>
      <c r="AC623" s="1"/>
      <c r="AD623" s="22"/>
      <c r="AE623" s="1"/>
      <c r="AF623" s="1" t="s">
        <v>2488</v>
      </c>
      <c r="AG623" s="1">
        <v>3177002394</v>
      </c>
      <c r="AH623" s="26" t="s">
        <v>2489</v>
      </c>
      <c r="AI623" s="1"/>
    </row>
    <row r="624" spans="1:35">
      <c r="A624" s="1">
        <v>648</v>
      </c>
      <c r="B624" s="1" t="s">
        <v>596</v>
      </c>
      <c r="C624" s="1" t="s">
        <v>621</v>
      </c>
      <c r="D624" s="24" t="s">
        <v>2490</v>
      </c>
      <c r="E624" s="13" t="s">
        <v>40</v>
      </c>
      <c r="F624" s="260">
        <v>18000000</v>
      </c>
      <c r="G624" s="1" t="s">
        <v>2491</v>
      </c>
      <c r="H624" s="15">
        <v>65816887</v>
      </c>
      <c r="I624" s="15" t="s">
        <v>245</v>
      </c>
      <c r="J624" s="16">
        <v>5</v>
      </c>
      <c r="K624" s="16">
        <v>1534</v>
      </c>
      <c r="L624" s="17">
        <v>45790</v>
      </c>
      <c r="M624" s="18">
        <f t="shared" ref="M624" si="207">+F624</f>
        <v>18000000</v>
      </c>
      <c r="N624" s="17">
        <v>45797</v>
      </c>
      <c r="O624" s="13" t="s">
        <v>43</v>
      </c>
      <c r="P624" s="19"/>
      <c r="Q624" s="13"/>
      <c r="R624" s="1">
        <v>220701</v>
      </c>
      <c r="S624" s="20">
        <v>18000000</v>
      </c>
      <c r="T624" s="17">
        <v>45798</v>
      </c>
      <c r="U624" s="15" t="s">
        <v>2492</v>
      </c>
      <c r="V624" s="17">
        <v>45803</v>
      </c>
      <c r="W624" s="13" t="s">
        <v>668</v>
      </c>
      <c r="X624" s="17"/>
      <c r="Y624" s="1"/>
      <c r="Z624" s="21">
        <f t="shared" si="204"/>
        <v>6000000</v>
      </c>
      <c r="AA624" s="1"/>
      <c r="AB624" s="22"/>
      <c r="AC624" s="1"/>
      <c r="AD624" s="22"/>
      <c r="AE624" s="1"/>
      <c r="AF624" s="1" t="s">
        <v>2493</v>
      </c>
      <c r="AG624" s="1">
        <v>3208951983</v>
      </c>
      <c r="AH624" s="26" t="s">
        <v>2494</v>
      </c>
      <c r="AI624" s="1"/>
    </row>
    <row r="625" spans="1:35">
      <c r="A625" s="1">
        <v>649</v>
      </c>
      <c r="B625" s="1" t="s">
        <v>596</v>
      </c>
      <c r="C625" s="1" t="s">
        <v>621</v>
      </c>
      <c r="D625" s="267" t="s">
        <v>2495</v>
      </c>
      <c r="E625" s="13" t="s">
        <v>40</v>
      </c>
      <c r="F625" s="265">
        <v>18000000</v>
      </c>
      <c r="G625" s="1" t="s">
        <v>2496</v>
      </c>
      <c r="H625" s="15">
        <v>1110554459</v>
      </c>
      <c r="I625" s="15" t="s">
        <v>42</v>
      </c>
      <c r="J625" s="16">
        <v>4</v>
      </c>
      <c r="K625" s="16">
        <v>1535</v>
      </c>
      <c r="L625" s="17">
        <v>45790</v>
      </c>
      <c r="M625" s="18">
        <f t="shared" ref="M625:M628" si="208">F625</f>
        <v>18000000</v>
      </c>
      <c r="N625" s="17">
        <v>45797</v>
      </c>
      <c r="O625" s="13" t="s">
        <v>43</v>
      </c>
      <c r="P625" s="19"/>
      <c r="Q625" s="13"/>
      <c r="R625" s="1">
        <v>220701</v>
      </c>
      <c r="S625" s="20">
        <f t="shared" ref="S625:S628" si="209">M625</f>
        <v>18000000</v>
      </c>
      <c r="T625" s="17">
        <v>45798</v>
      </c>
      <c r="U625" s="15" t="s">
        <v>2497</v>
      </c>
      <c r="V625" s="17">
        <v>45805</v>
      </c>
      <c r="W625" s="13" t="s">
        <v>668</v>
      </c>
      <c r="X625" s="17"/>
      <c r="Y625" s="1"/>
      <c r="Z625" s="21">
        <f t="shared" si="204"/>
        <v>6000000</v>
      </c>
      <c r="AA625" s="1"/>
      <c r="AB625" s="22"/>
      <c r="AC625" s="1"/>
      <c r="AD625" s="22"/>
      <c r="AE625" s="1"/>
      <c r="AF625" s="1" t="s">
        <v>2498</v>
      </c>
      <c r="AG625" s="1">
        <v>3164925466</v>
      </c>
      <c r="AH625" s="26" t="s">
        <v>2499</v>
      </c>
      <c r="AI625" s="1"/>
    </row>
    <row r="626" spans="1:35">
      <c r="A626" s="1">
        <v>650</v>
      </c>
      <c r="B626" s="1" t="s">
        <v>596</v>
      </c>
      <c r="C626" s="1" t="s">
        <v>621</v>
      </c>
      <c r="D626" s="267" t="s">
        <v>2495</v>
      </c>
      <c r="E626" s="13" t="s">
        <v>40</v>
      </c>
      <c r="F626" s="265">
        <v>18000000</v>
      </c>
      <c r="G626" s="1" t="s">
        <v>2500</v>
      </c>
      <c r="H626" s="15">
        <v>1110524704</v>
      </c>
      <c r="I626" s="15" t="s">
        <v>42</v>
      </c>
      <c r="J626" s="16">
        <v>6</v>
      </c>
      <c r="K626" s="16">
        <v>1536</v>
      </c>
      <c r="L626" s="17">
        <v>45790</v>
      </c>
      <c r="M626" s="18">
        <f t="shared" si="208"/>
        <v>18000000</v>
      </c>
      <c r="N626" s="17">
        <v>45797</v>
      </c>
      <c r="O626" s="13" t="s">
        <v>43</v>
      </c>
      <c r="P626" s="19"/>
      <c r="Q626" s="13"/>
      <c r="R626" s="1">
        <v>220701</v>
      </c>
      <c r="S626" s="20">
        <f t="shared" si="209"/>
        <v>18000000</v>
      </c>
      <c r="T626" s="17"/>
      <c r="U626" s="15"/>
      <c r="V626" s="17"/>
      <c r="W626" s="13" t="s">
        <v>668</v>
      </c>
      <c r="X626" s="17"/>
      <c r="Y626" s="1"/>
      <c r="Z626" s="21">
        <f t="shared" si="204"/>
        <v>6000000</v>
      </c>
      <c r="AA626" s="1"/>
      <c r="AB626" s="22"/>
      <c r="AC626" s="1"/>
      <c r="AD626" s="22"/>
      <c r="AE626" s="1"/>
      <c r="AF626" s="1" t="s">
        <v>2503</v>
      </c>
      <c r="AG626" s="1">
        <v>3106085863</v>
      </c>
      <c r="AH626" s="26" t="s">
        <v>2504</v>
      </c>
      <c r="AI626" s="1"/>
    </row>
    <row r="627" spans="1:35">
      <c r="A627" s="1">
        <v>651</v>
      </c>
      <c r="B627" s="1" t="s">
        <v>596</v>
      </c>
      <c r="C627" s="1" t="s">
        <v>621</v>
      </c>
      <c r="D627" s="24" t="s">
        <v>900</v>
      </c>
      <c r="E627" s="13" t="s">
        <v>40</v>
      </c>
      <c r="F627" s="264">
        <v>22500000</v>
      </c>
      <c r="G627" s="1" t="s">
        <v>2505</v>
      </c>
      <c r="H627" s="15">
        <v>1130661001</v>
      </c>
      <c r="I627" s="15" t="s">
        <v>2506</v>
      </c>
      <c r="J627" s="16">
        <v>6</v>
      </c>
      <c r="K627" s="16">
        <v>1520</v>
      </c>
      <c r="L627" s="17">
        <v>45789</v>
      </c>
      <c r="M627" s="18">
        <f t="shared" si="208"/>
        <v>22500000</v>
      </c>
      <c r="N627" s="17">
        <v>45797</v>
      </c>
      <c r="O627" s="13" t="s">
        <v>43</v>
      </c>
      <c r="P627" s="19"/>
      <c r="Q627" s="13"/>
      <c r="R627" s="1">
        <v>220601</v>
      </c>
      <c r="S627" s="20">
        <f t="shared" si="209"/>
        <v>22500000</v>
      </c>
      <c r="T627" s="17"/>
      <c r="U627" s="15"/>
      <c r="V627" s="17"/>
      <c r="W627" s="13" t="s">
        <v>668</v>
      </c>
      <c r="X627" s="17"/>
      <c r="Y627" s="1"/>
      <c r="Z627" s="21">
        <f t="shared" si="204"/>
        <v>7500000</v>
      </c>
      <c r="AA627" s="1"/>
      <c r="AB627" s="22"/>
      <c r="AC627" s="1"/>
      <c r="AD627" s="22"/>
      <c r="AE627" s="1"/>
      <c r="AF627" s="1" t="s">
        <v>2507</v>
      </c>
      <c r="AG627" s="1">
        <v>3102496112</v>
      </c>
      <c r="AH627" s="26" t="s">
        <v>2508</v>
      </c>
      <c r="AI627" s="1"/>
    </row>
    <row r="628" spans="1:35">
      <c r="A628" s="1">
        <v>652</v>
      </c>
      <c r="B628" s="1" t="s">
        <v>596</v>
      </c>
      <c r="C628" s="1" t="s">
        <v>621</v>
      </c>
      <c r="D628" s="245" t="s">
        <v>1355</v>
      </c>
      <c r="E628" s="13" t="s">
        <v>40</v>
      </c>
      <c r="F628" s="246">
        <v>11250000</v>
      </c>
      <c r="G628" s="1" t="s">
        <v>2509</v>
      </c>
      <c r="H628" s="15">
        <v>1106772314</v>
      </c>
      <c r="I628" s="15" t="s">
        <v>849</v>
      </c>
      <c r="J628" s="16">
        <v>5</v>
      </c>
      <c r="K628" s="16">
        <v>1521</v>
      </c>
      <c r="L628" s="17">
        <v>45789</v>
      </c>
      <c r="M628" s="18">
        <f t="shared" si="208"/>
        <v>11250000</v>
      </c>
      <c r="N628" s="17">
        <v>45797</v>
      </c>
      <c r="O628" s="13" t="s">
        <v>43</v>
      </c>
      <c r="P628" s="182">
        <v>45804</v>
      </c>
      <c r="Q628" s="183">
        <v>1524</v>
      </c>
      <c r="R628" s="1">
        <v>220601</v>
      </c>
      <c r="S628" s="20">
        <f t="shared" si="209"/>
        <v>11250000</v>
      </c>
      <c r="T628" s="17"/>
      <c r="U628" s="242">
        <v>45776</v>
      </c>
      <c r="V628" s="17"/>
      <c r="W628" s="13" t="s">
        <v>668</v>
      </c>
      <c r="X628" s="17"/>
      <c r="Y628" s="1"/>
      <c r="Z628" s="21">
        <f t="shared" si="204"/>
        <v>3750000</v>
      </c>
      <c r="AA628" s="1"/>
      <c r="AB628" s="22"/>
      <c r="AC628" s="1"/>
      <c r="AD628" s="22"/>
      <c r="AE628" s="1"/>
      <c r="AF628" s="1" t="s">
        <v>2510</v>
      </c>
      <c r="AG628" s="1">
        <v>3118438046</v>
      </c>
      <c r="AH628" s="26" t="s">
        <v>2511</v>
      </c>
      <c r="AI628" s="1"/>
    </row>
    <row r="629" spans="1:35">
      <c r="A629" s="1">
        <v>653</v>
      </c>
      <c r="B629" s="1" t="s">
        <v>596</v>
      </c>
      <c r="C629" s="1" t="s">
        <v>621</v>
      </c>
      <c r="D629" s="1" t="s">
        <v>796</v>
      </c>
      <c r="E629" s="13" t="s">
        <v>40</v>
      </c>
      <c r="F629" s="140">
        <v>7500000</v>
      </c>
      <c r="G629" s="24" t="s">
        <v>2512</v>
      </c>
      <c r="H629" s="15">
        <v>1110508323</v>
      </c>
      <c r="I629" s="15" t="s">
        <v>42</v>
      </c>
      <c r="J629" s="16">
        <v>6</v>
      </c>
      <c r="K629" s="16">
        <v>1511</v>
      </c>
      <c r="L629" s="17">
        <v>45789</v>
      </c>
      <c r="M629" s="18">
        <f t="shared" ref="M629:M641" si="210">+F629</f>
        <v>7500000</v>
      </c>
      <c r="N629" s="17">
        <v>45797</v>
      </c>
      <c r="O629" s="13" t="s">
        <v>43</v>
      </c>
      <c r="P629" s="19">
        <v>45806</v>
      </c>
      <c r="Q629" s="13">
        <v>1546</v>
      </c>
      <c r="R629" s="1">
        <v>220602</v>
      </c>
      <c r="S629" s="20">
        <v>7500000</v>
      </c>
      <c r="T629" s="17">
        <v>45811</v>
      </c>
      <c r="U629" s="15" t="s">
        <v>2513</v>
      </c>
      <c r="V629" s="17">
        <v>45811</v>
      </c>
      <c r="W629" s="13" t="s">
        <v>668</v>
      </c>
      <c r="X629" s="17"/>
      <c r="Y629" s="1"/>
      <c r="Z629" s="21">
        <f t="shared" si="204"/>
        <v>2500000</v>
      </c>
      <c r="AA629" s="1"/>
      <c r="AB629" s="22"/>
      <c r="AC629" s="1"/>
      <c r="AD629" s="22"/>
      <c r="AE629" s="1"/>
      <c r="AF629" s="1" t="s">
        <v>2514</v>
      </c>
      <c r="AG629" s="1">
        <v>3163553081</v>
      </c>
      <c r="AH629" s="237" t="s">
        <v>2515</v>
      </c>
      <c r="AI629" s="1"/>
    </row>
    <row r="630" spans="1:35">
      <c r="A630" s="1">
        <v>654</v>
      </c>
      <c r="B630" s="1" t="s">
        <v>596</v>
      </c>
      <c r="C630" s="1" t="s">
        <v>621</v>
      </c>
      <c r="D630" s="1" t="s">
        <v>796</v>
      </c>
      <c r="E630" s="13" t="s">
        <v>40</v>
      </c>
      <c r="F630" s="140">
        <v>7500000</v>
      </c>
      <c r="G630" s="24" t="s">
        <v>2516</v>
      </c>
      <c r="H630" s="15">
        <v>29118257</v>
      </c>
      <c r="I630" s="15" t="s">
        <v>2517</v>
      </c>
      <c r="J630" s="16">
        <v>1</v>
      </c>
      <c r="K630" s="16">
        <v>1509</v>
      </c>
      <c r="L630" s="17">
        <v>45789</v>
      </c>
      <c r="M630" s="18">
        <f t="shared" si="210"/>
        <v>7500000</v>
      </c>
      <c r="N630" s="17">
        <v>45797</v>
      </c>
      <c r="O630" s="13" t="s">
        <v>43</v>
      </c>
      <c r="P630" s="19"/>
      <c r="Q630" s="13"/>
      <c r="R630" s="1">
        <v>220602</v>
      </c>
      <c r="S630" s="20">
        <v>7500000</v>
      </c>
      <c r="T630" s="17"/>
      <c r="U630" s="15"/>
      <c r="V630" s="17"/>
      <c r="W630" s="13" t="s">
        <v>668</v>
      </c>
      <c r="X630" s="17"/>
      <c r="Y630" s="1"/>
      <c r="Z630" s="21">
        <f t="shared" si="204"/>
        <v>2500000</v>
      </c>
      <c r="AA630" s="1"/>
      <c r="AB630" s="22"/>
      <c r="AC630" s="1"/>
      <c r="AD630" s="22"/>
      <c r="AE630" s="1"/>
      <c r="AF630" s="1" t="s">
        <v>2519</v>
      </c>
      <c r="AG630" s="1">
        <v>3142987627</v>
      </c>
      <c r="AH630" s="237" t="s">
        <v>2520</v>
      </c>
      <c r="AI630" s="1"/>
    </row>
    <row r="631" spans="1:35">
      <c r="A631" s="132">
        <v>655</v>
      </c>
      <c r="B631" s="132" t="s">
        <v>596</v>
      </c>
      <c r="C631" s="132" t="s">
        <v>621</v>
      </c>
      <c r="D631" s="161" t="s">
        <v>2171</v>
      </c>
      <c r="E631" s="133" t="s">
        <v>40</v>
      </c>
      <c r="F631" s="254">
        <v>14250000</v>
      </c>
      <c r="G631" s="132" t="s">
        <v>2521</v>
      </c>
      <c r="H631" s="135">
        <v>1104710256</v>
      </c>
      <c r="I631" s="135" t="s">
        <v>42</v>
      </c>
      <c r="J631" s="136">
        <v>3</v>
      </c>
      <c r="K631" s="136">
        <v>1518</v>
      </c>
      <c r="L631" s="152">
        <v>45789</v>
      </c>
      <c r="M631" s="153">
        <f t="shared" si="210"/>
        <v>14250000</v>
      </c>
      <c r="N631" s="152">
        <v>45797</v>
      </c>
      <c r="O631" s="133" t="s">
        <v>43</v>
      </c>
      <c r="P631" s="154"/>
      <c r="Q631" s="133"/>
      <c r="R631" s="132">
        <v>220601</v>
      </c>
      <c r="S631" s="155">
        <v>14250000</v>
      </c>
      <c r="T631" s="152">
        <v>45798</v>
      </c>
      <c r="U631" s="135" t="s">
        <v>2522</v>
      </c>
      <c r="V631" s="152">
        <v>45803</v>
      </c>
      <c r="W631" s="13" t="s">
        <v>668</v>
      </c>
      <c r="X631" s="17"/>
      <c r="Y631" s="1"/>
      <c r="Z631" s="21">
        <f t="shared" si="204"/>
        <v>4750000</v>
      </c>
      <c r="AA631" s="1"/>
      <c r="AB631" s="22"/>
      <c r="AC631" s="1"/>
      <c r="AD631" s="22"/>
      <c r="AE631" s="1"/>
      <c r="AF631" s="1" t="s">
        <v>2523</v>
      </c>
      <c r="AG631" s="1">
        <v>6082774036</v>
      </c>
      <c r="AH631" s="26" t="s">
        <v>2524</v>
      </c>
      <c r="AI631" s="1"/>
    </row>
    <row r="632" spans="1:35">
      <c r="A632" s="132">
        <v>656</v>
      </c>
      <c r="B632" s="132" t="s">
        <v>596</v>
      </c>
      <c r="C632" s="132" t="s">
        <v>621</v>
      </c>
      <c r="D632" s="161" t="s">
        <v>2171</v>
      </c>
      <c r="E632" s="133" t="s">
        <v>40</v>
      </c>
      <c r="F632" s="254">
        <v>14250000</v>
      </c>
      <c r="G632" s="132" t="s">
        <v>2525</v>
      </c>
      <c r="H632" s="135">
        <v>1121909652</v>
      </c>
      <c r="I632" s="135" t="s">
        <v>367</v>
      </c>
      <c r="J632" s="136">
        <v>5</v>
      </c>
      <c r="K632" s="136">
        <v>1516</v>
      </c>
      <c r="L632" s="152">
        <v>45789</v>
      </c>
      <c r="M632" s="153">
        <f t="shared" si="210"/>
        <v>14250000</v>
      </c>
      <c r="N632" s="152">
        <v>45797</v>
      </c>
      <c r="O632" s="133" t="s">
        <v>43</v>
      </c>
      <c r="P632" s="154"/>
      <c r="Q632" s="133"/>
      <c r="R632" s="132">
        <v>220601</v>
      </c>
      <c r="S632" s="155">
        <v>14250000</v>
      </c>
      <c r="T632" s="152"/>
      <c r="U632" s="135"/>
      <c r="V632" s="152"/>
      <c r="W632" s="13" t="s">
        <v>668</v>
      </c>
      <c r="X632" s="17"/>
      <c r="Y632" s="1"/>
      <c r="Z632" s="21">
        <f t="shared" si="204"/>
        <v>4750000</v>
      </c>
      <c r="AA632" s="1"/>
      <c r="AB632" s="22"/>
      <c r="AC632" s="1"/>
      <c r="AD632" s="22"/>
      <c r="AE632" s="1"/>
      <c r="AF632" s="1" t="s">
        <v>2527</v>
      </c>
      <c r="AG632" s="1">
        <v>3113585303</v>
      </c>
      <c r="AH632" s="26" t="s">
        <v>2528</v>
      </c>
      <c r="AI632" s="1"/>
    </row>
    <row r="633" spans="1:35">
      <c r="A633" s="1">
        <v>657</v>
      </c>
      <c r="B633" s="1" t="s">
        <v>596</v>
      </c>
      <c r="C633" s="1" t="s">
        <v>621</v>
      </c>
      <c r="D633" s="1" t="s">
        <v>796</v>
      </c>
      <c r="E633" s="13" t="s">
        <v>40</v>
      </c>
      <c r="F633" s="140">
        <v>7500000</v>
      </c>
      <c r="G633" s="24" t="s">
        <v>2529</v>
      </c>
      <c r="H633" s="15">
        <v>38211453</v>
      </c>
      <c r="I633" s="15" t="s">
        <v>42</v>
      </c>
      <c r="J633" s="16">
        <v>7</v>
      </c>
      <c r="K633" s="16">
        <v>1439</v>
      </c>
      <c r="L633" s="17">
        <v>45783</v>
      </c>
      <c r="M633" s="18">
        <f t="shared" si="210"/>
        <v>7500000</v>
      </c>
      <c r="N633" s="17">
        <v>45797</v>
      </c>
      <c r="O633" s="13" t="s">
        <v>43</v>
      </c>
      <c r="P633" s="19"/>
      <c r="Q633" s="13"/>
      <c r="R633" s="1">
        <v>220602</v>
      </c>
      <c r="S633" s="20">
        <v>7500000</v>
      </c>
      <c r="T633" s="17"/>
      <c r="U633" s="15"/>
      <c r="V633" s="17"/>
      <c r="W633" s="13" t="s">
        <v>668</v>
      </c>
      <c r="X633" s="17"/>
      <c r="Y633" s="1"/>
      <c r="Z633" s="21">
        <f t="shared" si="204"/>
        <v>2500000</v>
      </c>
      <c r="AA633" s="1"/>
      <c r="AB633" s="22"/>
      <c r="AC633" s="1"/>
      <c r="AD633" s="22"/>
      <c r="AE633" s="1"/>
      <c r="AF633" s="1" t="s">
        <v>2530</v>
      </c>
      <c r="AG633" s="1">
        <v>3103870005</v>
      </c>
      <c r="AH633" s="237" t="s">
        <v>2531</v>
      </c>
      <c r="AI633" s="1"/>
    </row>
    <row r="634" spans="1:35">
      <c r="A634" s="1">
        <v>658</v>
      </c>
      <c r="B634" s="1" t="s">
        <v>596</v>
      </c>
      <c r="C634" s="1" t="s">
        <v>621</v>
      </c>
      <c r="D634" s="1" t="s">
        <v>796</v>
      </c>
      <c r="E634" s="13" t="s">
        <v>40</v>
      </c>
      <c r="F634" s="140">
        <v>7500000</v>
      </c>
      <c r="G634" s="24" t="s">
        <v>2532</v>
      </c>
      <c r="H634" s="15">
        <v>93368473</v>
      </c>
      <c r="I634" s="15" t="s">
        <v>42</v>
      </c>
      <c r="J634" s="16">
        <v>9</v>
      </c>
      <c r="K634" s="16">
        <v>1474</v>
      </c>
      <c r="L634" s="17">
        <v>45785</v>
      </c>
      <c r="M634" s="18">
        <f t="shared" si="210"/>
        <v>7500000</v>
      </c>
      <c r="N634" s="17">
        <v>45797</v>
      </c>
      <c r="O634" s="13" t="s">
        <v>43</v>
      </c>
      <c r="P634" s="19"/>
      <c r="Q634" s="13"/>
      <c r="R634" s="1">
        <v>220602</v>
      </c>
      <c r="S634" s="20">
        <v>7500000</v>
      </c>
      <c r="T634" s="17"/>
      <c r="U634" s="15"/>
      <c r="V634" s="17"/>
      <c r="W634" s="13" t="s">
        <v>668</v>
      </c>
      <c r="X634" s="17"/>
      <c r="Y634" s="1"/>
      <c r="Z634" s="21">
        <f t="shared" si="204"/>
        <v>2500000</v>
      </c>
      <c r="AA634" s="1"/>
      <c r="AB634" s="22"/>
      <c r="AC634" s="1"/>
      <c r="AD634" s="22"/>
      <c r="AE634" s="1"/>
      <c r="AF634" s="1" t="s">
        <v>2534</v>
      </c>
      <c r="AG634" s="1">
        <v>3103401299</v>
      </c>
      <c r="AH634" s="237" t="s">
        <v>2535</v>
      </c>
      <c r="AI634" s="1"/>
    </row>
    <row r="635" spans="1:35">
      <c r="A635" s="1">
        <v>659</v>
      </c>
      <c r="B635" s="1" t="s">
        <v>596</v>
      </c>
      <c r="C635" s="1" t="s">
        <v>621</v>
      </c>
      <c r="D635" s="1" t="s">
        <v>796</v>
      </c>
      <c r="E635" s="13" t="s">
        <v>40</v>
      </c>
      <c r="F635" s="140">
        <v>7500000</v>
      </c>
      <c r="G635" s="24" t="s">
        <v>2536</v>
      </c>
      <c r="H635" s="15">
        <v>51961134</v>
      </c>
      <c r="I635" s="15" t="s">
        <v>261</v>
      </c>
      <c r="J635" s="16">
        <v>7</v>
      </c>
      <c r="K635" s="16">
        <v>1468</v>
      </c>
      <c r="L635" s="17">
        <v>45785</v>
      </c>
      <c r="M635" s="18">
        <f t="shared" si="210"/>
        <v>7500000</v>
      </c>
      <c r="N635" s="17">
        <v>45797</v>
      </c>
      <c r="O635" s="13" t="s">
        <v>43</v>
      </c>
      <c r="P635" s="19"/>
      <c r="Q635" s="13"/>
      <c r="R635" s="1">
        <v>220602</v>
      </c>
      <c r="S635" s="20">
        <v>7500000</v>
      </c>
      <c r="T635" s="17">
        <v>45803</v>
      </c>
      <c r="U635" s="15" t="s">
        <v>2537</v>
      </c>
      <c r="V635" s="17">
        <v>45805</v>
      </c>
      <c r="W635" s="13" t="s">
        <v>668</v>
      </c>
      <c r="X635" s="17"/>
      <c r="Y635" s="1"/>
      <c r="Z635" s="21">
        <f t="shared" si="204"/>
        <v>2500000</v>
      </c>
      <c r="AA635" s="1"/>
      <c r="AB635" s="22"/>
      <c r="AC635" s="1"/>
      <c r="AD635" s="22"/>
      <c r="AE635" s="1"/>
      <c r="AF635" s="1" t="s">
        <v>2538</v>
      </c>
      <c r="AG635" s="1">
        <v>3208934984</v>
      </c>
      <c r="AH635" s="237" t="s">
        <v>2539</v>
      </c>
      <c r="AI635" s="1"/>
    </row>
    <row r="636" spans="1:35">
      <c r="A636" s="132">
        <v>660</v>
      </c>
      <c r="B636" s="132" t="s">
        <v>596</v>
      </c>
      <c r="C636" s="132" t="s">
        <v>621</v>
      </c>
      <c r="D636" s="161" t="s">
        <v>2171</v>
      </c>
      <c r="E636" s="133" t="s">
        <v>40</v>
      </c>
      <c r="F636" s="254">
        <v>14250000</v>
      </c>
      <c r="G636" s="132" t="s">
        <v>2540</v>
      </c>
      <c r="H636" s="135">
        <v>1234645803</v>
      </c>
      <c r="I636" s="135" t="s">
        <v>42</v>
      </c>
      <c r="J636" s="136">
        <v>6</v>
      </c>
      <c r="K636" s="136">
        <v>1547</v>
      </c>
      <c r="L636" s="152">
        <v>45793</v>
      </c>
      <c r="M636" s="153">
        <f t="shared" si="210"/>
        <v>14250000</v>
      </c>
      <c r="N636" s="152">
        <v>45797</v>
      </c>
      <c r="O636" s="133" t="s">
        <v>43</v>
      </c>
      <c r="P636" s="154"/>
      <c r="Q636" s="133"/>
      <c r="R636" s="132">
        <v>220601</v>
      </c>
      <c r="S636" s="155">
        <v>14250000</v>
      </c>
      <c r="T636" s="152"/>
      <c r="U636" s="135"/>
      <c r="V636" s="152"/>
      <c r="W636" s="13" t="s">
        <v>668</v>
      </c>
      <c r="X636" s="17"/>
      <c r="Y636" s="1"/>
      <c r="Z636" s="21">
        <f t="shared" si="204"/>
        <v>4750000</v>
      </c>
      <c r="AA636" s="1"/>
      <c r="AB636" s="22"/>
      <c r="AC636" s="1"/>
      <c r="AD636" s="22"/>
      <c r="AE636" s="1"/>
      <c r="AF636" s="1" t="s">
        <v>2542</v>
      </c>
      <c r="AG636" s="1">
        <v>3170201315</v>
      </c>
      <c r="AH636" s="26" t="s">
        <v>2543</v>
      </c>
      <c r="AI636" s="1"/>
    </row>
    <row r="637" spans="1:35">
      <c r="A637" s="132">
        <v>661</v>
      </c>
      <c r="B637" s="132" t="s">
        <v>596</v>
      </c>
      <c r="C637" s="132" t="s">
        <v>621</v>
      </c>
      <c r="D637" s="161" t="s">
        <v>2171</v>
      </c>
      <c r="E637" s="133" t="s">
        <v>40</v>
      </c>
      <c r="F637" s="254">
        <v>14250000</v>
      </c>
      <c r="G637" s="132" t="s">
        <v>2544</v>
      </c>
      <c r="H637" s="135">
        <v>1110062460</v>
      </c>
      <c r="I637" s="135" t="s">
        <v>428</v>
      </c>
      <c r="J637" s="136">
        <v>8</v>
      </c>
      <c r="K637" s="136">
        <v>1549</v>
      </c>
      <c r="L637" s="152">
        <v>45793</v>
      </c>
      <c r="M637" s="153">
        <f t="shared" si="210"/>
        <v>14250000</v>
      </c>
      <c r="N637" s="152">
        <v>45797</v>
      </c>
      <c r="O637" s="133" t="s">
        <v>43</v>
      </c>
      <c r="P637" s="154"/>
      <c r="Q637" s="133"/>
      <c r="R637" s="132">
        <v>220601</v>
      </c>
      <c r="S637" s="155">
        <v>14250000</v>
      </c>
      <c r="T637" s="152"/>
      <c r="U637" s="135"/>
      <c r="V637" s="152"/>
      <c r="W637" s="13" t="s">
        <v>668</v>
      </c>
      <c r="X637" s="17"/>
      <c r="Y637" s="1"/>
      <c r="Z637" s="21">
        <f t="shared" si="204"/>
        <v>4750000</v>
      </c>
      <c r="AA637" s="1"/>
      <c r="AB637" s="22"/>
      <c r="AC637" s="1"/>
      <c r="AD637" s="22"/>
      <c r="AE637" s="1"/>
      <c r="AF637" s="1" t="s">
        <v>2545</v>
      </c>
      <c r="AG637" s="1">
        <v>3108664714</v>
      </c>
      <c r="AH637" s="26" t="s">
        <v>2546</v>
      </c>
      <c r="AI637" s="1"/>
    </row>
    <row r="638" spans="1:35">
      <c r="A638" s="132">
        <v>662</v>
      </c>
      <c r="B638" s="132" t="s">
        <v>596</v>
      </c>
      <c r="C638" s="132" t="s">
        <v>621</v>
      </c>
      <c r="D638" s="161" t="s">
        <v>2171</v>
      </c>
      <c r="E638" s="133" t="s">
        <v>40</v>
      </c>
      <c r="F638" s="254">
        <v>14250000</v>
      </c>
      <c r="G638" s="132" t="s">
        <v>2547</v>
      </c>
      <c r="H638" s="135">
        <v>1110063048</v>
      </c>
      <c r="I638" s="135" t="s">
        <v>428</v>
      </c>
      <c r="J638" s="136">
        <v>3</v>
      </c>
      <c r="K638" s="136">
        <v>1548</v>
      </c>
      <c r="L638" s="152">
        <v>45793</v>
      </c>
      <c r="M638" s="153">
        <f t="shared" si="210"/>
        <v>14250000</v>
      </c>
      <c r="N638" s="152">
        <v>45797</v>
      </c>
      <c r="O638" s="133" t="s">
        <v>43</v>
      </c>
      <c r="P638" s="154"/>
      <c r="Q638" s="133"/>
      <c r="R638" s="132">
        <v>220601</v>
      </c>
      <c r="S638" s="155">
        <v>14250000</v>
      </c>
      <c r="T638" s="152">
        <v>45799</v>
      </c>
      <c r="U638" s="135" t="s">
        <v>2548</v>
      </c>
      <c r="V638" s="152">
        <v>45805</v>
      </c>
      <c r="W638" s="13" t="s">
        <v>668</v>
      </c>
      <c r="X638" s="17"/>
      <c r="Y638" s="1"/>
      <c r="Z638" s="21">
        <f t="shared" si="204"/>
        <v>4750000</v>
      </c>
      <c r="AA638" s="1"/>
      <c r="AB638" s="22"/>
      <c r="AC638" s="1"/>
      <c r="AD638" s="22"/>
      <c r="AE638" s="1"/>
      <c r="AF638" s="1" t="s">
        <v>2550</v>
      </c>
      <c r="AG638" s="1">
        <v>3103716086</v>
      </c>
      <c r="AH638" s="26" t="s">
        <v>2551</v>
      </c>
      <c r="AI638" s="1"/>
    </row>
    <row r="639" spans="1:35">
      <c r="A639" s="132">
        <v>663</v>
      </c>
      <c r="B639" s="132" t="s">
        <v>596</v>
      </c>
      <c r="C639" s="132" t="s">
        <v>621</v>
      </c>
      <c r="D639" s="161" t="s">
        <v>2171</v>
      </c>
      <c r="E639" s="133" t="s">
        <v>40</v>
      </c>
      <c r="F639" s="254">
        <v>14250000</v>
      </c>
      <c r="G639" s="132" t="s">
        <v>2552</v>
      </c>
      <c r="H639" s="135">
        <v>1110527420</v>
      </c>
      <c r="I639" s="135" t="s">
        <v>42</v>
      </c>
      <c r="J639" s="136">
        <v>3</v>
      </c>
      <c r="K639" s="136">
        <v>1501</v>
      </c>
      <c r="L639" s="152">
        <v>45786</v>
      </c>
      <c r="M639" s="153">
        <f t="shared" si="210"/>
        <v>14250000</v>
      </c>
      <c r="N639" s="152">
        <v>45797</v>
      </c>
      <c r="O639" s="133" t="s">
        <v>43</v>
      </c>
      <c r="P639" s="154"/>
      <c r="Q639" s="133"/>
      <c r="R639" s="132">
        <v>220601</v>
      </c>
      <c r="S639" s="155">
        <v>14250000</v>
      </c>
      <c r="T639" s="152"/>
      <c r="U639" s="135"/>
      <c r="V639" s="152"/>
      <c r="W639" s="13" t="s">
        <v>668</v>
      </c>
      <c r="X639" s="17"/>
      <c r="Y639" s="1"/>
      <c r="Z639" s="21">
        <f t="shared" si="204"/>
        <v>4750000</v>
      </c>
      <c r="AA639" s="1"/>
      <c r="AB639" s="22"/>
      <c r="AC639" s="1"/>
      <c r="AD639" s="22"/>
      <c r="AE639" s="1"/>
      <c r="AF639" s="1" t="s">
        <v>2554</v>
      </c>
      <c r="AG639" s="1">
        <v>3175128439</v>
      </c>
      <c r="AH639" s="26" t="s">
        <v>2555</v>
      </c>
      <c r="AI639" s="1"/>
    </row>
    <row r="640" spans="1:35">
      <c r="A640" s="132">
        <v>664</v>
      </c>
      <c r="B640" s="132" t="s">
        <v>596</v>
      </c>
      <c r="C640" s="132" t="s">
        <v>621</v>
      </c>
      <c r="D640" s="161" t="s">
        <v>2171</v>
      </c>
      <c r="E640" s="133" t="s">
        <v>40</v>
      </c>
      <c r="F640" s="254">
        <v>14250000</v>
      </c>
      <c r="G640" s="132" t="s">
        <v>2556</v>
      </c>
      <c r="H640" s="135">
        <v>1110562793</v>
      </c>
      <c r="I640" s="135" t="s">
        <v>42</v>
      </c>
      <c r="J640" s="136">
        <v>3</v>
      </c>
      <c r="K640" s="136">
        <v>1542</v>
      </c>
      <c r="L640" s="152">
        <v>45791</v>
      </c>
      <c r="M640" s="153">
        <f t="shared" si="210"/>
        <v>14250000</v>
      </c>
      <c r="N640" s="152">
        <v>45798</v>
      </c>
      <c r="O640" s="133" t="s">
        <v>43</v>
      </c>
      <c r="P640" s="154">
        <v>45798</v>
      </c>
      <c r="Q640" s="133">
        <v>1482</v>
      </c>
      <c r="R640" s="132">
        <v>220601</v>
      </c>
      <c r="S640" s="155">
        <v>14250000</v>
      </c>
      <c r="T640" s="152">
        <v>45798</v>
      </c>
      <c r="U640" s="135" t="s">
        <v>2557</v>
      </c>
      <c r="V640" s="152">
        <v>45806</v>
      </c>
      <c r="W640" s="13" t="s">
        <v>668</v>
      </c>
      <c r="X640" s="17"/>
      <c r="Y640" s="1"/>
      <c r="Z640" s="21">
        <f t="shared" si="204"/>
        <v>4750000</v>
      </c>
      <c r="AA640" s="1"/>
      <c r="AB640" s="22"/>
      <c r="AC640" s="1"/>
      <c r="AD640" s="22"/>
      <c r="AE640" s="1"/>
      <c r="AF640" s="1" t="s">
        <v>2558</v>
      </c>
      <c r="AG640" s="1">
        <v>3223117516</v>
      </c>
      <c r="AH640" s="26" t="s">
        <v>2559</v>
      </c>
      <c r="AI640" s="1"/>
    </row>
    <row r="641" spans="1:35">
      <c r="A641" s="132">
        <v>665</v>
      </c>
      <c r="B641" s="132" t="s">
        <v>596</v>
      </c>
      <c r="C641" s="132" t="s">
        <v>621</v>
      </c>
      <c r="D641" s="161" t="s">
        <v>2171</v>
      </c>
      <c r="E641" s="133" t="s">
        <v>40</v>
      </c>
      <c r="F641" s="254">
        <v>14250000</v>
      </c>
      <c r="G641" s="132" t="s">
        <v>2560</v>
      </c>
      <c r="H641" s="135">
        <v>1110565916</v>
      </c>
      <c r="I641" s="135" t="s">
        <v>42</v>
      </c>
      <c r="J641" s="136">
        <v>6</v>
      </c>
      <c r="K641" s="136">
        <v>1550</v>
      </c>
      <c r="L641" s="152">
        <v>45793</v>
      </c>
      <c r="M641" s="153">
        <f t="shared" si="210"/>
        <v>14250000</v>
      </c>
      <c r="N641" s="152">
        <v>45798</v>
      </c>
      <c r="O641" s="133" t="s">
        <v>43</v>
      </c>
      <c r="P641" s="154"/>
      <c r="Q641" s="133"/>
      <c r="R641" s="132">
        <v>220601</v>
      </c>
      <c r="S641" s="155">
        <v>14250000</v>
      </c>
      <c r="T641" s="152">
        <v>45799</v>
      </c>
      <c r="U641" s="135" t="s">
        <v>2561</v>
      </c>
      <c r="V641" s="152">
        <v>45804</v>
      </c>
      <c r="W641" s="13" t="s">
        <v>668</v>
      </c>
      <c r="X641" s="17"/>
      <c r="Y641" s="1"/>
      <c r="Z641" s="21">
        <f t="shared" si="204"/>
        <v>4750000</v>
      </c>
      <c r="AA641" s="1"/>
      <c r="AB641" s="22"/>
      <c r="AC641" s="1"/>
      <c r="AD641" s="22"/>
      <c r="AE641" s="1"/>
      <c r="AF641" s="1" t="s">
        <v>2562</v>
      </c>
      <c r="AG641" s="1">
        <v>3168210464</v>
      </c>
      <c r="AH641" s="26" t="s">
        <v>2563</v>
      </c>
      <c r="AI641" s="1"/>
    </row>
    <row r="642" spans="1:35">
      <c r="A642" s="1">
        <v>666</v>
      </c>
      <c r="B642" s="1" t="s">
        <v>596</v>
      </c>
      <c r="C642" s="1" t="s">
        <v>621</v>
      </c>
      <c r="D642" s="243" t="s">
        <v>2428</v>
      </c>
      <c r="E642" s="13" t="s">
        <v>40</v>
      </c>
      <c r="F642" s="257">
        <v>24000000</v>
      </c>
      <c r="G642" s="1" t="s">
        <v>2564</v>
      </c>
      <c r="H642" s="15">
        <v>65747040</v>
      </c>
      <c r="I642" s="15" t="s">
        <v>42</v>
      </c>
      <c r="J642" s="16">
        <v>8</v>
      </c>
      <c r="K642" s="16">
        <v>1525</v>
      </c>
      <c r="L642" s="17">
        <v>45790</v>
      </c>
      <c r="M642" s="18">
        <f t="shared" ref="M642" si="211">F642</f>
        <v>24000000</v>
      </c>
      <c r="N642" s="17">
        <v>45798</v>
      </c>
      <c r="O642" s="13" t="s">
        <v>43</v>
      </c>
      <c r="P642" s="19"/>
      <c r="Q642" s="13"/>
      <c r="R642" s="1">
        <v>220701</v>
      </c>
      <c r="S642" s="20">
        <f t="shared" ref="S642" si="212">M642</f>
        <v>24000000</v>
      </c>
      <c r="T642" s="17"/>
      <c r="U642" s="15"/>
      <c r="V642" s="17"/>
      <c r="W642" s="13" t="s">
        <v>668</v>
      </c>
      <c r="X642" s="17"/>
      <c r="Y642" s="1"/>
      <c r="Z642" s="21">
        <f t="shared" si="204"/>
        <v>8000000</v>
      </c>
      <c r="AA642" s="1"/>
      <c r="AB642" s="22"/>
      <c r="AC642" s="1"/>
      <c r="AD642" s="22"/>
      <c r="AE642" s="1"/>
      <c r="AF642" s="1" t="s">
        <v>2566</v>
      </c>
      <c r="AG642" s="1">
        <v>3213273541</v>
      </c>
      <c r="AH642" s="26" t="s">
        <v>2567</v>
      </c>
      <c r="AI642" s="1"/>
    </row>
    <row r="643" spans="1:35">
      <c r="A643" s="1">
        <v>667</v>
      </c>
      <c r="B643" s="1" t="s">
        <v>596</v>
      </c>
      <c r="C643" s="1" t="s">
        <v>621</v>
      </c>
      <c r="D643" s="145" t="s">
        <v>4177</v>
      </c>
      <c r="E643" s="13" t="s">
        <v>40</v>
      </c>
      <c r="F643" s="263">
        <v>33000000</v>
      </c>
      <c r="G643" s="1" t="s">
        <v>2569</v>
      </c>
      <c r="H643" s="15">
        <v>42165182</v>
      </c>
      <c r="I643" s="15" t="s">
        <v>405</v>
      </c>
      <c r="J643" s="16">
        <v>3</v>
      </c>
      <c r="K643" s="16">
        <v>1537</v>
      </c>
      <c r="L643" s="17">
        <v>45790</v>
      </c>
      <c r="M643" s="18">
        <f>+F643</f>
        <v>33000000</v>
      </c>
      <c r="N643" s="17">
        <v>45798</v>
      </c>
      <c r="O643" s="13" t="s">
        <v>43</v>
      </c>
      <c r="P643" s="19">
        <v>45804</v>
      </c>
      <c r="Q643" s="13">
        <v>1525</v>
      </c>
      <c r="R643" s="1">
        <v>220701</v>
      </c>
      <c r="S643" s="20">
        <f>+M643</f>
        <v>33000000</v>
      </c>
      <c r="T643" s="17">
        <v>45803</v>
      </c>
      <c r="U643" s="15" t="s">
        <v>2570</v>
      </c>
      <c r="V643" s="17">
        <v>45805</v>
      </c>
      <c r="W643" s="13" t="s">
        <v>668</v>
      </c>
      <c r="X643" s="17"/>
      <c r="Y643" s="1"/>
      <c r="Z643" s="21">
        <f>+S643/3</f>
        <v>11000000</v>
      </c>
      <c r="AA643" s="1"/>
      <c r="AB643" s="22"/>
      <c r="AC643" s="1"/>
      <c r="AD643" s="22"/>
      <c r="AE643" s="1"/>
      <c r="AF643" s="1" t="s">
        <v>2571</v>
      </c>
      <c r="AG643" s="1">
        <v>3166212139</v>
      </c>
      <c r="AH643" s="26" t="s">
        <v>2572</v>
      </c>
      <c r="AI643" s="1"/>
    </row>
    <row r="644" spans="1:35">
      <c r="A644" s="1">
        <v>668</v>
      </c>
      <c r="B644" s="1" t="s">
        <v>596</v>
      </c>
      <c r="C644" s="1" t="s">
        <v>621</v>
      </c>
      <c r="D644" s="267" t="s">
        <v>2495</v>
      </c>
      <c r="E644" s="13" t="s">
        <v>40</v>
      </c>
      <c r="F644" s="265">
        <v>18000000</v>
      </c>
      <c r="G644" s="1" t="s">
        <v>2573</v>
      </c>
      <c r="H644" s="15">
        <v>1106392563</v>
      </c>
      <c r="I644" s="15" t="s">
        <v>635</v>
      </c>
      <c r="J644" s="16">
        <v>1</v>
      </c>
      <c r="K644" s="16">
        <v>1551</v>
      </c>
      <c r="L644" s="17">
        <v>45793</v>
      </c>
      <c r="M644" s="18">
        <f t="shared" ref="M644" si="213">F644</f>
        <v>18000000</v>
      </c>
      <c r="N644" s="17">
        <v>45798</v>
      </c>
      <c r="O644" s="13" t="s">
        <v>43</v>
      </c>
      <c r="P644" s="19"/>
      <c r="Q644" s="13"/>
      <c r="R644" s="1">
        <v>220701</v>
      </c>
      <c r="S644" s="20">
        <f t="shared" ref="S644" si="214">M644</f>
        <v>18000000</v>
      </c>
      <c r="T644" s="17">
        <v>45811</v>
      </c>
      <c r="U644" s="15" t="s">
        <v>4178</v>
      </c>
      <c r="V644" s="17">
        <v>45812</v>
      </c>
      <c r="W644" s="13" t="s">
        <v>668</v>
      </c>
      <c r="X644" s="17"/>
      <c r="Y644" s="1"/>
      <c r="Z644" s="21">
        <f t="shared" ref="Z644" si="215">+S644/3</f>
        <v>6000000</v>
      </c>
      <c r="AA644" s="1"/>
      <c r="AB644" s="22"/>
      <c r="AC644" s="1"/>
      <c r="AD644" s="22"/>
      <c r="AE644" s="1"/>
      <c r="AF644" s="1" t="s">
        <v>2575</v>
      </c>
      <c r="AG644" s="1">
        <v>3154654899</v>
      </c>
      <c r="AH644" s="26" t="s">
        <v>2576</v>
      </c>
      <c r="AI644" s="1"/>
    </row>
    <row r="645" spans="1:35" hidden="1">
      <c r="A645" s="1">
        <v>669</v>
      </c>
      <c r="B645" s="1" t="s">
        <v>2405</v>
      </c>
      <c r="C645" s="1" t="s">
        <v>621</v>
      </c>
      <c r="D645" s="1" t="s">
        <v>2577</v>
      </c>
      <c r="E645" s="13" t="s">
        <v>40</v>
      </c>
      <c r="F645" s="14">
        <v>22500000</v>
      </c>
      <c r="G645" s="1" t="s">
        <v>2407</v>
      </c>
      <c r="H645" s="15">
        <v>901790367</v>
      </c>
      <c r="I645" s="15" t="s">
        <v>51</v>
      </c>
      <c r="J645" s="16">
        <v>4</v>
      </c>
      <c r="K645" s="16">
        <v>1544</v>
      </c>
      <c r="L645" s="17">
        <v>45791</v>
      </c>
      <c r="M645" s="18">
        <f t="shared" ref="M645:M656" si="216">+F645</f>
        <v>22500000</v>
      </c>
      <c r="N645" s="17">
        <v>45799</v>
      </c>
      <c r="O645" s="13" t="s">
        <v>43</v>
      </c>
      <c r="P645" s="19"/>
      <c r="Q645" s="13"/>
      <c r="R645" s="1">
        <v>2102020209</v>
      </c>
      <c r="S645" s="20">
        <f>+M645</f>
        <v>22500000</v>
      </c>
      <c r="T645" s="17">
        <v>45800</v>
      </c>
      <c r="U645" s="15" t="s">
        <v>2578</v>
      </c>
      <c r="V645" s="17">
        <v>45803</v>
      </c>
      <c r="W645" s="241" t="s">
        <v>4145</v>
      </c>
      <c r="X645" s="7"/>
      <c r="Y645" s="2"/>
      <c r="Z645" s="11">
        <f>+S645/4</f>
        <v>5625000</v>
      </c>
      <c r="AA645" s="2"/>
      <c r="AB645" s="12"/>
      <c r="AC645" s="2"/>
      <c r="AD645" s="12"/>
      <c r="AE645" s="2"/>
      <c r="AF645" s="2" t="s">
        <v>2579</v>
      </c>
      <c r="AG645" s="2">
        <v>3166080728</v>
      </c>
      <c r="AH645" s="61" t="s">
        <v>1839</v>
      </c>
      <c r="AI645" s="2"/>
    </row>
    <row r="646" spans="1:35">
      <c r="A646" s="1">
        <v>670</v>
      </c>
      <c r="B646" s="1" t="s">
        <v>596</v>
      </c>
      <c r="C646" s="1" t="s">
        <v>621</v>
      </c>
      <c r="D646" s="1" t="s">
        <v>1521</v>
      </c>
      <c r="E646" s="13" t="s">
        <v>40</v>
      </c>
      <c r="F646" s="261">
        <v>4500000</v>
      </c>
      <c r="G646" s="1" t="s">
        <v>2580</v>
      </c>
      <c r="H646" s="15">
        <v>28554986</v>
      </c>
      <c r="I646" s="15" t="s">
        <v>42</v>
      </c>
      <c r="J646" s="16">
        <v>6</v>
      </c>
      <c r="K646" s="16">
        <v>1554</v>
      </c>
      <c r="L646" s="17">
        <v>45793</v>
      </c>
      <c r="M646" s="18">
        <f t="shared" si="216"/>
        <v>4500000</v>
      </c>
      <c r="N646" s="17">
        <v>45799</v>
      </c>
      <c r="O646" s="13" t="s">
        <v>43</v>
      </c>
      <c r="P646" s="19"/>
      <c r="Q646" s="13"/>
      <c r="R646" s="1">
        <v>220602</v>
      </c>
      <c r="S646" s="20">
        <f>+M646</f>
        <v>4500000</v>
      </c>
      <c r="T646" s="17">
        <v>45803</v>
      </c>
      <c r="U646" s="15" t="s">
        <v>2581</v>
      </c>
      <c r="V646" s="17">
        <v>45805</v>
      </c>
      <c r="W646" s="13" t="s">
        <v>668</v>
      </c>
      <c r="X646" s="17"/>
      <c r="Y646" s="1"/>
      <c r="Z646" s="21">
        <f t="shared" ref="Z646:Z662" si="217">+S646/3</f>
        <v>1500000</v>
      </c>
      <c r="AA646" s="1"/>
      <c r="AB646" s="22"/>
      <c r="AC646" s="1"/>
      <c r="AD646" s="22"/>
      <c r="AE646" s="1"/>
      <c r="AF646" s="1" t="s">
        <v>2582</v>
      </c>
      <c r="AG646" s="1">
        <v>3028495999</v>
      </c>
      <c r="AH646" s="26" t="s">
        <v>2583</v>
      </c>
      <c r="AI646" s="1"/>
    </row>
    <row r="647" spans="1:35">
      <c r="A647" s="132">
        <v>671</v>
      </c>
      <c r="B647" s="132" t="s">
        <v>596</v>
      </c>
      <c r="C647" s="132" t="s">
        <v>621</v>
      </c>
      <c r="D647" s="161" t="s">
        <v>2171</v>
      </c>
      <c r="E647" s="133" t="s">
        <v>40</v>
      </c>
      <c r="F647" s="254">
        <v>14250000</v>
      </c>
      <c r="G647" s="132" t="s">
        <v>2584</v>
      </c>
      <c r="H647" s="135">
        <v>65714127</v>
      </c>
      <c r="I647" s="135" t="s">
        <v>63</v>
      </c>
      <c r="J647" s="136">
        <v>8</v>
      </c>
      <c r="K647" s="136">
        <v>1573</v>
      </c>
      <c r="L647" s="152">
        <v>45796</v>
      </c>
      <c r="M647" s="153">
        <f t="shared" si="216"/>
        <v>14250000</v>
      </c>
      <c r="N647" s="152">
        <v>45799</v>
      </c>
      <c r="O647" s="133" t="s">
        <v>43</v>
      </c>
      <c r="P647" s="154">
        <v>45804</v>
      </c>
      <c r="Q647" s="133">
        <v>1526</v>
      </c>
      <c r="R647" s="132">
        <v>220601</v>
      </c>
      <c r="S647" s="155">
        <v>14250000</v>
      </c>
      <c r="T647" s="152"/>
      <c r="U647" s="135"/>
      <c r="V647" s="152"/>
      <c r="W647" s="13" t="s">
        <v>668</v>
      </c>
      <c r="X647" s="17"/>
      <c r="Y647" s="1"/>
      <c r="Z647" s="21">
        <f t="shared" si="217"/>
        <v>4750000</v>
      </c>
      <c r="AA647" s="1"/>
      <c r="AB647" s="22"/>
      <c r="AC647" s="1"/>
      <c r="AD647" s="22"/>
      <c r="AE647" s="1"/>
      <c r="AF647" s="1" t="s">
        <v>2587</v>
      </c>
      <c r="AG647" s="1">
        <v>3112157403</v>
      </c>
      <c r="AH647" s="26" t="s">
        <v>2588</v>
      </c>
      <c r="AI647" s="1"/>
    </row>
    <row r="648" spans="1:35">
      <c r="A648" s="1">
        <v>672</v>
      </c>
      <c r="B648" s="1" t="s">
        <v>596</v>
      </c>
      <c r="C648" s="1" t="s">
        <v>621</v>
      </c>
      <c r="D648" s="1" t="s">
        <v>1521</v>
      </c>
      <c r="E648" s="13" t="s">
        <v>40</v>
      </c>
      <c r="F648" s="261">
        <v>4500000</v>
      </c>
      <c r="G648" s="1" t="s">
        <v>2589</v>
      </c>
      <c r="H648" s="15">
        <v>1075208508</v>
      </c>
      <c r="I648" s="15" t="s">
        <v>560</v>
      </c>
      <c r="J648" s="16">
        <v>8</v>
      </c>
      <c r="K648" s="16">
        <v>1574</v>
      </c>
      <c r="L648" s="17">
        <v>45796</v>
      </c>
      <c r="M648" s="18">
        <f t="shared" si="216"/>
        <v>4500000</v>
      </c>
      <c r="N648" s="17">
        <v>45799</v>
      </c>
      <c r="O648" s="13" t="s">
        <v>43</v>
      </c>
      <c r="P648" s="19"/>
      <c r="Q648" s="13"/>
      <c r="R648" s="1">
        <v>220602</v>
      </c>
      <c r="S648" s="20">
        <f>+M648</f>
        <v>4500000</v>
      </c>
      <c r="T648" s="17">
        <v>45799</v>
      </c>
      <c r="U648" s="15" t="s">
        <v>2590</v>
      </c>
      <c r="V648" s="17">
        <v>45804</v>
      </c>
      <c r="W648" s="13" t="s">
        <v>668</v>
      </c>
      <c r="X648" s="17"/>
      <c r="Y648" s="1"/>
      <c r="Z648" s="21">
        <f t="shared" si="217"/>
        <v>1500000</v>
      </c>
      <c r="AA648" s="1"/>
      <c r="AB648" s="22"/>
      <c r="AC648" s="1"/>
      <c r="AD648" s="22"/>
      <c r="AE648" s="1"/>
      <c r="AF648" s="1" t="s">
        <v>2591</v>
      </c>
      <c r="AG648" s="1">
        <v>3153104972</v>
      </c>
      <c r="AH648" s="26" t="s">
        <v>2592</v>
      </c>
      <c r="AI648" s="1"/>
    </row>
    <row r="649" spans="1:35">
      <c r="A649" s="1">
        <v>673</v>
      </c>
      <c r="B649" s="1" t="s">
        <v>596</v>
      </c>
      <c r="C649" s="1" t="s">
        <v>621</v>
      </c>
      <c r="D649" s="24" t="s">
        <v>2305</v>
      </c>
      <c r="E649" s="13" t="s">
        <v>40</v>
      </c>
      <c r="F649" s="259">
        <v>14250000</v>
      </c>
      <c r="G649" s="1" t="s">
        <v>2593</v>
      </c>
      <c r="H649" s="15">
        <v>1110522855</v>
      </c>
      <c r="I649" s="15" t="s">
        <v>42</v>
      </c>
      <c r="J649" s="16">
        <v>0</v>
      </c>
      <c r="K649" s="16">
        <v>1556</v>
      </c>
      <c r="L649" s="17">
        <v>45793</v>
      </c>
      <c r="M649" s="18">
        <f t="shared" si="216"/>
        <v>14250000</v>
      </c>
      <c r="N649" s="17">
        <v>45799</v>
      </c>
      <c r="O649" s="13" t="s">
        <v>43</v>
      </c>
      <c r="P649" s="19"/>
      <c r="Q649" s="13"/>
      <c r="R649" s="1">
        <v>220601</v>
      </c>
      <c r="S649" s="20">
        <v>14250000</v>
      </c>
      <c r="T649" s="17" t="s">
        <v>2594</v>
      </c>
      <c r="U649" s="15" t="s">
        <v>2595</v>
      </c>
      <c r="V649" s="17">
        <v>45804</v>
      </c>
      <c r="W649" s="13" t="s">
        <v>668</v>
      </c>
      <c r="X649" s="17"/>
      <c r="Y649" s="1"/>
      <c r="Z649" s="21">
        <f t="shared" si="217"/>
        <v>4750000</v>
      </c>
      <c r="AA649" s="1"/>
      <c r="AB649" s="22"/>
      <c r="AC649" s="1"/>
      <c r="AD649" s="22"/>
      <c r="AE649" s="1"/>
      <c r="AF649" s="1" t="s">
        <v>2596</v>
      </c>
      <c r="AG649" s="1">
        <v>3173674415</v>
      </c>
      <c r="AH649" s="26" t="s">
        <v>2597</v>
      </c>
      <c r="AI649" s="1"/>
    </row>
    <row r="650" spans="1:35">
      <c r="A650" s="1">
        <v>674</v>
      </c>
      <c r="B650" s="1" t="s">
        <v>596</v>
      </c>
      <c r="C650" s="1" t="s">
        <v>621</v>
      </c>
      <c r="D650" s="24" t="s">
        <v>2305</v>
      </c>
      <c r="E650" s="13" t="s">
        <v>40</v>
      </c>
      <c r="F650" s="259">
        <v>14250000</v>
      </c>
      <c r="G650" s="1" t="s">
        <v>2598</v>
      </c>
      <c r="H650" s="15">
        <v>65756967</v>
      </c>
      <c r="I650" s="15" t="s">
        <v>42</v>
      </c>
      <c r="J650" s="16">
        <v>8</v>
      </c>
      <c r="K650" s="16">
        <v>1570</v>
      </c>
      <c r="L650" s="17">
        <v>45796</v>
      </c>
      <c r="M650" s="18">
        <f t="shared" si="216"/>
        <v>14250000</v>
      </c>
      <c r="N650" s="17">
        <v>45799</v>
      </c>
      <c r="O650" s="13" t="s">
        <v>43</v>
      </c>
      <c r="P650" s="19"/>
      <c r="Q650" s="13"/>
      <c r="R650" s="1">
        <v>220601</v>
      </c>
      <c r="S650" s="20">
        <v>14250000</v>
      </c>
      <c r="T650" s="17">
        <v>45799</v>
      </c>
      <c r="U650" s="15" t="s">
        <v>2599</v>
      </c>
      <c r="V650" s="17">
        <v>45806</v>
      </c>
      <c r="W650" s="13" t="s">
        <v>668</v>
      </c>
      <c r="X650" s="17"/>
      <c r="Y650" s="1"/>
      <c r="Z650" s="21">
        <f t="shared" si="217"/>
        <v>4750000</v>
      </c>
      <c r="AA650" s="1"/>
      <c r="AB650" s="22"/>
      <c r="AC650" s="1"/>
      <c r="AD650" s="22"/>
      <c r="AE650" s="1"/>
      <c r="AF650" s="1" t="s">
        <v>2600</v>
      </c>
      <c r="AG650" s="1">
        <v>3103300533</v>
      </c>
      <c r="AH650" s="26" t="s">
        <v>2601</v>
      </c>
      <c r="AI650" s="1"/>
    </row>
    <row r="651" spans="1:35">
      <c r="A651" s="1">
        <v>675</v>
      </c>
      <c r="B651" s="1" t="s">
        <v>596</v>
      </c>
      <c r="C651" s="1" t="s">
        <v>621</v>
      </c>
      <c r="D651" s="1" t="s">
        <v>796</v>
      </c>
      <c r="E651" s="13" t="s">
        <v>40</v>
      </c>
      <c r="F651" s="140">
        <v>7500000</v>
      </c>
      <c r="G651" s="24" t="s">
        <v>2602</v>
      </c>
      <c r="H651" s="15">
        <v>1110484036</v>
      </c>
      <c r="I651" s="15" t="s">
        <v>42</v>
      </c>
      <c r="J651" s="16">
        <v>1</v>
      </c>
      <c r="K651" s="16">
        <v>1553</v>
      </c>
      <c r="L651" s="17">
        <v>45793</v>
      </c>
      <c r="M651" s="18">
        <f t="shared" si="216"/>
        <v>7500000</v>
      </c>
      <c r="N651" s="17">
        <v>45799</v>
      </c>
      <c r="O651" s="13" t="s">
        <v>43</v>
      </c>
      <c r="P651" s="19">
        <v>45804</v>
      </c>
      <c r="Q651" s="13">
        <v>1527</v>
      </c>
      <c r="R651" s="1">
        <v>220602</v>
      </c>
      <c r="S651" s="20">
        <v>7500000</v>
      </c>
      <c r="T651" s="17"/>
      <c r="U651" s="15"/>
      <c r="V651" s="17"/>
      <c r="W651" s="13" t="s">
        <v>668</v>
      </c>
      <c r="X651" s="17"/>
      <c r="Y651" s="1"/>
      <c r="Z651" s="21">
        <f t="shared" si="217"/>
        <v>2500000</v>
      </c>
      <c r="AA651" s="1"/>
      <c r="AB651" s="22"/>
      <c r="AC651" s="1"/>
      <c r="AD651" s="22"/>
      <c r="AE651" s="1"/>
      <c r="AF651" s="1" t="s">
        <v>2603</v>
      </c>
      <c r="AG651" s="1">
        <v>3207615824</v>
      </c>
      <c r="AH651" s="237" t="s">
        <v>2604</v>
      </c>
      <c r="AI651" s="1"/>
    </row>
    <row r="652" spans="1:35">
      <c r="A652" s="1">
        <v>676</v>
      </c>
      <c r="B652" s="1" t="s">
        <v>596</v>
      </c>
      <c r="C652" s="1" t="s">
        <v>621</v>
      </c>
      <c r="D652" s="1" t="s">
        <v>1521</v>
      </c>
      <c r="E652" s="13" t="s">
        <v>40</v>
      </c>
      <c r="F652" s="261">
        <v>4500000</v>
      </c>
      <c r="G652" s="1" t="s">
        <v>2605</v>
      </c>
      <c r="H652" s="15">
        <v>11330799</v>
      </c>
      <c r="I652" s="15" t="s">
        <v>2606</v>
      </c>
      <c r="J652" s="16">
        <v>1</v>
      </c>
      <c r="K652" s="16">
        <v>1555</v>
      </c>
      <c r="L652" s="17">
        <v>45793</v>
      </c>
      <c r="M652" s="18">
        <f t="shared" si="216"/>
        <v>4500000</v>
      </c>
      <c r="N652" s="17">
        <v>45799</v>
      </c>
      <c r="O652" s="13" t="s">
        <v>43</v>
      </c>
      <c r="P652" s="19"/>
      <c r="Q652" s="13"/>
      <c r="R652" s="1">
        <v>220602</v>
      </c>
      <c r="S652" s="20">
        <f>+M652</f>
        <v>4500000</v>
      </c>
      <c r="T652" s="17">
        <v>45800</v>
      </c>
      <c r="U652" s="15" t="s">
        <v>2607</v>
      </c>
      <c r="V652" s="17">
        <v>45805</v>
      </c>
      <c r="W652" s="13" t="s">
        <v>668</v>
      </c>
      <c r="X652" s="17"/>
      <c r="Y652" s="1"/>
      <c r="Z652" s="21">
        <f t="shared" si="217"/>
        <v>1500000</v>
      </c>
      <c r="AA652" s="1"/>
      <c r="AB652" s="22"/>
      <c r="AC652" s="1"/>
      <c r="AD652" s="22"/>
      <c r="AE652" s="1"/>
      <c r="AF652" s="1" t="s">
        <v>2608</v>
      </c>
      <c r="AG652" s="1">
        <v>3168327285</v>
      </c>
      <c r="AH652" s="26" t="s">
        <v>2609</v>
      </c>
      <c r="AI652" s="1"/>
    </row>
    <row r="653" spans="1:35">
      <c r="A653" s="1">
        <v>677</v>
      </c>
      <c r="B653" s="1" t="s">
        <v>596</v>
      </c>
      <c r="C653" s="1" t="s">
        <v>621</v>
      </c>
      <c r="D653" s="1" t="s">
        <v>796</v>
      </c>
      <c r="E653" s="13" t="s">
        <v>40</v>
      </c>
      <c r="F653" s="140">
        <v>7500000</v>
      </c>
      <c r="G653" s="24" t="s">
        <v>2610</v>
      </c>
      <c r="H653" s="15">
        <v>38140054</v>
      </c>
      <c r="I653" s="15" t="s">
        <v>42</v>
      </c>
      <c r="J653" s="16">
        <v>6</v>
      </c>
      <c r="K653" s="16">
        <v>1561</v>
      </c>
      <c r="L653" s="17">
        <v>45793</v>
      </c>
      <c r="M653" s="18">
        <f t="shared" si="216"/>
        <v>7500000</v>
      </c>
      <c r="N653" s="17">
        <v>45799</v>
      </c>
      <c r="O653" s="13" t="s">
        <v>43</v>
      </c>
      <c r="P653" s="19"/>
      <c r="Q653" s="13"/>
      <c r="R653" s="1">
        <v>220602</v>
      </c>
      <c r="S653" s="20">
        <v>7500000</v>
      </c>
      <c r="T653" s="17"/>
      <c r="U653" s="15"/>
      <c r="V653" s="17"/>
      <c r="W653" s="13" t="s">
        <v>668</v>
      </c>
      <c r="X653" s="17"/>
      <c r="Y653" s="1"/>
      <c r="Z653" s="21">
        <f t="shared" si="217"/>
        <v>2500000</v>
      </c>
      <c r="AA653" s="1"/>
      <c r="AB653" s="22"/>
      <c r="AC653" s="1"/>
      <c r="AD653" s="22"/>
      <c r="AE653" s="1"/>
      <c r="AF653" s="1" t="s">
        <v>2612</v>
      </c>
      <c r="AG653" s="1">
        <v>3155710884</v>
      </c>
      <c r="AH653" s="237" t="s">
        <v>2613</v>
      </c>
      <c r="AI653" s="1"/>
    </row>
    <row r="654" spans="1:35">
      <c r="A654" s="1">
        <v>678</v>
      </c>
      <c r="B654" s="1" t="s">
        <v>596</v>
      </c>
      <c r="C654" s="1" t="s">
        <v>621</v>
      </c>
      <c r="D654" s="1" t="s">
        <v>796</v>
      </c>
      <c r="E654" s="13" t="s">
        <v>40</v>
      </c>
      <c r="F654" s="140">
        <v>7500000</v>
      </c>
      <c r="G654" s="24" t="s">
        <v>2614</v>
      </c>
      <c r="H654" s="15">
        <v>5916288</v>
      </c>
      <c r="I654" s="15" t="s">
        <v>245</v>
      </c>
      <c r="J654" s="16">
        <v>4</v>
      </c>
      <c r="K654" s="16">
        <v>1469</v>
      </c>
      <c r="L654" s="17">
        <v>45785</v>
      </c>
      <c r="M654" s="18">
        <f t="shared" si="216"/>
        <v>7500000</v>
      </c>
      <c r="N654" s="17">
        <v>45799</v>
      </c>
      <c r="O654" s="13" t="s">
        <v>43</v>
      </c>
      <c r="P654" s="19"/>
      <c r="Q654" s="13"/>
      <c r="R654" s="1">
        <v>220602</v>
      </c>
      <c r="S654" s="20">
        <v>7500000</v>
      </c>
      <c r="T654" s="17"/>
      <c r="U654" s="15"/>
      <c r="V654" s="17"/>
      <c r="W654" s="13" t="s">
        <v>668</v>
      </c>
      <c r="X654" s="17"/>
      <c r="Y654" s="1"/>
      <c r="Z654" s="21">
        <f t="shared" si="217"/>
        <v>2500000</v>
      </c>
      <c r="AA654" s="1"/>
      <c r="AB654" s="22"/>
      <c r="AC654" s="1"/>
      <c r="AD654" s="22"/>
      <c r="AE654" s="1"/>
      <c r="AF654" s="1" t="s">
        <v>2615</v>
      </c>
      <c r="AG654" s="1">
        <v>3125205113</v>
      </c>
      <c r="AH654" s="237" t="s">
        <v>2616</v>
      </c>
      <c r="AI654" s="1"/>
    </row>
    <row r="655" spans="1:35">
      <c r="A655" s="1">
        <v>679</v>
      </c>
      <c r="B655" s="1" t="s">
        <v>596</v>
      </c>
      <c r="C655" s="1" t="s">
        <v>621</v>
      </c>
      <c r="D655" s="1" t="s">
        <v>796</v>
      </c>
      <c r="E655" s="13" t="s">
        <v>40</v>
      </c>
      <c r="F655" s="140">
        <v>7500000</v>
      </c>
      <c r="G655" s="24" t="s">
        <v>2617</v>
      </c>
      <c r="H655" s="15">
        <v>1110450751</v>
      </c>
      <c r="I655" s="15" t="s">
        <v>42</v>
      </c>
      <c r="J655" s="16">
        <v>3</v>
      </c>
      <c r="K655" s="16">
        <v>1560</v>
      </c>
      <c r="L655" s="17">
        <v>45793</v>
      </c>
      <c r="M655" s="18">
        <f t="shared" si="216"/>
        <v>7500000</v>
      </c>
      <c r="N655" s="17">
        <v>45799</v>
      </c>
      <c r="O655" s="13" t="s">
        <v>43</v>
      </c>
      <c r="P655" s="19"/>
      <c r="Q655" s="13"/>
      <c r="R655" s="1">
        <v>220602</v>
      </c>
      <c r="S655" s="20">
        <v>7500000</v>
      </c>
      <c r="T655" s="17"/>
      <c r="U655" s="15"/>
      <c r="V655" s="17"/>
      <c r="W655" s="13" t="s">
        <v>668</v>
      </c>
      <c r="X655" s="17"/>
      <c r="Y655" s="1"/>
      <c r="Z655" s="21">
        <f t="shared" si="217"/>
        <v>2500000</v>
      </c>
      <c r="AA655" s="1"/>
      <c r="AB655" s="22"/>
      <c r="AC655" s="1"/>
      <c r="AD655" s="22"/>
      <c r="AE655" s="1"/>
      <c r="AF655" s="1" t="s">
        <v>2618</v>
      </c>
      <c r="AG655" s="1">
        <v>3046553272</v>
      </c>
      <c r="AH655" s="237" t="s">
        <v>2619</v>
      </c>
      <c r="AI655" s="1"/>
    </row>
    <row r="656" spans="1:35">
      <c r="A656" s="1">
        <v>680</v>
      </c>
      <c r="B656" s="1" t="s">
        <v>596</v>
      </c>
      <c r="C656" s="1" t="s">
        <v>621</v>
      </c>
      <c r="D656" s="24" t="s">
        <v>2305</v>
      </c>
      <c r="E656" s="13" t="s">
        <v>40</v>
      </c>
      <c r="F656" s="259">
        <v>14250000</v>
      </c>
      <c r="G656" s="1" t="s">
        <v>2620</v>
      </c>
      <c r="H656" s="15">
        <v>1110470899</v>
      </c>
      <c r="I656" s="15" t="s">
        <v>42</v>
      </c>
      <c r="J656" s="16">
        <v>1</v>
      </c>
      <c r="K656" s="16">
        <v>1571</v>
      </c>
      <c r="L656" s="17">
        <v>45796</v>
      </c>
      <c r="M656" s="18">
        <f t="shared" si="216"/>
        <v>14250000</v>
      </c>
      <c r="N656" s="17">
        <v>45799</v>
      </c>
      <c r="O656" s="13" t="s">
        <v>43</v>
      </c>
      <c r="P656" s="19"/>
      <c r="Q656" s="13"/>
      <c r="R656" s="1">
        <v>220601</v>
      </c>
      <c r="S656" s="20">
        <v>14250000</v>
      </c>
      <c r="T656" s="17"/>
      <c r="U656" s="15"/>
      <c r="V656" s="17"/>
      <c r="W656" s="13" t="s">
        <v>668</v>
      </c>
      <c r="X656" s="17"/>
      <c r="Y656" s="1"/>
      <c r="Z656" s="21">
        <f t="shared" si="217"/>
        <v>4750000</v>
      </c>
      <c r="AA656" s="1"/>
      <c r="AB656" s="22"/>
      <c r="AC656" s="1"/>
      <c r="AD656" s="22"/>
      <c r="AE656" s="1"/>
      <c r="AF656" s="1" t="s">
        <v>2622</v>
      </c>
      <c r="AG656" s="1">
        <v>3009054969</v>
      </c>
      <c r="AH656" s="26" t="s">
        <v>2623</v>
      </c>
      <c r="AI656" s="1"/>
    </row>
    <row r="657" spans="1:35">
      <c r="A657" s="1">
        <v>681</v>
      </c>
      <c r="B657" s="1" t="s">
        <v>596</v>
      </c>
      <c r="C657" s="1" t="s">
        <v>621</v>
      </c>
      <c r="D657" s="243" t="s">
        <v>2624</v>
      </c>
      <c r="E657" s="13" t="s">
        <v>40</v>
      </c>
      <c r="F657" s="257">
        <v>24000000</v>
      </c>
      <c r="G657" s="1" t="s">
        <v>2625</v>
      </c>
      <c r="H657" s="15">
        <v>93239487</v>
      </c>
      <c r="I657" s="15" t="s">
        <v>42</v>
      </c>
      <c r="J657" s="16">
        <v>9</v>
      </c>
      <c r="K657" s="16">
        <v>1575</v>
      </c>
      <c r="L657" s="17">
        <v>45796</v>
      </c>
      <c r="M657" s="18">
        <f t="shared" ref="M657:M658" si="218">F657</f>
        <v>24000000</v>
      </c>
      <c r="N657" s="17">
        <v>45799</v>
      </c>
      <c r="O657" s="13" t="s">
        <v>43</v>
      </c>
      <c r="P657" s="19"/>
      <c r="Q657" s="13"/>
      <c r="R657" s="1">
        <v>220701</v>
      </c>
      <c r="S657" s="20">
        <f t="shared" ref="S657:S658" si="219">M657</f>
        <v>24000000</v>
      </c>
      <c r="T657" s="17">
        <v>45800</v>
      </c>
      <c r="U657" s="15" t="s">
        <v>2626</v>
      </c>
      <c r="V657" s="17">
        <v>45804</v>
      </c>
      <c r="W657" s="13" t="s">
        <v>668</v>
      </c>
      <c r="X657" s="17"/>
      <c r="Y657" s="1"/>
      <c r="Z657" s="21">
        <f t="shared" si="217"/>
        <v>8000000</v>
      </c>
      <c r="AA657" s="1"/>
      <c r="AB657" s="22"/>
      <c r="AC657" s="1"/>
      <c r="AD657" s="22"/>
      <c r="AE657" s="1"/>
      <c r="AF657" s="1" t="s">
        <v>2627</v>
      </c>
      <c r="AG657" s="1">
        <v>3153063488</v>
      </c>
      <c r="AH657" s="26" t="s">
        <v>2628</v>
      </c>
      <c r="AI657" s="1"/>
    </row>
    <row r="658" spans="1:35">
      <c r="A658" s="1">
        <v>682</v>
      </c>
      <c r="B658" s="1" t="s">
        <v>596</v>
      </c>
      <c r="C658" s="1" t="s">
        <v>621</v>
      </c>
      <c r="D658" s="243" t="s">
        <v>2624</v>
      </c>
      <c r="E658" s="13" t="s">
        <v>40</v>
      </c>
      <c r="F658" s="257">
        <v>24000000</v>
      </c>
      <c r="G658" s="1" t="s">
        <v>2629</v>
      </c>
      <c r="H658" s="15">
        <v>1109385441</v>
      </c>
      <c r="I658" s="15" t="s">
        <v>42</v>
      </c>
      <c r="J658" s="16">
        <v>3</v>
      </c>
      <c r="K658" s="16">
        <v>1576</v>
      </c>
      <c r="L658" s="17">
        <v>45796</v>
      </c>
      <c r="M658" s="18">
        <f t="shared" si="218"/>
        <v>24000000</v>
      </c>
      <c r="N658" s="17">
        <v>45799</v>
      </c>
      <c r="O658" s="13" t="s">
        <v>43</v>
      </c>
      <c r="P658" s="19"/>
      <c r="Q658" s="13"/>
      <c r="R658" s="1">
        <v>220701</v>
      </c>
      <c r="S658" s="20">
        <f t="shared" si="219"/>
        <v>24000000</v>
      </c>
      <c r="T658" s="17"/>
      <c r="U658" s="15"/>
      <c r="V658" s="17"/>
      <c r="W658" s="13" t="s">
        <v>668</v>
      </c>
      <c r="X658" s="17"/>
      <c r="Y658" s="1"/>
      <c r="Z658" s="21">
        <f t="shared" si="217"/>
        <v>8000000</v>
      </c>
      <c r="AA658" s="1"/>
      <c r="AB658" s="22"/>
      <c r="AC658" s="1"/>
      <c r="AD658" s="22"/>
      <c r="AE658" s="1"/>
      <c r="AF658" s="1" t="s">
        <v>2630</v>
      </c>
      <c r="AG658" s="1">
        <v>3003225051</v>
      </c>
      <c r="AH658" s="26" t="s">
        <v>2631</v>
      </c>
      <c r="AI658" s="1"/>
    </row>
    <row r="659" spans="1:35">
      <c r="A659" s="132">
        <v>683</v>
      </c>
      <c r="B659" s="132" t="s">
        <v>596</v>
      </c>
      <c r="C659" s="132" t="s">
        <v>621</v>
      </c>
      <c r="D659" s="161" t="s">
        <v>2171</v>
      </c>
      <c r="E659" s="133" t="s">
        <v>40</v>
      </c>
      <c r="F659" s="254">
        <v>14250000</v>
      </c>
      <c r="G659" s="132" t="s">
        <v>2632</v>
      </c>
      <c r="H659" s="135">
        <v>1110178991</v>
      </c>
      <c r="I659" s="135" t="s">
        <v>343</v>
      </c>
      <c r="J659" s="136">
        <v>9</v>
      </c>
      <c r="K659" s="136">
        <v>1572</v>
      </c>
      <c r="L659" s="152">
        <v>45796</v>
      </c>
      <c r="M659" s="153">
        <f t="shared" ref="M659:M662" si="220">+F659</f>
        <v>14250000</v>
      </c>
      <c r="N659" s="152">
        <v>45800</v>
      </c>
      <c r="O659" s="133" t="s">
        <v>43</v>
      </c>
      <c r="P659" s="154"/>
      <c r="Q659" s="133"/>
      <c r="R659" s="132">
        <v>220601</v>
      </c>
      <c r="S659" s="155">
        <v>14250000</v>
      </c>
      <c r="T659" s="152"/>
      <c r="U659" s="135"/>
      <c r="V659" s="152"/>
      <c r="W659" s="13" t="s">
        <v>668</v>
      </c>
      <c r="X659" s="17"/>
      <c r="Y659" s="1"/>
      <c r="Z659" s="21">
        <f t="shared" si="217"/>
        <v>4750000</v>
      </c>
      <c r="AA659" s="1"/>
      <c r="AB659" s="22"/>
      <c r="AC659" s="1"/>
      <c r="AD659" s="22"/>
      <c r="AE659" s="1"/>
      <c r="AF659" s="1" t="s">
        <v>2633</v>
      </c>
      <c r="AG659" s="1">
        <v>3180318553</v>
      </c>
      <c r="AH659" s="26" t="s">
        <v>2634</v>
      </c>
      <c r="AI659" s="1"/>
    </row>
    <row r="660" spans="1:35">
      <c r="A660" s="1">
        <v>684</v>
      </c>
      <c r="B660" s="1" t="s">
        <v>596</v>
      </c>
      <c r="C660" s="1" t="s">
        <v>621</v>
      </c>
      <c r="D660" s="24" t="s">
        <v>2635</v>
      </c>
      <c r="E660" s="13" t="s">
        <v>40</v>
      </c>
      <c r="F660" s="266">
        <v>18000000</v>
      </c>
      <c r="G660" s="1" t="s">
        <v>2636</v>
      </c>
      <c r="H660" s="15">
        <v>1143224047</v>
      </c>
      <c r="I660" s="15" t="s">
        <v>219</v>
      </c>
      <c r="J660" s="16">
        <v>8</v>
      </c>
      <c r="K660" s="16">
        <v>1577</v>
      </c>
      <c r="L660" s="17">
        <v>45796</v>
      </c>
      <c r="M660" s="18">
        <f t="shared" si="220"/>
        <v>18000000</v>
      </c>
      <c r="N660" s="17">
        <v>45800</v>
      </c>
      <c r="O660" s="13" t="s">
        <v>43</v>
      </c>
      <c r="P660" s="19">
        <v>45804</v>
      </c>
      <c r="Q660" s="13">
        <v>1528</v>
      </c>
      <c r="R660" s="1">
        <v>220701</v>
      </c>
      <c r="S660" s="20">
        <v>18000000</v>
      </c>
      <c r="T660" s="17">
        <v>45803</v>
      </c>
      <c r="U660" s="15" t="s">
        <v>2637</v>
      </c>
      <c r="V660" s="17">
        <v>45812</v>
      </c>
      <c r="W660" s="13" t="s">
        <v>668</v>
      </c>
      <c r="X660" s="17"/>
      <c r="Y660" s="1"/>
      <c r="Z660" s="21">
        <f t="shared" si="217"/>
        <v>6000000</v>
      </c>
      <c r="AA660" s="1"/>
      <c r="AB660" s="22"/>
      <c r="AC660" s="1"/>
      <c r="AD660" s="22"/>
      <c r="AE660" s="1"/>
      <c r="AF660" s="1" t="s">
        <v>2638</v>
      </c>
      <c r="AG660" s="1">
        <v>3112329187</v>
      </c>
      <c r="AH660" s="26" t="s">
        <v>2639</v>
      </c>
      <c r="AI660" s="1"/>
    </row>
    <row r="661" spans="1:35">
      <c r="A661" s="1">
        <v>685</v>
      </c>
      <c r="B661" s="1" t="s">
        <v>596</v>
      </c>
      <c r="C661" s="1" t="s">
        <v>621</v>
      </c>
      <c r="D661" s="24" t="s">
        <v>2640</v>
      </c>
      <c r="E661" s="13" t="s">
        <v>40</v>
      </c>
      <c r="F661" s="266">
        <v>18000000</v>
      </c>
      <c r="G661" s="1" t="s">
        <v>2641</v>
      </c>
      <c r="H661" s="15">
        <v>1018435035</v>
      </c>
      <c r="I661" s="15" t="s">
        <v>51</v>
      </c>
      <c r="J661" s="16">
        <v>1</v>
      </c>
      <c r="K661" s="16">
        <v>1563</v>
      </c>
      <c r="L661" s="17">
        <v>45793</v>
      </c>
      <c r="M661" s="18">
        <f t="shared" si="220"/>
        <v>18000000</v>
      </c>
      <c r="N661" s="17">
        <v>45800</v>
      </c>
      <c r="O661" s="13" t="s">
        <v>43</v>
      </c>
      <c r="P661" s="19">
        <v>45806</v>
      </c>
      <c r="Q661" s="13">
        <v>1547</v>
      </c>
      <c r="R661" s="1">
        <v>220601</v>
      </c>
      <c r="S661" s="20">
        <v>18000000</v>
      </c>
      <c r="T661" s="17"/>
      <c r="U661" s="15"/>
      <c r="V661" s="17"/>
      <c r="W661" s="13" t="s">
        <v>668</v>
      </c>
      <c r="X661" s="17"/>
      <c r="Y661" s="1"/>
      <c r="Z661" s="21">
        <f t="shared" si="217"/>
        <v>6000000</v>
      </c>
      <c r="AA661" s="1"/>
      <c r="AB661" s="22"/>
      <c r="AC661" s="1"/>
      <c r="AD661" s="22"/>
      <c r="AE661" s="1"/>
      <c r="AF661" s="1" t="s">
        <v>2642</v>
      </c>
      <c r="AG661" s="1">
        <v>3102131469</v>
      </c>
      <c r="AH661" s="26" t="s">
        <v>2643</v>
      </c>
      <c r="AI661" s="1"/>
    </row>
    <row r="662" spans="1:35">
      <c r="A662" s="1">
        <v>686</v>
      </c>
      <c r="B662" s="1" t="s">
        <v>596</v>
      </c>
      <c r="C662" s="1" t="s">
        <v>621</v>
      </c>
      <c r="D662" s="24" t="s">
        <v>2644</v>
      </c>
      <c r="E662" s="13" t="s">
        <v>40</v>
      </c>
      <c r="F662" s="266">
        <v>18000000</v>
      </c>
      <c r="G662" s="1" t="s">
        <v>2645</v>
      </c>
      <c r="H662" s="15">
        <v>1110469844</v>
      </c>
      <c r="I662" s="15" t="s">
        <v>42</v>
      </c>
      <c r="J662" s="16">
        <v>3</v>
      </c>
      <c r="K662" s="16">
        <v>1564</v>
      </c>
      <c r="L662" s="17">
        <v>45793</v>
      </c>
      <c r="M662" s="18">
        <f t="shared" si="220"/>
        <v>18000000</v>
      </c>
      <c r="N662" s="17">
        <v>45800</v>
      </c>
      <c r="O662" s="13" t="s">
        <v>43</v>
      </c>
      <c r="P662" s="19">
        <v>45806</v>
      </c>
      <c r="Q662" s="13">
        <v>1548</v>
      </c>
      <c r="R662" s="1">
        <v>220701</v>
      </c>
      <c r="S662" s="20">
        <v>18000000</v>
      </c>
      <c r="T662" s="17">
        <v>45800</v>
      </c>
      <c r="U662" s="15" t="s">
        <v>2646</v>
      </c>
      <c r="V662" s="17">
        <v>45804</v>
      </c>
      <c r="W662" s="13" t="s">
        <v>668</v>
      </c>
      <c r="X662" s="17"/>
      <c r="Y662" s="1"/>
      <c r="Z662" s="21">
        <f t="shared" si="217"/>
        <v>6000000</v>
      </c>
      <c r="AA662" s="1"/>
      <c r="AB662" s="22"/>
      <c r="AC662" s="1"/>
      <c r="AD662" s="22"/>
      <c r="AE662" s="1"/>
      <c r="AF662" s="1" t="s">
        <v>2647</v>
      </c>
      <c r="AG662" s="1">
        <v>3102894720</v>
      </c>
      <c r="AH662" s="26" t="s">
        <v>2648</v>
      </c>
      <c r="AI662" s="1"/>
    </row>
    <row r="663" spans="1:35" hidden="1">
      <c r="A663" s="1">
        <v>687</v>
      </c>
      <c r="B663" s="1" t="s">
        <v>37</v>
      </c>
      <c r="C663" s="1" t="s">
        <v>146</v>
      </c>
      <c r="D663" s="1" t="s">
        <v>2649</v>
      </c>
      <c r="E663" s="13" t="s">
        <v>40</v>
      </c>
      <c r="F663" s="14">
        <v>19429344</v>
      </c>
      <c r="G663" s="1" t="s">
        <v>475</v>
      </c>
      <c r="H663" s="15">
        <v>809006780</v>
      </c>
      <c r="I663" s="15" t="s">
        <v>42</v>
      </c>
      <c r="J663" s="16">
        <v>9</v>
      </c>
      <c r="K663" s="16">
        <v>1587</v>
      </c>
      <c r="L663" s="17">
        <v>45797</v>
      </c>
      <c r="M663" s="18">
        <f t="shared" ref="M663" si="221">F663</f>
        <v>19429344</v>
      </c>
      <c r="N663" s="17">
        <v>45803</v>
      </c>
      <c r="O663" s="13" t="s">
        <v>43</v>
      </c>
      <c r="P663" s="19">
        <v>45803</v>
      </c>
      <c r="Q663" s="13">
        <v>1516</v>
      </c>
      <c r="R663" s="1">
        <v>21030202</v>
      </c>
      <c r="S663" s="20">
        <f t="shared" ref="S663" si="222">M663</f>
        <v>19429344</v>
      </c>
      <c r="T663" s="17"/>
      <c r="U663" s="15"/>
      <c r="V663" s="17"/>
      <c r="W663" s="25" t="s">
        <v>668</v>
      </c>
      <c r="X663" s="17"/>
      <c r="Y663" s="1"/>
      <c r="Z663" s="21">
        <f>+F663/3</f>
        <v>6476448</v>
      </c>
      <c r="AA663" s="1"/>
      <c r="AB663" s="22"/>
      <c r="AC663" s="1"/>
      <c r="AD663" s="22"/>
      <c r="AE663" s="1"/>
      <c r="AF663" s="1" t="s">
        <v>477</v>
      </c>
      <c r="AG663" s="1">
        <v>3158362042</v>
      </c>
      <c r="AH663" s="23" t="s">
        <v>478</v>
      </c>
      <c r="AI663" s="1"/>
    </row>
    <row r="664" spans="1:35">
      <c r="A664" s="1">
        <v>688</v>
      </c>
      <c r="B664" s="1" t="s">
        <v>596</v>
      </c>
      <c r="C664" s="1" t="s">
        <v>621</v>
      </c>
      <c r="D664" s="243" t="s">
        <v>2624</v>
      </c>
      <c r="E664" s="13" t="s">
        <v>40</v>
      </c>
      <c r="F664" s="257">
        <v>24000000</v>
      </c>
      <c r="G664" s="1" t="s">
        <v>2651</v>
      </c>
      <c r="H664" s="15">
        <v>30412726</v>
      </c>
      <c r="I664" s="15" t="s">
        <v>2652</v>
      </c>
      <c r="J664" s="16">
        <v>6</v>
      </c>
      <c r="K664" s="16">
        <v>1562</v>
      </c>
      <c r="L664" s="17">
        <v>45793</v>
      </c>
      <c r="M664" s="18">
        <f>F664</f>
        <v>24000000</v>
      </c>
      <c r="N664" s="17">
        <v>45803</v>
      </c>
      <c r="O664" s="13" t="s">
        <v>43</v>
      </c>
      <c r="P664" s="19">
        <v>45804</v>
      </c>
      <c r="Q664" s="13">
        <v>1529</v>
      </c>
      <c r="R664" s="1">
        <v>220701</v>
      </c>
      <c r="S664" s="20">
        <f>M664</f>
        <v>24000000</v>
      </c>
      <c r="T664" s="17"/>
      <c r="U664" s="15"/>
      <c r="V664" s="17"/>
      <c r="W664" s="13" t="s">
        <v>668</v>
      </c>
      <c r="X664" s="17"/>
      <c r="Y664" s="1"/>
      <c r="Z664" s="21">
        <f>+S664/3</f>
        <v>8000000</v>
      </c>
      <c r="AA664" s="1"/>
      <c r="AB664" s="22"/>
      <c r="AC664" s="1"/>
      <c r="AD664" s="22"/>
      <c r="AE664" s="1"/>
      <c r="AF664" s="1" t="s">
        <v>2654</v>
      </c>
      <c r="AG664" s="1">
        <v>3113707718</v>
      </c>
      <c r="AH664" s="244" t="s">
        <v>2655</v>
      </c>
      <c r="AI664" s="1"/>
    </row>
    <row r="665" spans="1:35" hidden="1">
      <c r="A665" s="2">
        <v>689</v>
      </c>
      <c r="B665" s="2" t="s">
        <v>1187</v>
      </c>
      <c r="C665" s="2" t="s">
        <v>2656</v>
      </c>
      <c r="D665" s="267" t="s">
        <v>2657</v>
      </c>
      <c r="E665" s="3" t="s">
        <v>40</v>
      </c>
      <c r="F665" s="4">
        <v>23000000</v>
      </c>
      <c r="G665" s="2" t="s">
        <v>2658</v>
      </c>
      <c r="H665" s="5">
        <v>30324648</v>
      </c>
      <c r="I665" s="5" t="s">
        <v>69</v>
      </c>
      <c r="J665" s="6">
        <v>2</v>
      </c>
      <c r="K665" s="6">
        <v>1622</v>
      </c>
      <c r="L665" s="7">
        <v>45798</v>
      </c>
      <c r="M665" s="18">
        <f t="shared" ref="M665" si="223">F665</f>
        <v>23000000</v>
      </c>
      <c r="N665" s="7">
        <v>45804</v>
      </c>
      <c r="O665" s="3" t="s">
        <v>43</v>
      </c>
      <c r="P665" s="9">
        <v>45804</v>
      </c>
      <c r="Q665" s="3">
        <v>1530</v>
      </c>
      <c r="R665" s="2">
        <v>220401</v>
      </c>
      <c r="S665" s="20">
        <f t="shared" ref="S665" si="224">M665</f>
        <v>23000000</v>
      </c>
      <c r="T665" s="7"/>
      <c r="U665" s="5"/>
      <c r="V665" s="7"/>
      <c r="W665" s="3" t="s">
        <v>3146</v>
      </c>
      <c r="X665" s="7"/>
      <c r="Y665" s="2"/>
      <c r="Z665" s="21">
        <f>+S665/2</f>
        <v>11500000</v>
      </c>
      <c r="AA665" s="2"/>
      <c r="AB665" s="12"/>
      <c r="AC665" s="2"/>
      <c r="AD665" s="12"/>
      <c r="AE665" s="2"/>
      <c r="AF665" s="2" t="s">
        <v>2660</v>
      </c>
      <c r="AG665" s="2">
        <v>3156148972</v>
      </c>
      <c r="AH665" s="61" t="s">
        <v>2661</v>
      </c>
      <c r="AI665" s="2"/>
    </row>
    <row r="666" spans="1:35">
      <c r="A666" s="1">
        <v>690</v>
      </c>
      <c r="B666" s="1" t="s">
        <v>596</v>
      </c>
      <c r="C666" s="1" t="s">
        <v>621</v>
      </c>
      <c r="D666" s="1" t="s">
        <v>1521</v>
      </c>
      <c r="E666" s="13" t="s">
        <v>40</v>
      </c>
      <c r="F666" s="261">
        <v>4500000</v>
      </c>
      <c r="G666" s="1" t="s">
        <v>2662</v>
      </c>
      <c r="H666" s="15">
        <v>93402635</v>
      </c>
      <c r="I666" s="15" t="s">
        <v>42</v>
      </c>
      <c r="J666" s="16">
        <v>0</v>
      </c>
      <c r="K666" s="16">
        <v>1582</v>
      </c>
      <c r="L666" s="17">
        <v>45797</v>
      </c>
      <c r="M666" s="18">
        <f t="shared" ref="M666:M670" si="225">+F666</f>
        <v>4500000</v>
      </c>
      <c r="N666" s="17">
        <v>45804</v>
      </c>
      <c r="O666" s="13" t="s">
        <v>43</v>
      </c>
      <c r="P666" s="19">
        <v>45804</v>
      </c>
      <c r="Q666" s="13">
        <v>1531</v>
      </c>
      <c r="R666" s="1">
        <v>220602</v>
      </c>
      <c r="S666" s="20">
        <f>+M666</f>
        <v>4500000</v>
      </c>
      <c r="T666" s="17">
        <v>45804</v>
      </c>
      <c r="U666" s="15" t="s">
        <v>2663</v>
      </c>
      <c r="V666" s="17">
        <v>45805</v>
      </c>
      <c r="W666" s="13" t="s">
        <v>668</v>
      </c>
      <c r="X666" s="17"/>
      <c r="Y666" s="1"/>
      <c r="Z666" s="21">
        <f t="shared" ref="Z666:Z673" si="226">+S666/3</f>
        <v>1500000</v>
      </c>
      <c r="AA666" s="1"/>
      <c r="AB666" s="22"/>
      <c r="AC666" s="1"/>
      <c r="AD666" s="22"/>
      <c r="AE666" s="1"/>
      <c r="AF666" s="1" t="s">
        <v>2664</v>
      </c>
      <c r="AG666" s="1">
        <v>3212201929</v>
      </c>
      <c r="AH666" s="26" t="s">
        <v>2665</v>
      </c>
      <c r="AI666" s="1"/>
    </row>
    <row r="667" spans="1:35">
      <c r="A667" s="1">
        <v>691</v>
      </c>
      <c r="B667" s="1" t="s">
        <v>596</v>
      </c>
      <c r="C667" s="1" t="s">
        <v>621</v>
      </c>
      <c r="D667" s="1" t="s">
        <v>1521</v>
      </c>
      <c r="E667" s="13" t="s">
        <v>40</v>
      </c>
      <c r="F667" s="261">
        <v>4500000</v>
      </c>
      <c r="G667" s="1" t="s">
        <v>2666</v>
      </c>
      <c r="H667" s="15">
        <v>65765733</v>
      </c>
      <c r="I667" s="15" t="s">
        <v>42</v>
      </c>
      <c r="J667" s="16">
        <v>1</v>
      </c>
      <c r="K667" s="16">
        <v>1581</v>
      </c>
      <c r="L667" s="17">
        <v>45797</v>
      </c>
      <c r="M667" s="18">
        <f t="shared" si="225"/>
        <v>4500000</v>
      </c>
      <c r="N667" s="17">
        <v>45804</v>
      </c>
      <c r="O667" s="13" t="s">
        <v>43</v>
      </c>
      <c r="P667" s="19">
        <v>45804</v>
      </c>
      <c r="Q667" s="13">
        <v>1532</v>
      </c>
      <c r="R667" s="1">
        <v>220602</v>
      </c>
      <c r="S667" s="20">
        <f>+M667</f>
        <v>4500000</v>
      </c>
      <c r="T667" s="17">
        <v>45811</v>
      </c>
      <c r="U667" s="15" t="s">
        <v>2667</v>
      </c>
      <c r="V667" s="17">
        <v>45812</v>
      </c>
      <c r="W667" s="13" t="s">
        <v>668</v>
      </c>
      <c r="X667" s="17"/>
      <c r="Y667" s="1"/>
      <c r="Z667" s="21">
        <f t="shared" si="226"/>
        <v>1500000</v>
      </c>
      <c r="AA667" s="1"/>
      <c r="AB667" s="22"/>
      <c r="AC667" s="1"/>
      <c r="AD667" s="22"/>
      <c r="AE667" s="1"/>
      <c r="AF667" s="1" t="s">
        <v>2668</v>
      </c>
      <c r="AG667" s="1">
        <v>3173622329</v>
      </c>
      <c r="AH667" s="26" t="s">
        <v>2669</v>
      </c>
      <c r="AI667" s="1"/>
    </row>
    <row r="668" spans="1:35">
      <c r="A668" s="1">
        <v>692</v>
      </c>
      <c r="B668" s="1" t="s">
        <v>596</v>
      </c>
      <c r="C668" s="1" t="s">
        <v>621</v>
      </c>
      <c r="D668" s="1" t="s">
        <v>1521</v>
      </c>
      <c r="E668" s="13" t="s">
        <v>40</v>
      </c>
      <c r="F668" s="261">
        <v>4500000</v>
      </c>
      <c r="G668" s="1" t="s">
        <v>2670</v>
      </c>
      <c r="H668" s="15">
        <v>38364343</v>
      </c>
      <c r="I668" s="15" t="s">
        <v>42</v>
      </c>
      <c r="J668" s="16">
        <v>1</v>
      </c>
      <c r="K668" s="16">
        <v>1605</v>
      </c>
      <c r="L668" s="17">
        <v>45798</v>
      </c>
      <c r="M668" s="18">
        <f t="shared" si="225"/>
        <v>4500000</v>
      </c>
      <c r="N668" s="17">
        <v>45804</v>
      </c>
      <c r="O668" s="13" t="s">
        <v>43</v>
      </c>
      <c r="P668" s="19">
        <v>45804</v>
      </c>
      <c r="Q668" s="13">
        <v>1533</v>
      </c>
      <c r="R668" s="1">
        <v>220602</v>
      </c>
      <c r="S668" s="20">
        <f>+M668</f>
        <v>4500000</v>
      </c>
      <c r="T668" s="17"/>
      <c r="U668" s="15"/>
      <c r="V668" s="17"/>
      <c r="W668" s="13" t="s">
        <v>668</v>
      </c>
      <c r="X668" s="17"/>
      <c r="Y668" s="1"/>
      <c r="Z668" s="21">
        <f t="shared" si="226"/>
        <v>1500000</v>
      </c>
      <c r="AA668" s="1"/>
      <c r="AB668" s="22"/>
      <c r="AC668" s="1"/>
      <c r="AD668" s="22"/>
      <c r="AE668" s="1"/>
      <c r="AF668" s="1" t="s">
        <v>2672</v>
      </c>
      <c r="AG668" s="1">
        <v>3197152437</v>
      </c>
      <c r="AH668" s="26" t="s">
        <v>2673</v>
      </c>
      <c r="AI668" s="1"/>
    </row>
    <row r="669" spans="1:35">
      <c r="A669" s="1">
        <v>693</v>
      </c>
      <c r="B669" s="1" t="s">
        <v>596</v>
      </c>
      <c r="C669" s="1" t="s">
        <v>621</v>
      </c>
      <c r="D669" s="1" t="s">
        <v>1521</v>
      </c>
      <c r="E669" s="13" t="s">
        <v>40</v>
      </c>
      <c r="F669" s="261">
        <v>4500000</v>
      </c>
      <c r="G669" s="1" t="s">
        <v>2674</v>
      </c>
      <c r="H669" s="15">
        <v>93377670</v>
      </c>
      <c r="I669" s="15" t="s">
        <v>42</v>
      </c>
      <c r="J669" s="16">
        <v>1</v>
      </c>
      <c r="K669" s="16">
        <v>1627</v>
      </c>
      <c r="L669" s="17">
        <v>45799</v>
      </c>
      <c r="M669" s="18">
        <f t="shared" si="225"/>
        <v>4500000</v>
      </c>
      <c r="N669" s="17">
        <v>45804</v>
      </c>
      <c r="O669" s="13" t="s">
        <v>43</v>
      </c>
      <c r="P669" s="19"/>
      <c r="Q669" s="13"/>
      <c r="R669" s="1">
        <v>220602</v>
      </c>
      <c r="S669" s="20">
        <f>+M669</f>
        <v>4500000</v>
      </c>
      <c r="T669" s="17"/>
      <c r="U669" s="15"/>
      <c r="V669" s="17"/>
      <c r="W669" s="13" t="s">
        <v>668</v>
      </c>
      <c r="X669" s="17"/>
      <c r="Y669" s="1"/>
      <c r="Z669" s="21">
        <f t="shared" si="226"/>
        <v>1500000</v>
      </c>
      <c r="AA669" s="1"/>
      <c r="AB669" s="22"/>
      <c r="AC669" s="1"/>
      <c r="AD669" s="22"/>
      <c r="AE669" s="1"/>
      <c r="AF669" s="1" t="s">
        <v>2676</v>
      </c>
      <c r="AG669" s="1">
        <v>3102774995</v>
      </c>
      <c r="AH669" s="26" t="s">
        <v>2677</v>
      </c>
      <c r="AI669" s="1"/>
    </row>
    <row r="670" spans="1:35">
      <c r="A670" s="1">
        <v>694</v>
      </c>
      <c r="B670" s="1" t="s">
        <v>596</v>
      </c>
      <c r="C670" s="1" t="s">
        <v>621</v>
      </c>
      <c r="D670" s="1" t="s">
        <v>1521</v>
      </c>
      <c r="E670" s="13" t="s">
        <v>40</v>
      </c>
      <c r="F670" s="261">
        <v>4500000</v>
      </c>
      <c r="G670" s="1" t="s">
        <v>2678</v>
      </c>
      <c r="H670" s="15">
        <v>1110585094</v>
      </c>
      <c r="I670" s="15" t="s">
        <v>42</v>
      </c>
      <c r="J670" s="16">
        <v>2</v>
      </c>
      <c r="K670" s="16">
        <v>1626</v>
      </c>
      <c r="L670" s="17">
        <v>45799</v>
      </c>
      <c r="M670" s="18">
        <f t="shared" si="225"/>
        <v>4500000</v>
      </c>
      <c r="N670" s="17">
        <v>45804</v>
      </c>
      <c r="O670" s="13" t="s">
        <v>43</v>
      </c>
      <c r="P670" s="19">
        <v>45804</v>
      </c>
      <c r="Q670" s="13">
        <v>1534</v>
      </c>
      <c r="R670" s="1">
        <v>220602</v>
      </c>
      <c r="S670" s="20">
        <f>+M670</f>
        <v>4500000</v>
      </c>
      <c r="T670" s="17"/>
      <c r="U670" s="15"/>
      <c r="V670" s="17"/>
      <c r="W670" s="13" t="s">
        <v>668</v>
      </c>
      <c r="X670" s="17"/>
      <c r="Y670" s="1"/>
      <c r="Z670" s="21">
        <f t="shared" si="226"/>
        <v>1500000</v>
      </c>
      <c r="AA670" s="1"/>
      <c r="AB670" s="22"/>
      <c r="AC670" s="1"/>
      <c r="AD670" s="22"/>
      <c r="AE670" s="1"/>
      <c r="AF670" s="1" t="s">
        <v>2680</v>
      </c>
      <c r="AG670" s="1">
        <v>3142768674</v>
      </c>
      <c r="AH670" s="26" t="s">
        <v>2681</v>
      </c>
      <c r="AI670" s="1"/>
    </row>
    <row r="671" spans="1:35">
      <c r="A671" s="1">
        <v>695</v>
      </c>
      <c r="B671" s="1" t="s">
        <v>596</v>
      </c>
      <c r="C671" s="1" t="s">
        <v>621</v>
      </c>
      <c r="D671" s="24" t="s">
        <v>890</v>
      </c>
      <c r="E671" s="13" t="s">
        <v>40</v>
      </c>
      <c r="F671" s="258">
        <v>9000000</v>
      </c>
      <c r="G671" s="1" t="s">
        <v>2682</v>
      </c>
      <c r="H671" s="175">
        <v>1110543832</v>
      </c>
      <c r="I671" s="15" t="s">
        <v>42</v>
      </c>
      <c r="J671" s="16">
        <v>1</v>
      </c>
      <c r="K671" s="16">
        <v>1598</v>
      </c>
      <c r="L671" s="17">
        <v>45798</v>
      </c>
      <c r="M671" s="18">
        <f t="shared" ref="M671:M673" si="227">F671</f>
        <v>9000000</v>
      </c>
      <c r="N671" s="17">
        <v>45804</v>
      </c>
      <c r="O671" s="13" t="s">
        <v>43</v>
      </c>
      <c r="P671" s="182">
        <v>45804</v>
      </c>
      <c r="Q671" s="183">
        <v>1535</v>
      </c>
      <c r="R671" s="1">
        <v>220702</v>
      </c>
      <c r="S671" s="20">
        <f t="shared" ref="S671:S673" si="228">M671</f>
        <v>9000000</v>
      </c>
      <c r="T671" s="17">
        <v>45811</v>
      </c>
      <c r="U671" s="239" t="s">
        <v>2683</v>
      </c>
      <c r="V671" s="17">
        <v>45812</v>
      </c>
      <c r="W671" s="13" t="s">
        <v>668</v>
      </c>
      <c r="X671" s="17"/>
      <c r="Y671" s="1"/>
      <c r="Z671" s="21">
        <f t="shared" si="226"/>
        <v>3000000</v>
      </c>
      <c r="AA671" s="1"/>
      <c r="AB671" s="22"/>
      <c r="AC671" s="1"/>
      <c r="AD671" s="22"/>
      <c r="AE671" s="1"/>
      <c r="AF671" s="1" t="s">
        <v>2684</v>
      </c>
      <c r="AG671" s="1">
        <v>3133756685</v>
      </c>
      <c r="AH671" s="26" t="s">
        <v>2685</v>
      </c>
      <c r="AI671" s="1"/>
    </row>
    <row r="672" spans="1:35">
      <c r="A672" s="1">
        <v>696</v>
      </c>
      <c r="B672" s="1" t="s">
        <v>596</v>
      </c>
      <c r="C672" s="1" t="s">
        <v>621</v>
      </c>
      <c r="D672" s="24" t="s">
        <v>890</v>
      </c>
      <c r="E672" s="13" t="s">
        <v>40</v>
      </c>
      <c r="F672" s="258">
        <v>9000000</v>
      </c>
      <c r="G672" s="1" t="s">
        <v>2686</v>
      </c>
      <c r="H672" s="175">
        <v>28577114</v>
      </c>
      <c r="I672" s="15" t="s">
        <v>2687</v>
      </c>
      <c r="J672" s="16">
        <v>1</v>
      </c>
      <c r="K672" s="16">
        <v>1599</v>
      </c>
      <c r="L672" s="17">
        <v>45798</v>
      </c>
      <c r="M672" s="18">
        <f t="shared" si="227"/>
        <v>9000000</v>
      </c>
      <c r="N672" s="17">
        <v>45804</v>
      </c>
      <c r="O672" s="13" t="s">
        <v>43</v>
      </c>
      <c r="P672" s="182">
        <v>45804</v>
      </c>
      <c r="Q672" s="183">
        <v>1536</v>
      </c>
      <c r="R672" s="1">
        <v>220702</v>
      </c>
      <c r="S672" s="20">
        <f t="shared" si="228"/>
        <v>9000000</v>
      </c>
      <c r="T672" s="17"/>
      <c r="U672" s="239"/>
      <c r="V672" s="17"/>
      <c r="W672" s="13" t="s">
        <v>668</v>
      </c>
      <c r="X672" s="17"/>
      <c r="Y672" s="1"/>
      <c r="Z672" s="21">
        <f t="shared" si="226"/>
        <v>3000000</v>
      </c>
      <c r="AA672" s="1"/>
      <c r="AB672" s="22"/>
      <c r="AC672" s="1"/>
      <c r="AD672" s="22"/>
      <c r="AE672" s="1"/>
      <c r="AF672" s="1" t="s">
        <v>2688</v>
      </c>
      <c r="AG672" s="1">
        <v>3176539014</v>
      </c>
      <c r="AH672" s="26" t="s">
        <v>2689</v>
      </c>
      <c r="AI672" s="1"/>
    </row>
    <row r="673" spans="1:35">
      <c r="A673" s="1">
        <v>697</v>
      </c>
      <c r="B673" s="1" t="s">
        <v>596</v>
      </c>
      <c r="C673" s="1" t="s">
        <v>621</v>
      </c>
      <c r="D673" s="24" t="s">
        <v>890</v>
      </c>
      <c r="E673" s="13" t="s">
        <v>40</v>
      </c>
      <c r="F673" s="258">
        <v>9000000</v>
      </c>
      <c r="G673" s="1" t="s">
        <v>2690</v>
      </c>
      <c r="H673" s="175">
        <v>1110235986</v>
      </c>
      <c r="I673" s="15" t="s">
        <v>1368</v>
      </c>
      <c r="J673" s="16">
        <v>6</v>
      </c>
      <c r="K673" s="16">
        <v>1600</v>
      </c>
      <c r="L673" s="17">
        <v>45798</v>
      </c>
      <c r="M673" s="18">
        <f t="shared" si="227"/>
        <v>9000000</v>
      </c>
      <c r="N673" s="17">
        <v>45804</v>
      </c>
      <c r="O673" s="13" t="s">
        <v>43</v>
      </c>
      <c r="P673" s="182">
        <v>45804</v>
      </c>
      <c r="Q673" s="183">
        <v>1537</v>
      </c>
      <c r="R673" s="1">
        <v>220702</v>
      </c>
      <c r="S673" s="20">
        <f t="shared" si="228"/>
        <v>9000000</v>
      </c>
      <c r="T673" s="17"/>
      <c r="U673" s="239"/>
      <c r="V673" s="17"/>
      <c r="W673" s="13" t="s">
        <v>668</v>
      </c>
      <c r="X673" s="17"/>
      <c r="Y673" s="1"/>
      <c r="Z673" s="21">
        <f t="shared" si="226"/>
        <v>3000000</v>
      </c>
      <c r="AA673" s="1"/>
      <c r="AB673" s="22"/>
      <c r="AC673" s="1"/>
      <c r="AD673" s="22"/>
      <c r="AE673" s="1"/>
      <c r="AF673" s="1" t="s">
        <v>2691</v>
      </c>
      <c r="AG673" s="1">
        <v>3116233096</v>
      </c>
      <c r="AH673" s="26" t="s">
        <v>2692</v>
      </c>
      <c r="AI673" s="1"/>
    </row>
    <row r="674" spans="1:35">
      <c r="A674" s="1">
        <v>698</v>
      </c>
      <c r="B674" s="1" t="s">
        <v>596</v>
      </c>
      <c r="C674" s="1" t="s">
        <v>621</v>
      </c>
      <c r="D674" s="243" t="s">
        <v>2624</v>
      </c>
      <c r="E674" s="13" t="s">
        <v>40</v>
      </c>
      <c r="F674" s="257">
        <v>24000000</v>
      </c>
      <c r="G674" s="1" t="s">
        <v>2693</v>
      </c>
      <c r="H674" s="15">
        <v>65630918</v>
      </c>
      <c r="I674" s="15" t="s">
        <v>42</v>
      </c>
      <c r="J674" s="16">
        <v>5</v>
      </c>
      <c r="K674" s="16">
        <v>1602</v>
      </c>
      <c r="L674" s="17">
        <v>45798</v>
      </c>
      <c r="M674" s="18">
        <f>F674</f>
        <v>24000000</v>
      </c>
      <c r="N674" s="17">
        <v>45804</v>
      </c>
      <c r="O674" s="13" t="s">
        <v>43</v>
      </c>
      <c r="P674" s="19"/>
      <c r="Q674" s="13"/>
      <c r="R674" s="1">
        <v>220701</v>
      </c>
      <c r="S674" s="20">
        <f>M674</f>
        <v>24000000</v>
      </c>
      <c r="T674" s="17">
        <v>45811</v>
      </c>
      <c r="U674" s="15" t="s">
        <v>2694</v>
      </c>
      <c r="V674" s="17">
        <v>45814</v>
      </c>
      <c r="W674" s="13" t="s">
        <v>668</v>
      </c>
      <c r="X674" s="17"/>
      <c r="Y674" s="1"/>
      <c r="Z674" s="21">
        <f>+S674/3</f>
        <v>8000000</v>
      </c>
      <c r="AA674" s="1"/>
      <c r="AB674" s="22"/>
      <c r="AC674" s="1"/>
      <c r="AD674" s="22"/>
      <c r="AE674" s="1"/>
      <c r="AF674" s="1" t="s">
        <v>2695</v>
      </c>
      <c r="AG674" s="1">
        <v>3223635590</v>
      </c>
      <c r="AH674" s="26" t="s">
        <v>2696</v>
      </c>
      <c r="AI674" s="1"/>
    </row>
    <row r="675" spans="1:35">
      <c r="A675" s="1">
        <v>699</v>
      </c>
      <c r="B675" s="1" t="s">
        <v>596</v>
      </c>
      <c r="C675" s="1" t="s">
        <v>621</v>
      </c>
      <c r="D675" s="243" t="s">
        <v>2624</v>
      </c>
      <c r="E675" s="13" t="s">
        <v>40</v>
      </c>
      <c r="F675" s="257">
        <v>24000000</v>
      </c>
      <c r="G675" s="1" t="s">
        <v>2697</v>
      </c>
      <c r="H675" s="15">
        <v>1110532878</v>
      </c>
      <c r="I675" s="15" t="s">
        <v>42</v>
      </c>
      <c r="J675" s="16">
        <v>2</v>
      </c>
      <c r="K675" s="16">
        <v>1601</v>
      </c>
      <c r="L675" s="17">
        <v>45798</v>
      </c>
      <c r="M675" s="18">
        <f>F675</f>
        <v>24000000</v>
      </c>
      <c r="N675" s="17">
        <v>45804</v>
      </c>
      <c r="O675" s="13" t="s">
        <v>43</v>
      </c>
      <c r="P675" s="19">
        <v>45806</v>
      </c>
      <c r="Q675" s="13">
        <v>1549</v>
      </c>
      <c r="R675" s="1">
        <v>220701</v>
      </c>
      <c r="S675" s="20">
        <f>M675</f>
        <v>24000000</v>
      </c>
      <c r="T675" s="17"/>
      <c r="U675" s="15"/>
      <c r="V675" s="17"/>
      <c r="W675" s="13" t="s">
        <v>668</v>
      </c>
      <c r="X675" s="17"/>
      <c r="Y675" s="1"/>
      <c r="Z675" s="21">
        <f>+S675/3</f>
        <v>8000000</v>
      </c>
      <c r="AA675" s="1"/>
      <c r="AB675" s="22"/>
      <c r="AC675" s="1"/>
      <c r="AD675" s="22"/>
      <c r="AE675" s="1"/>
      <c r="AF675" s="1" t="s">
        <v>2699</v>
      </c>
      <c r="AG675" s="1">
        <v>3151959545</v>
      </c>
      <c r="AH675" s="26" t="s">
        <v>2700</v>
      </c>
      <c r="AI675" s="1"/>
    </row>
    <row r="676" spans="1:35">
      <c r="A676" s="1">
        <v>700</v>
      </c>
      <c r="B676" s="1" t="s">
        <v>596</v>
      </c>
      <c r="C676" s="1" t="s">
        <v>621</v>
      </c>
      <c r="D676" s="145" t="s">
        <v>4179</v>
      </c>
      <c r="E676" s="13" t="s">
        <v>40</v>
      </c>
      <c r="F676" s="263">
        <v>33000000</v>
      </c>
      <c r="G676" s="1" t="s">
        <v>2702</v>
      </c>
      <c r="H676" s="15">
        <v>1105689615</v>
      </c>
      <c r="I676" s="15" t="s">
        <v>741</v>
      </c>
      <c r="J676" s="16">
        <v>9</v>
      </c>
      <c r="K676" s="16">
        <v>1585</v>
      </c>
      <c r="L676" s="17">
        <v>45797</v>
      </c>
      <c r="M676" s="18">
        <f>+F676</f>
        <v>33000000</v>
      </c>
      <c r="N676" s="17">
        <v>45804</v>
      </c>
      <c r="O676" s="13" t="s">
        <v>43</v>
      </c>
      <c r="P676" s="19"/>
      <c r="Q676" s="13"/>
      <c r="R676" s="1">
        <v>220701</v>
      </c>
      <c r="S676" s="20">
        <f>+M676</f>
        <v>33000000</v>
      </c>
      <c r="T676" s="17"/>
      <c r="U676" s="15"/>
      <c r="V676" s="17"/>
      <c r="W676" s="13" t="s">
        <v>668</v>
      </c>
      <c r="X676" s="17"/>
      <c r="Y676" s="1"/>
      <c r="Z676" s="21">
        <f>+S676/3</f>
        <v>11000000</v>
      </c>
      <c r="AA676" s="1"/>
      <c r="AB676" s="22"/>
      <c r="AC676" s="1"/>
      <c r="AD676" s="22"/>
      <c r="AE676" s="1"/>
      <c r="AF676" s="1" t="s">
        <v>2704</v>
      </c>
      <c r="AG676" s="1">
        <v>3155445748</v>
      </c>
      <c r="AH676" s="26" t="s">
        <v>2705</v>
      </c>
      <c r="AI676" s="1"/>
    </row>
    <row r="677" spans="1:35">
      <c r="A677" s="1">
        <v>701</v>
      </c>
      <c r="B677" s="1" t="s">
        <v>596</v>
      </c>
      <c r="C677" s="1" t="s">
        <v>621</v>
      </c>
      <c r="D677" s="24" t="s">
        <v>2706</v>
      </c>
      <c r="E677" s="13" t="s">
        <v>40</v>
      </c>
      <c r="F677" s="264">
        <v>22500000</v>
      </c>
      <c r="G677" s="1" t="s">
        <v>2707</v>
      </c>
      <c r="H677" s="15">
        <v>11428147</v>
      </c>
      <c r="I677" s="15" t="s">
        <v>2708</v>
      </c>
      <c r="J677" s="16">
        <v>2</v>
      </c>
      <c r="K677" s="16">
        <v>1603</v>
      </c>
      <c r="L677" s="17">
        <v>45798</v>
      </c>
      <c r="M677" s="18">
        <f t="shared" ref="M677" si="229">F677</f>
        <v>22500000</v>
      </c>
      <c r="N677" s="17">
        <v>45804</v>
      </c>
      <c r="O677" s="13" t="s">
        <v>43</v>
      </c>
      <c r="P677" s="19">
        <v>45804</v>
      </c>
      <c r="Q677" s="13">
        <v>1538</v>
      </c>
      <c r="R677" s="1">
        <v>220601</v>
      </c>
      <c r="S677" s="20">
        <f t="shared" ref="S677" si="230">M677</f>
        <v>22500000</v>
      </c>
      <c r="T677" s="17">
        <v>45804</v>
      </c>
      <c r="U677" s="15" t="s">
        <v>2709</v>
      </c>
      <c r="V677" s="17">
        <v>45806</v>
      </c>
      <c r="W677" s="13" t="s">
        <v>668</v>
      </c>
      <c r="X677" s="17"/>
      <c r="Y677" s="1"/>
      <c r="Z677" s="21">
        <f t="shared" ref="Z677:Z679" si="231">+S677/3</f>
        <v>7500000</v>
      </c>
      <c r="AA677" s="1"/>
      <c r="AB677" s="22"/>
      <c r="AC677" s="1"/>
      <c r="AD677" s="22"/>
      <c r="AE677" s="1"/>
      <c r="AF677" s="1" t="s">
        <v>2710</v>
      </c>
      <c r="AG677" s="1">
        <v>3176671728</v>
      </c>
      <c r="AH677" s="26" t="s">
        <v>2711</v>
      </c>
      <c r="AI677" s="1"/>
    </row>
    <row r="678" spans="1:35">
      <c r="A678" s="132">
        <v>702</v>
      </c>
      <c r="B678" s="132" t="s">
        <v>596</v>
      </c>
      <c r="C678" s="132" t="s">
        <v>621</v>
      </c>
      <c r="D678" s="161" t="s">
        <v>2712</v>
      </c>
      <c r="E678" s="133" t="s">
        <v>40</v>
      </c>
      <c r="F678" s="253">
        <v>14250000</v>
      </c>
      <c r="G678" s="132" t="s">
        <v>2713</v>
      </c>
      <c r="H678" s="135">
        <v>52429941</v>
      </c>
      <c r="I678" s="135" t="s">
        <v>51</v>
      </c>
      <c r="J678" s="136">
        <v>8</v>
      </c>
      <c r="K678" s="136">
        <v>1597</v>
      </c>
      <c r="L678" s="152">
        <v>45797</v>
      </c>
      <c r="M678" s="153">
        <f t="shared" ref="M678:M679" si="232">+F678</f>
        <v>14250000</v>
      </c>
      <c r="N678" s="152">
        <v>45804</v>
      </c>
      <c r="O678" s="133" t="s">
        <v>43</v>
      </c>
      <c r="P678" s="154"/>
      <c r="Q678" s="133"/>
      <c r="R678" s="132">
        <v>220601</v>
      </c>
      <c r="S678" s="155">
        <v>14250000</v>
      </c>
      <c r="T678" s="152"/>
      <c r="U678" s="135"/>
      <c r="V678" s="152"/>
      <c r="W678" s="13" t="s">
        <v>668</v>
      </c>
      <c r="X678" s="17"/>
      <c r="Y678" s="1"/>
      <c r="Z678" s="21">
        <f t="shared" si="231"/>
        <v>4750000</v>
      </c>
      <c r="AA678" s="1"/>
      <c r="AB678" s="22"/>
      <c r="AC678" s="1"/>
      <c r="AD678" s="22"/>
      <c r="AE678" s="1"/>
      <c r="AF678" s="1" t="s">
        <v>2715</v>
      </c>
      <c r="AG678" s="1">
        <v>3212945133</v>
      </c>
      <c r="AH678" s="26" t="s">
        <v>2716</v>
      </c>
      <c r="AI678" s="1"/>
    </row>
    <row r="679" spans="1:35">
      <c r="A679" s="1">
        <v>703</v>
      </c>
      <c r="B679" s="1" t="s">
        <v>596</v>
      </c>
      <c r="C679" s="1" t="s">
        <v>621</v>
      </c>
      <c r="D679" s="24" t="s">
        <v>2305</v>
      </c>
      <c r="E679" s="13" t="s">
        <v>40</v>
      </c>
      <c r="F679" s="259">
        <v>14250000</v>
      </c>
      <c r="G679" s="1" t="s">
        <v>2717</v>
      </c>
      <c r="H679" s="15">
        <v>1110544187</v>
      </c>
      <c r="I679" s="15" t="s">
        <v>42</v>
      </c>
      <c r="J679" s="16">
        <v>3</v>
      </c>
      <c r="K679" s="16">
        <v>1606</v>
      </c>
      <c r="L679" s="17">
        <v>45798</v>
      </c>
      <c r="M679" s="18">
        <f t="shared" si="232"/>
        <v>14250000</v>
      </c>
      <c r="N679" s="17">
        <v>45804</v>
      </c>
      <c r="O679" s="13" t="s">
        <v>43</v>
      </c>
      <c r="P679" s="19"/>
      <c r="Q679" s="13"/>
      <c r="R679" s="1">
        <v>220601</v>
      </c>
      <c r="S679" s="20">
        <v>14250000</v>
      </c>
      <c r="T679" s="17"/>
      <c r="U679" s="15"/>
      <c r="V679" s="17"/>
      <c r="W679" s="13" t="s">
        <v>668</v>
      </c>
      <c r="X679" s="17"/>
      <c r="Y679" s="1"/>
      <c r="Z679" s="21">
        <f t="shared" si="231"/>
        <v>4750000</v>
      </c>
      <c r="AA679" s="1"/>
      <c r="AB679" s="22"/>
      <c r="AC679" s="1"/>
      <c r="AD679" s="22"/>
      <c r="AE679" s="1"/>
      <c r="AF679" s="1" t="s">
        <v>2719</v>
      </c>
      <c r="AG679" s="1">
        <v>31578000118</v>
      </c>
      <c r="AH679" s="26" t="s">
        <v>2720</v>
      </c>
      <c r="AI679" s="1"/>
    </row>
    <row r="680" spans="1:35" hidden="1">
      <c r="A680" s="1">
        <v>704</v>
      </c>
      <c r="B680" s="1" t="s">
        <v>37</v>
      </c>
      <c r="C680" s="1" t="s">
        <v>73</v>
      </c>
      <c r="D680" s="24" t="s">
        <v>2721</v>
      </c>
      <c r="E680" s="13" t="s">
        <v>40</v>
      </c>
      <c r="F680" s="14">
        <v>4300000</v>
      </c>
      <c r="G680" s="1" t="s">
        <v>75</v>
      </c>
      <c r="H680" s="15">
        <v>1094284231</v>
      </c>
      <c r="I680" s="15" t="s">
        <v>76</v>
      </c>
      <c r="J680" s="16">
        <v>6</v>
      </c>
      <c r="K680" s="16">
        <v>1621</v>
      </c>
      <c r="L680" s="17">
        <v>45798</v>
      </c>
      <c r="M680" s="18">
        <f t="shared" ref="M680" si="233">F680</f>
        <v>4300000</v>
      </c>
      <c r="N680" s="17">
        <v>45805</v>
      </c>
      <c r="O680" s="13" t="s">
        <v>43</v>
      </c>
      <c r="P680" s="19">
        <v>45805</v>
      </c>
      <c r="Q680" s="13">
        <v>1543</v>
      </c>
      <c r="R680" s="1">
        <v>2101020301</v>
      </c>
      <c r="S680" s="20">
        <f t="shared" ref="S680" si="234">M680</f>
        <v>4300000</v>
      </c>
      <c r="T680" s="17">
        <v>45805</v>
      </c>
      <c r="U680" s="15" t="s">
        <v>2722</v>
      </c>
      <c r="V680" s="17">
        <v>45811</v>
      </c>
      <c r="W680" s="25" t="s">
        <v>3012</v>
      </c>
      <c r="X680" s="17"/>
      <c r="Y680" s="1"/>
      <c r="Z680" s="21">
        <f>+F680</f>
        <v>4300000</v>
      </c>
      <c r="AA680" s="1"/>
      <c r="AB680" s="22"/>
      <c r="AC680" s="1"/>
      <c r="AD680" s="22"/>
      <c r="AE680" s="1"/>
      <c r="AF680" s="1" t="s">
        <v>78</v>
      </c>
      <c r="AG680" s="1">
        <v>3166259682</v>
      </c>
      <c r="AH680" s="26" t="s">
        <v>79</v>
      </c>
      <c r="AI680" s="1"/>
    </row>
    <row r="681" spans="1:35" hidden="1">
      <c r="A681" s="132">
        <v>705</v>
      </c>
      <c r="B681" s="132" t="s">
        <v>37</v>
      </c>
      <c r="C681" s="132" t="s">
        <v>468</v>
      </c>
      <c r="D681" s="161" t="s">
        <v>2723</v>
      </c>
      <c r="E681" s="133" t="s">
        <v>40</v>
      </c>
      <c r="F681" s="134">
        <v>5712000</v>
      </c>
      <c r="G681" s="132" t="s">
        <v>2724</v>
      </c>
      <c r="H681" s="135">
        <v>901392080</v>
      </c>
      <c r="I681" s="135" t="s">
        <v>2725</v>
      </c>
      <c r="J681" s="136">
        <v>9</v>
      </c>
      <c r="K681" s="136">
        <v>1623</v>
      </c>
      <c r="L681" s="152">
        <v>45798</v>
      </c>
      <c r="M681" s="153">
        <v>5712000</v>
      </c>
      <c r="N681" s="152">
        <v>45798</v>
      </c>
      <c r="O681" s="133" t="s">
        <v>43</v>
      </c>
      <c r="P681" s="154">
        <v>45806</v>
      </c>
      <c r="Q681" s="133">
        <v>1550</v>
      </c>
      <c r="R681" s="132">
        <v>21030202</v>
      </c>
      <c r="S681" s="155">
        <v>5712000</v>
      </c>
      <c r="T681" s="152"/>
      <c r="U681" s="135"/>
      <c r="V681" s="152"/>
      <c r="W681" s="25" t="s">
        <v>3146</v>
      </c>
      <c r="X681" s="17"/>
      <c r="Y681" s="1"/>
      <c r="Z681" s="21">
        <f>+S681/2</f>
        <v>2856000</v>
      </c>
      <c r="AA681" s="1"/>
      <c r="AB681" s="22"/>
      <c r="AC681" s="1"/>
      <c r="AD681" s="22"/>
      <c r="AE681" s="1"/>
      <c r="AF681" s="1" t="s">
        <v>2727</v>
      </c>
      <c r="AG681" s="1">
        <v>3143894639</v>
      </c>
      <c r="AH681" s="26" t="s">
        <v>2728</v>
      </c>
      <c r="AI681" s="1"/>
    </row>
    <row r="682" spans="1:35">
      <c r="A682" s="132">
        <v>706</v>
      </c>
      <c r="B682" s="132" t="s">
        <v>596</v>
      </c>
      <c r="C682" s="132" t="s">
        <v>621</v>
      </c>
      <c r="D682" s="161" t="s">
        <v>2729</v>
      </c>
      <c r="E682" s="133" t="s">
        <v>40</v>
      </c>
      <c r="F682" s="254">
        <v>14250000</v>
      </c>
      <c r="G682" s="132" t="s">
        <v>2730</v>
      </c>
      <c r="H682" s="135">
        <v>1110489870</v>
      </c>
      <c r="I682" s="135" t="s">
        <v>42</v>
      </c>
      <c r="J682" s="136">
        <v>0</v>
      </c>
      <c r="K682" s="136">
        <v>1648</v>
      </c>
      <c r="L682" s="152">
        <v>45803</v>
      </c>
      <c r="M682" s="153">
        <f t="shared" ref="M682" si="235">+F682</f>
        <v>14250000</v>
      </c>
      <c r="N682" s="152">
        <v>45805</v>
      </c>
      <c r="O682" s="133" t="s">
        <v>43</v>
      </c>
      <c r="P682" s="154">
        <v>45807</v>
      </c>
      <c r="Q682" s="133">
        <v>1555</v>
      </c>
      <c r="R682" s="132">
        <v>220601</v>
      </c>
      <c r="S682" s="155">
        <v>14250000</v>
      </c>
      <c r="T682" s="152">
        <v>45813</v>
      </c>
      <c r="U682" s="135" t="s">
        <v>2731</v>
      </c>
      <c r="V682" s="152">
        <v>45812</v>
      </c>
      <c r="W682" s="13" t="s">
        <v>668</v>
      </c>
      <c r="X682" s="17"/>
      <c r="Y682" s="1"/>
      <c r="Z682" s="21">
        <f t="shared" ref="Z682:Z684" si="236">+S682/3</f>
        <v>4750000</v>
      </c>
      <c r="AA682" s="1"/>
      <c r="AB682" s="22"/>
      <c r="AC682" s="1"/>
      <c r="AD682" s="22"/>
      <c r="AE682" s="1"/>
      <c r="AF682" s="1" t="s">
        <v>2732</v>
      </c>
      <c r="AG682" s="1">
        <v>3228597921</v>
      </c>
      <c r="AH682" s="26" t="s">
        <v>2733</v>
      </c>
      <c r="AI682" s="1"/>
    </row>
    <row r="683" spans="1:35">
      <c r="A683" s="1">
        <v>707</v>
      </c>
      <c r="B683" s="1" t="s">
        <v>596</v>
      </c>
      <c r="C683" s="1" t="s">
        <v>621</v>
      </c>
      <c r="D683" s="24" t="s">
        <v>890</v>
      </c>
      <c r="E683" s="13" t="s">
        <v>40</v>
      </c>
      <c r="F683" s="258">
        <v>9000000</v>
      </c>
      <c r="G683" s="1" t="s">
        <v>2242</v>
      </c>
      <c r="H683" s="175">
        <v>1104545996</v>
      </c>
      <c r="I683" s="15" t="s">
        <v>42</v>
      </c>
      <c r="J683" s="16">
        <v>8</v>
      </c>
      <c r="K683" s="16">
        <v>1638</v>
      </c>
      <c r="L683" s="17">
        <v>45800</v>
      </c>
      <c r="M683" s="18">
        <f t="shared" ref="M683:M684" si="237">F683</f>
        <v>9000000</v>
      </c>
      <c r="N683" s="17">
        <v>45805</v>
      </c>
      <c r="O683" s="13" t="s">
        <v>43</v>
      </c>
      <c r="P683" s="182">
        <v>45807</v>
      </c>
      <c r="Q683" s="183">
        <v>1556</v>
      </c>
      <c r="R683" s="1">
        <v>220702</v>
      </c>
      <c r="S683" s="20">
        <f t="shared" ref="S683:S684" si="238">M683</f>
        <v>9000000</v>
      </c>
      <c r="T683" s="17"/>
      <c r="U683" s="239"/>
      <c r="V683" s="17"/>
      <c r="W683" s="13" t="s">
        <v>668</v>
      </c>
      <c r="X683" s="17"/>
      <c r="Y683" s="1"/>
      <c r="Z683" s="21">
        <f t="shared" si="236"/>
        <v>3000000</v>
      </c>
      <c r="AA683" s="1"/>
      <c r="AB683" s="22"/>
      <c r="AC683" s="1"/>
      <c r="AD683" s="22"/>
      <c r="AE683" s="1"/>
      <c r="AF683" s="1" t="s">
        <v>2243</v>
      </c>
      <c r="AG683" s="1">
        <v>3246694290</v>
      </c>
      <c r="AH683" s="26" t="s">
        <v>2244</v>
      </c>
      <c r="AI683" s="1"/>
    </row>
    <row r="684" spans="1:35">
      <c r="A684" s="1">
        <v>708</v>
      </c>
      <c r="B684" s="1" t="s">
        <v>596</v>
      </c>
      <c r="C684" s="1" t="s">
        <v>621</v>
      </c>
      <c r="D684" s="24" t="s">
        <v>890</v>
      </c>
      <c r="E684" s="13" t="s">
        <v>40</v>
      </c>
      <c r="F684" s="258">
        <v>9000000</v>
      </c>
      <c r="G684" s="1" t="s">
        <v>2735</v>
      </c>
      <c r="H684" s="175">
        <v>1110446132</v>
      </c>
      <c r="I684" s="15" t="s">
        <v>42</v>
      </c>
      <c r="J684" s="16">
        <v>9</v>
      </c>
      <c r="K684" s="16">
        <v>1583</v>
      </c>
      <c r="L684" s="17">
        <v>45797</v>
      </c>
      <c r="M684" s="18">
        <f t="shared" si="237"/>
        <v>9000000</v>
      </c>
      <c r="N684" s="17">
        <v>45805</v>
      </c>
      <c r="O684" s="13" t="s">
        <v>43</v>
      </c>
      <c r="P684" s="182"/>
      <c r="Q684" s="183"/>
      <c r="R684" s="1">
        <v>220702</v>
      </c>
      <c r="S684" s="20">
        <f t="shared" si="238"/>
        <v>9000000</v>
      </c>
      <c r="T684" s="17"/>
      <c r="U684" s="239"/>
      <c r="V684" s="17"/>
      <c r="W684" s="13" t="s">
        <v>668</v>
      </c>
      <c r="X684" s="17"/>
      <c r="Y684" s="1"/>
      <c r="Z684" s="21">
        <f t="shared" si="236"/>
        <v>3000000</v>
      </c>
      <c r="AA684" s="1"/>
      <c r="AB684" s="22"/>
      <c r="AC684" s="1"/>
      <c r="AD684" s="22"/>
      <c r="AE684" s="1"/>
      <c r="AF684" s="1" t="s">
        <v>2736</v>
      </c>
      <c r="AG684" s="1">
        <v>3222672191</v>
      </c>
      <c r="AH684" s="26" t="s">
        <v>2737</v>
      </c>
      <c r="AI684" s="1"/>
    </row>
    <row r="685" spans="1:35">
      <c r="A685" s="1">
        <v>709</v>
      </c>
      <c r="B685" s="1" t="s">
        <v>596</v>
      </c>
      <c r="C685" s="1" t="s">
        <v>621</v>
      </c>
      <c r="D685" s="24" t="s">
        <v>890</v>
      </c>
      <c r="E685" s="13" t="s">
        <v>40</v>
      </c>
      <c r="F685" s="258">
        <v>9000000</v>
      </c>
      <c r="G685" s="1" t="s">
        <v>2738</v>
      </c>
      <c r="H685" s="175">
        <v>1111122597</v>
      </c>
      <c r="I685" s="15" t="s">
        <v>42</v>
      </c>
      <c r="J685" s="16">
        <v>2</v>
      </c>
      <c r="K685" s="16">
        <v>1634</v>
      </c>
      <c r="L685" s="17">
        <v>45800</v>
      </c>
      <c r="M685" s="18">
        <f>F685</f>
        <v>9000000</v>
      </c>
      <c r="N685" s="17">
        <v>45806</v>
      </c>
      <c r="O685" s="13" t="s">
        <v>43</v>
      </c>
      <c r="P685" s="182"/>
      <c r="Q685" s="183"/>
      <c r="R685" s="1">
        <v>220702</v>
      </c>
      <c r="S685" s="20">
        <f>M685</f>
        <v>9000000</v>
      </c>
      <c r="T685" s="17"/>
      <c r="U685" s="239"/>
      <c r="V685" s="17"/>
      <c r="W685" s="13" t="s">
        <v>668</v>
      </c>
      <c r="X685" s="17"/>
      <c r="Y685" s="1"/>
      <c r="Z685" s="21">
        <f t="shared" ref="Z685:Z691" si="239">+S685/3</f>
        <v>3000000</v>
      </c>
      <c r="AA685" s="1"/>
      <c r="AB685" s="22"/>
      <c r="AC685" s="1"/>
      <c r="AD685" s="22"/>
      <c r="AE685" s="1"/>
      <c r="AF685" s="1" t="s">
        <v>2739</v>
      </c>
      <c r="AG685" s="1">
        <v>3112325285</v>
      </c>
      <c r="AH685" s="244" t="s">
        <v>2740</v>
      </c>
      <c r="AI685" s="1"/>
    </row>
    <row r="686" spans="1:35">
      <c r="A686" s="1">
        <v>710</v>
      </c>
      <c r="B686" s="1" t="s">
        <v>596</v>
      </c>
      <c r="C686" s="1" t="s">
        <v>621</v>
      </c>
      <c r="D686" s="1" t="s">
        <v>1521</v>
      </c>
      <c r="E686" s="13" t="s">
        <v>40</v>
      </c>
      <c r="F686" s="261">
        <v>4500000</v>
      </c>
      <c r="G686" s="1" t="s">
        <v>2741</v>
      </c>
      <c r="H686" s="15">
        <v>1110571489</v>
      </c>
      <c r="I686" s="15" t="s">
        <v>42</v>
      </c>
      <c r="J686" s="16">
        <v>7</v>
      </c>
      <c r="K686" s="16">
        <v>1640</v>
      </c>
      <c r="L686" s="17">
        <v>45800</v>
      </c>
      <c r="M686" s="18">
        <f t="shared" ref="M686:M691" si="240">+F686</f>
        <v>4500000</v>
      </c>
      <c r="N686" s="17">
        <v>45806</v>
      </c>
      <c r="O686" s="13" t="s">
        <v>43</v>
      </c>
      <c r="P686" s="19"/>
      <c r="Q686" s="13"/>
      <c r="R686" s="1">
        <v>220602</v>
      </c>
      <c r="S686" s="20">
        <f>+M686</f>
        <v>4500000</v>
      </c>
      <c r="T686" s="17"/>
      <c r="U686" s="15"/>
      <c r="V686" s="17"/>
      <c r="W686" s="13" t="s">
        <v>668</v>
      </c>
      <c r="X686" s="17"/>
      <c r="Y686" s="1"/>
      <c r="Z686" s="21">
        <f t="shared" si="239"/>
        <v>1500000</v>
      </c>
      <c r="AA686" s="1"/>
      <c r="AB686" s="22"/>
      <c r="AC686" s="1"/>
      <c r="AD686" s="22"/>
      <c r="AE686" s="1"/>
      <c r="AF686" s="1" t="s">
        <v>2743</v>
      </c>
      <c r="AG686" s="1">
        <v>3229070991</v>
      </c>
      <c r="AH686" s="244" t="s">
        <v>2744</v>
      </c>
      <c r="AI686" s="1"/>
    </row>
    <row r="687" spans="1:35">
      <c r="A687" s="1">
        <v>711</v>
      </c>
      <c r="B687" s="1" t="s">
        <v>596</v>
      </c>
      <c r="C687" s="1" t="s">
        <v>621</v>
      </c>
      <c r="D687" s="1" t="s">
        <v>1521</v>
      </c>
      <c r="E687" s="13" t="s">
        <v>40</v>
      </c>
      <c r="F687" s="261">
        <v>4500000</v>
      </c>
      <c r="G687" s="1" t="s">
        <v>2745</v>
      </c>
      <c r="H687" s="15">
        <v>14244528</v>
      </c>
      <c r="I687" s="15" t="s">
        <v>42</v>
      </c>
      <c r="J687" s="16">
        <v>5</v>
      </c>
      <c r="K687" s="16">
        <v>1604</v>
      </c>
      <c r="L687" s="17">
        <v>45798</v>
      </c>
      <c r="M687" s="18">
        <f t="shared" si="240"/>
        <v>4500000</v>
      </c>
      <c r="N687" s="17">
        <v>45806</v>
      </c>
      <c r="O687" s="13" t="s">
        <v>43</v>
      </c>
      <c r="P687" s="19"/>
      <c r="Q687" s="13"/>
      <c r="R687" s="1">
        <v>220602</v>
      </c>
      <c r="S687" s="20">
        <f>+M687</f>
        <v>4500000</v>
      </c>
      <c r="T687" s="17"/>
      <c r="U687" s="15"/>
      <c r="V687" s="17"/>
      <c r="W687" s="13" t="s">
        <v>668</v>
      </c>
      <c r="X687" s="17"/>
      <c r="Y687" s="1"/>
      <c r="Z687" s="21">
        <f t="shared" si="239"/>
        <v>1500000</v>
      </c>
      <c r="AA687" s="1"/>
      <c r="AB687" s="22"/>
      <c r="AC687" s="1"/>
      <c r="AD687" s="22"/>
      <c r="AE687" s="1"/>
      <c r="AF687" s="1" t="s">
        <v>2747</v>
      </c>
      <c r="AG687" s="1">
        <v>3107769919</v>
      </c>
      <c r="AH687" s="244" t="s">
        <v>2748</v>
      </c>
      <c r="AI687" s="1"/>
    </row>
    <row r="688" spans="1:35">
      <c r="A688" s="1">
        <v>712</v>
      </c>
      <c r="B688" s="1" t="s">
        <v>596</v>
      </c>
      <c r="C688" s="1" t="s">
        <v>621</v>
      </c>
      <c r="D688" s="1" t="s">
        <v>1521</v>
      </c>
      <c r="E688" s="13" t="s">
        <v>40</v>
      </c>
      <c r="F688" s="261">
        <v>4500000</v>
      </c>
      <c r="G688" s="1" t="s">
        <v>2749</v>
      </c>
      <c r="H688" s="15">
        <v>1234644744</v>
      </c>
      <c r="I688" s="15" t="s">
        <v>42</v>
      </c>
      <c r="J688" s="16">
        <v>5</v>
      </c>
      <c r="K688" s="16">
        <v>1625</v>
      </c>
      <c r="L688" s="17">
        <v>45799</v>
      </c>
      <c r="M688" s="18">
        <f t="shared" si="240"/>
        <v>4500000</v>
      </c>
      <c r="N688" s="17">
        <v>45806</v>
      </c>
      <c r="O688" s="13" t="s">
        <v>43</v>
      </c>
      <c r="P688" s="19"/>
      <c r="Q688" s="13"/>
      <c r="R688" s="1">
        <v>220602</v>
      </c>
      <c r="S688" s="20">
        <f>+M688</f>
        <v>4500000</v>
      </c>
      <c r="T688" s="17"/>
      <c r="U688" s="15"/>
      <c r="V688" s="17"/>
      <c r="W688" s="13" t="s">
        <v>668</v>
      </c>
      <c r="X688" s="17"/>
      <c r="Y688" s="1"/>
      <c r="Z688" s="21">
        <f t="shared" si="239"/>
        <v>1500000</v>
      </c>
      <c r="AA688" s="1"/>
      <c r="AB688" s="22"/>
      <c r="AC688" s="1"/>
      <c r="AD688" s="22"/>
      <c r="AE688" s="1"/>
      <c r="AF688" s="1" t="s">
        <v>2751</v>
      </c>
      <c r="AG688" s="1">
        <v>3187793791</v>
      </c>
      <c r="AH688" s="244" t="s">
        <v>2752</v>
      </c>
      <c r="AI688" s="1"/>
    </row>
    <row r="689" spans="1:35">
      <c r="A689" s="1">
        <v>713</v>
      </c>
      <c r="B689" s="1" t="s">
        <v>596</v>
      </c>
      <c r="C689" s="1" t="s">
        <v>621</v>
      </c>
      <c r="D689" s="1" t="s">
        <v>1521</v>
      </c>
      <c r="E689" s="13" t="s">
        <v>40</v>
      </c>
      <c r="F689" s="261">
        <v>4500000</v>
      </c>
      <c r="G689" s="1" t="s">
        <v>2753</v>
      </c>
      <c r="H689" s="15">
        <v>28541467</v>
      </c>
      <c r="I689" s="15" t="s">
        <v>42</v>
      </c>
      <c r="J689" s="16">
        <v>9</v>
      </c>
      <c r="K689" s="16">
        <v>1647</v>
      </c>
      <c r="L689" s="17">
        <v>45803</v>
      </c>
      <c r="M689" s="18">
        <f t="shared" si="240"/>
        <v>4500000</v>
      </c>
      <c r="N689" s="17">
        <v>45806</v>
      </c>
      <c r="O689" s="13" t="s">
        <v>43</v>
      </c>
      <c r="P689" s="19"/>
      <c r="Q689" s="13"/>
      <c r="R689" s="1">
        <v>220602</v>
      </c>
      <c r="S689" s="20">
        <f>+M689</f>
        <v>4500000</v>
      </c>
      <c r="T689" s="17"/>
      <c r="U689" s="15"/>
      <c r="V689" s="17"/>
      <c r="W689" s="13" t="s">
        <v>668</v>
      </c>
      <c r="X689" s="17"/>
      <c r="Y689" s="1"/>
      <c r="Z689" s="21">
        <f t="shared" si="239"/>
        <v>1500000</v>
      </c>
      <c r="AA689" s="1"/>
      <c r="AB689" s="22"/>
      <c r="AC689" s="1"/>
      <c r="AD689" s="22"/>
      <c r="AE689" s="1"/>
      <c r="AF689" s="1" t="s">
        <v>2755</v>
      </c>
      <c r="AG689" s="1">
        <v>3153040205</v>
      </c>
      <c r="AH689" s="244" t="s">
        <v>2756</v>
      </c>
      <c r="AI689" s="1"/>
    </row>
    <row r="690" spans="1:35">
      <c r="A690" s="132">
        <v>714</v>
      </c>
      <c r="B690" s="132" t="s">
        <v>596</v>
      </c>
      <c r="C690" s="132" t="s">
        <v>621</v>
      </c>
      <c r="D690" s="161" t="s">
        <v>2729</v>
      </c>
      <c r="E690" s="133" t="s">
        <v>40</v>
      </c>
      <c r="F690" s="254">
        <v>14250000</v>
      </c>
      <c r="G690" s="132" t="s">
        <v>2757</v>
      </c>
      <c r="H690" s="135">
        <v>38360364</v>
      </c>
      <c r="I690" s="135" t="s">
        <v>42</v>
      </c>
      <c r="J690" s="136">
        <v>8</v>
      </c>
      <c r="K690" s="136">
        <v>1515</v>
      </c>
      <c r="L690" s="152">
        <v>45789</v>
      </c>
      <c r="M690" s="153">
        <f t="shared" si="240"/>
        <v>14250000</v>
      </c>
      <c r="N690" s="152">
        <v>45806</v>
      </c>
      <c r="O690" s="133" t="s">
        <v>43</v>
      </c>
      <c r="P690" s="154"/>
      <c r="Q690" s="133"/>
      <c r="R690" s="132">
        <v>220601</v>
      </c>
      <c r="S690" s="155">
        <v>14250000</v>
      </c>
      <c r="T690" s="152"/>
      <c r="U690" s="135"/>
      <c r="V690" s="152"/>
      <c r="W690" s="13" t="s">
        <v>668</v>
      </c>
      <c r="X690" s="17"/>
      <c r="Y690" s="1"/>
      <c r="Z690" s="21">
        <f t="shared" si="239"/>
        <v>4750000</v>
      </c>
      <c r="AA690" s="1"/>
      <c r="AB690" s="22"/>
      <c r="AC690" s="1"/>
      <c r="AD690" s="22"/>
      <c r="AE690" s="1"/>
      <c r="AF690" s="1" t="s">
        <v>2759</v>
      </c>
      <c r="AG690" s="1">
        <v>3123027960</v>
      </c>
      <c r="AH690" s="244" t="s">
        <v>2760</v>
      </c>
      <c r="AI690" s="1"/>
    </row>
    <row r="691" spans="1:35">
      <c r="A691" s="1">
        <v>715</v>
      </c>
      <c r="B691" s="1" t="s">
        <v>596</v>
      </c>
      <c r="C691" s="1" t="s">
        <v>621</v>
      </c>
      <c r="D691" s="145" t="s">
        <v>4179</v>
      </c>
      <c r="E691" s="13" t="s">
        <v>40</v>
      </c>
      <c r="F691" s="263">
        <v>33000000</v>
      </c>
      <c r="G691" s="1" t="s">
        <v>2761</v>
      </c>
      <c r="H691" s="15">
        <v>1234640146</v>
      </c>
      <c r="I691" s="15" t="s">
        <v>42</v>
      </c>
      <c r="J691" s="16">
        <v>2</v>
      </c>
      <c r="K691" s="16">
        <v>1633</v>
      </c>
      <c r="L691" s="17">
        <v>45799</v>
      </c>
      <c r="M691" s="18">
        <f t="shared" si="240"/>
        <v>33000000</v>
      </c>
      <c r="N691" s="17">
        <v>45806</v>
      </c>
      <c r="O691" s="13" t="s">
        <v>43</v>
      </c>
      <c r="P691" s="19"/>
      <c r="Q691" s="13"/>
      <c r="R691" s="1">
        <v>220701</v>
      </c>
      <c r="S691" s="20">
        <f>+M691</f>
        <v>33000000</v>
      </c>
      <c r="T691" s="17"/>
      <c r="U691" s="15"/>
      <c r="V691" s="17"/>
      <c r="W691" s="13" t="s">
        <v>668</v>
      </c>
      <c r="X691" s="17"/>
      <c r="Y691" s="1"/>
      <c r="Z691" s="21">
        <f t="shared" si="239"/>
        <v>11000000</v>
      </c>
      <c r="AA691" s="1"/>
      <c r="AB691" s="22"/>
      <c r="AC691" s="1"/>
      <c r="AD691" s="22"/>
      <c r="AE691" s="1"/>
      <c r="AF691" s="1" t="s">
        <v>2763</v>
      </c>
      <c r="AG691" s="1">
        <v>3006387557</v>
      </c>
      <c r="AH691" s="26" t="s">
        <v>2764</v>
      </c>
      <c r="AI691" s="1"/>
    </row>
    <row r="692" spans="1:35">
      <c r="A692" s="1">
        <v>716</v>
      </c>
      <c r="B692" s="1" t="s">
        <v>596</v>
      </c>
      <c r="C692" s="1" t="s">
        <v>621</v>
      </c>
      <c r="D692" s="24" t="s">
        <v>2765</v>
      </c>
      <c r="E692" s="13" t="s">
        <v>40</v>
      </c>
      <c r="F692" s="260">
        <v>18000000</v>
      </c>
      <c r="G692" s="1" t="s">
        <v>2766</v>
      </c>
      <c r="H692" s="15">
        <v>1005713216</v>
      </c>
      <c r="I692" s="15" t="s">
        <v>42</v>
      </c>
      <c r="J692" s="16">
        <v>3</v>
      </c>
      <c r="K692" s="16">
        <v>1630</v>
      </c>
      <c r="L692" s="17">
        <v>45799</v>
      </c>
      <c r="M692" s="18">
        <f t="shared" ref="M692:M700" si="241">F692</f>
        <v>18000000</v>
      </c>
      <c r="N692" s="17">
        <v>45806</v>
      </c>
      <c r="O692" s="13" t="s">
        <v>43</v>
      </c>
      <c r="P692" s="19"/>
      <c r="Q692" s="13"/>
      <c r="R692" s="1">
        <v>220701</v>
      </c>
      <c r="S692" s="20">
        <f t="shared" ref="S692:S700" si="242">M692</f>
        <v>18000000</v>
      </c>
      <c r="T692" s="17"/>
      <c r="U692" s="15"/>
      <c r="V692" s="17"/>
      <c r="W692" s="13" t="s">
        <v>668</v>
      </c>
      <c r="X692" s="17"/>
      <c r="Y692" s="1"/>
      <c r="Z692" s="21">
        <f t="shared" ref="Z692:Z695" si="243">+S692/3</f>
        <v>6000000</v>
      </c>
      <c r="AA692" s="1"/>
      <c r="AB692" s="22"/>
      <c r="AC692" s="1"/>
      <c r="AD692" s="22"/>
      <c r="AE692" s="1"/>
      <c r="AF692" s="1" t="s">
        <v>2768</v>
      </c>
      <c r="AG692" s="1">
        <v>3133873247</v>
      </c>
      <c r="AH692" s="26" t="s">
        <v>2769</v>
      </c>
      <c r="AI692" s="1"/>
    </row>
    <row r="693" spans="1:35">
      <c r="A693" s="1">
        <v>717</v>
      </c>
      <c r="B693" s="1" t="s">
        <v>596</v>
      </c>
      <c r="C693" s="1" t="s">
        <v>621</v>
      </c>
      <c r="D693" s="24" t="s">
        <v>2765</v>
      </c>
      <c r="E693" s="13" t="s">
        <v>40</v>
      </c>
      <c r="F693" s="260">
        <v>18000000</v>
      </c>
      <c r="G693" s="1" t="s">
        <v>2770</v>
      </c>
      <c r="H693" s="15">
        <v>40931715</v>
      </c>
      <c r="I693" s="15" t="s">
        <v>2771</v>
      </c>
      <c r="J693" s="16">
        <v>8</v>
      </c>
      <c r="K693" s="16">
        <v>1636</v>
      </c>
      <c r="L693" s="17">
        <v>45800</v>
      </c>
      <c r="M693" s="18">
        <f t="shared" si="241"/>
        <v>18000000</v>
      </c>
      <c r="N693" s="17">
        <v>45806</v>
      </c>
      <c r="O693" s="13" t="s">
        <v>43</v>
      </c>
      <c r="P693" s="19">
        <v>45807</v>
      </c>
      <c r="Q693" s="13">
        <v>1557</v>
      </c>
      <c r="R693" s="1">
        <v>220701</v>
      </c>
      <c r="S693" s="20">
        <f t="shared" si="242"/>
        <v>18000000</v>
      </c>
      <c r="T693" s="17"/>
      <c r="U693" s="15"/>
      <c r="V693" s="17"/>
      <c r="W693" s="13" t="s">
        <v>668</v>
      </c>
      <c r="X693" s="17"/>
      <c r="Y693" s="1"/>
      <c r="Z693" s="21">
        <f t="shared" si="243"/>
        <v>6000000</v>
      </c>
      <c r="AA693" s="1"/>
      <c r="AB693" s="22"/>
      <c r="AC693" s="1"/>
      <c r="AD693" s="22"/>
      <c r="AE693" s="1"/>
      <c r="AF693" s="1" t="s">
        <v>2773</v>
      </c>
      <c r="AG693" s="1">
        <v>3157125429</v>
      </c>
      <c r="AH693" s="26" t="s">
        <v>2774</v>
      </c>
      <c r="AI693" s="1"/>
    </row>
    <row r="694" spans="1:35">
      <c r="A694" s="1">
        <v>718</v>
      </c>
      <c r="B694" s="1" t="s">
        <v>596</v>
      </c>
      <c r="C694" s="1" t="s">
        <v>621</v>
      </c>
      <c r="D694" s="24" t="s">
        <v>2765</v>
      </c>
      <c r="E694" s="13" t="s">
        <v>40</v>
      </c>
      <c r="F694" s="260">
        <v>18000000</v>
      </c>
      <c r="G694" s="1" t="s">
        <v>2775</v>
      </c>
      <c r="H694" s="15">
        <v>1110602260</v>
      </c>
      <c r="I694" s="15" t="s">
        <v>42</v>
      </c>
      <c r="J694" s="16">
        <v>2</v>
      </c>
      <c r="K694" s="16">
        <v>1631</v>
      </c>
      <c r="L694" s="17">
        <v>45799</v>
      </c>
      <c r="M694" s="18">
        <f t="shared" si="241"/>
        <v>18000000</v>
      </c>
      <c r="N694" s="17">
        <v>45806</v>
      </c>
      <c r="O694" s="13" t="s">
        <v>43</v>
      </c>
      <c r="P694" s="19">
        <v>45807</v>
      </c>
      <c r="Q694" s="13">
        <v>1558</v>
      </c>
      <c r="R694" s="1">
        <v>220701</v>
      </c>
      <c r="S694" s="20">
        <f t="shared" si="242"/>
        <v>18000000</v>
      </c>
      <c r="T694" s="17">
        <v>45806</v>
      </c>
      <c r="U694" s="15" t="s">
        <v>2776</v>
      </c>
      <c r="V694" s="17">
        <v>45812</v>
      </c>
      <c r="W694" s="13" t="s">
        <v>668</v>
      </c>
      <c r="X694" s="17"/>
      <c r="Y694" s="1"/>
      <c r="Z694" s="21">
        <f t="shared" si="243"/>
        <v>6000000</v>
      </c>
      <c r="AA694" s="1"/>
      <c r="AB694" s="22"/>
      <c r="AC694" s="1"/>
      <c r="AD694" s="22"/>
      <c r="AE694" s="1"/>
      <c r="AF694" s="1" t="s">
        <v>2777</v>
      </c>
      <c r="AG694" s="1">
        <v>3137868232</v>
      </c>
      <c r="AH694" s="26" t="s">
        <v>2774</v>
      </c>
      <c r="AI694" s="1"/>
    </row>
    <row r="695" spans="1:35">
      <c r="A695" s="1">
        <v>719</v>
      </c>
      <c r="B695" s="1" t="s">
        <v>596</v>
      </c>
      <c r="C695" s="1" t="s">
        <v>621</v>
      </c>
      <c r="D695" s="24" t="s">
        <v>2765</v>
      </c>
      <c r="E695" s="13" t="s">
        <v>40</v>
      </c>
      <c r="F695" s="260">
        <v>18000000</v>
      </c>
      <c r="G695" s="1" t="s">
        <v>2778</v>
      </c>
      <c r="H695" s="15">
        <v>1020722292</v>
      </c>
      <c r="I695" s="15" t="s">
        <v>51</v>
      </c>
      <c r="J695" s="16">
        <v>6</v>
      </c>
      <c r="K695" s="16">
        <v>1584</v>
      </c>
      <c r="L695" s="17">
        <v>45797</v>
      </c>
      <c r="M695" s="18">
        <f t="shared" si="241"/>
        <v>18000000</v>
      </c>
      <c r="N695" s="17">
        <v>45806</v>
      </c>
      <c r="O695" s="13" t="s">
        <v>43</v>
      </c>
      <c r="P695" s="19"/>
      <c r="Q695" s="13"/>
      <c r="R695" s="1">
        <v>220701</v>
      </c>
      <c r="S695" s="20">
        <f t="shared" si="242"/>
        <v>18000000</v>
      </c>
      <c r="T695" s="17">
        <v>45807</v>
      </c>
      <c r="U695" s="15" t="s">
        <v>2779</v>
      </c>
      <c r="V695" s="17">
        <v>45814</v>
      </c>
      <c r="W695" s="13" t="s">
        <v>668</v>
      </c>
      <c r="X695" s="17"/>
      <c r="Y695" s="1"/>
      <c r="Z695" s="21">
        <f t="shared" si="243"/>
        <v>6000000</v>
      </c>
      <c r="AA695" s="1"/>
      <c r="AB695" s="22"/>
      <c r="AC695" s="1"/>
      <c r="AD695" s="22"/>
      <c r="AE695" s="1"/>
      <c r="AF695" s="1" t="s">
        <v>2780</v>
      </c>
      <c r="AG695" s="1">
        <v>3025905818</v>
      </c>
      <c r="AH695" s="26" t="s">
        <v>2781</v>
      </c>
      <c r="AI695" s="1"/>
    </row>
    <row r="696" spans="1:35" hidden="1">
      <c r="A696" s="2">
        <v>720</v>
      </c>
      <c r="B696" s="2" t="s">
        <v>37</v>
      </c>
      <c r="C696" s="2" t="s">
        <v>124</v>
      </c>
      <c r="D696" s="2" t="s">
        <v>2782</v>
      </c>
      <c r="E696" s="3" t="s">
        <v>40</v>
      </c>
      <c r="F696" s="4">
        <v>120000000</v>
      </c>
      <c r="G696" s="2" t="s">
        <v>2783</v>
      </c>
      <c r="H696" s="5">
        <v>901623625</v>
      </c>
      <c r="I696" s="5" t="s">
        <v>115</v>
      </c>
      <c r="J696" s="6">
        <v>5</v>
      </c>
      <c r="K696" s="6">
        <v>1624</v>
      </c>
      <c r="L696" s="7">
        <v>45799</v>
      </c>
      <c r="M696" s="18">
        <f t="shared" si="241"/>
        <v>120000000</v>
      </c>
      <c r="N696" s="7">
        <v>45782</v>
      </c>
      <c r="O696" s="3" t="s">
        <v>43</v>
      </c>
      <c r="P696" s="9"/>
      <c r="Q696" s="3"/>
      <c r="R696" s="2">
        <v>21030202</v>
      </c>
      <c r="S696" s="20">
        <f t="shared" si="242"/>
        <v>120000000</v>
      </c>
      <c r="T696" s="7"/>
      <c r="U696" s="5"/>
      <c r="V696" s="7"/>
      <c r="W696" s="241">
        <v>45838</v>
      </c>
      <c r="X696" s="7"/>
      <c r="Y696" s="2"/>
      <c r="Z696" s="11">
        <v>120000000</v>
      </c>
      <c r="AA696" s="2"/>
      <c r="AB696" s="12"/>
      <c r="AC696" s="2"/>
      <c r="AD696" s="12"/>
      <c r="AE696" s="2"/>
      <c r="AF696" s="2" t="s">
        <v>2785</v>
      </c>
      <c r="AG696" s="2">
        <v>3138546796</v>
      </c>
      <c r="AH696" s="61" t="s">
        <v>2786</v>
      </c>
      <c r="AI696" s="2"/>
    </row>
    <row r="697" spans="1:35" hidden="1">
      <c r="A697" s="1">
        <v>721</v>
      </c>
      <c r="B697" s="1" t="s">
        <v>37</v>
      </c>
      <c r="C697" s="1" t="s">
        <v>100</v>
      </c>
      <c r="D697" s="24" t="s">
        <v>2787</v>
      </c>
      <c r="E697" s="13" t="s">
        <v>40</v>
      </c>
      <c r="F697" s="14">
        <v>4860000</v>
      </c>
      <c r="G697" s="1" t="s">
        <v>224</v>
      </c>
      <c r="H697" s="15">
        <v>38361246</v>
      </c>
      <c r="I697" s="15" t="s">
        <v>115</v>
      </c>
      <c r="J697" s="16">
        <v>1</v>
      </c>
      <c r="K697" s="16">
        <v>1656</v>
      </c>
      <c r="L697" s="17">
        <v>45804</v>
      </c>
      <c r="M697" s="18">
        <f t="shared" si="241"/>
        <v>4860000</v>
      </c>
      <c r="N697" s="17">
        <v>45807</v>
      </c>
      <c r="O697" s="13" t="s">
        <v>43</v>
      </c>
      <c r="P697" s="19">
        <v>45807</v>
      </c>
      <c r="Q697" s="13">
        <v>1559</v>
      </c>
      <c r="R697" s="1">
        <v>2101020301</v>
      </c>
      <c r="S697" s="20">
        <f t="shared" si="242"/>
        <v>4860000</v>
      </c>
      <c r="T697" s="17">
        <v>45807</v>
      </c>
      <c r="U697" s="15" t="s">
        <v>2788</v>
      </c>
      <c r="V697" s="17">
        <v>45811</v>
      </c>
      <c r="W697" s="25">
        <v>45838</v>
      </c>
      <c r="X697" s="17"/>
      <c r="Y697" s="1"/>
      <c r="Z697" s="21">
        <f>+F697</f>
        <v>4860000</v>
      </c>
      <c r="AA697" s="1"/>
      <c r="AB697" s="22"/>
      <c r="AC697" s="1"/>
      <c r="AD697" s="22"/>
      <c r="AE697" s="1"/>
      <c r="AF697" s="1" t="s">
        <v>2789</v>
      </c>
      <c r="AG697" s="1">
        <v>3103054601</v>
      </c>
      <c r="AH697" s="26" t="s">
        <v>227</v>
      </c>
      <c r="AI697" s="1"/>
    </row>
    <row r="698" spans="1:35" hidden="1">
      <c r="A698" s="1">
        <v>722</v>
      </c>
      <c r="B698" s="1" t="s">
        <v>37</v>
      </c>
      <c r="C698" s="1" t="s">
        <v>100</v>
      </c>
      <c r="D698" s="24" t="s">
        <v>2790</v>
      </c>
      <c r="E698" s="13" t="s">
        <v>40</v>
      </c>
      <c r="F698" s="14">
        <v>8100000</v>
      </c>
      <c r="G698" s="1" t="s">
        <v>102</v>
      </c>
      <c r="H698" s="15">
        <v>1110501425</v>
      </c>
      <c r="I698" s="15" t="s">
        <v>42</v>
      </c>
      <c r="J698" s="16">
        <v>7</v>
      </c>
      <c r="K698" s="16">
        <v>1654</v>
      </c>
      <c r="L698" s="17">
        <v>45804</v>
      </c>
      <c r="M698" s="18">
        <f t="shared" si="241"/>
        <v>8100000</v>
      </c>
      <c r="N698" s="17">
        <v>45807</v>
      </c>
      <c r="O698" s="13" t="s">
        <v>43</v>
      </c>
      <c r="P698" s="19">
        <v>45807</v>
      </c>
      <c r="Q698" s="13">
        <v>1560</v>
      </c>
      <c r="R698" s="1">
        <v>2101020301</v>
      </c>
      <c r="S698" s="20">
        <f t="shared" si="242"/>
        <v>8100000</v>
      </c>
      <c r="T698" s="17">
        <v>45838</v>
      </c>
      <c r="U698" s="15" t="s">
        <v>2791</v>
      </c>
      <c r="V698" s="17">
        <v>45811</v>
      </c>
      <c r="W698" s="25">
        <v>45838</v>
      </c>
      <c r="X698" s="17"/>
      <c r="Y698" s="1"/>
      <c r="Z698" s="21">
        <f>+F698</f>
        <v>8100000</v>
      </c>
      <c r="AA698" s="1"/>
      <c r="AB698" s="22"/>
      <c r="AC698" s="1"/>
      <c r="AD698" s="22"/>
      <c r="AE698" s="1"/>
      <c r="AF698" s="1" t="s">
        <v>104</v>
      </c>
      <c r="AG698" s="1">
        <v>3004980074</v>
      </c>
      <c r="AH698" s="26" t="s">
        <v>105</v>
      </c>
      <c r="AI698" s="1"/>
    </row>
    <row r="699" spans="1:35" hidden="1">
      <c r="A699" s="1">
        <v>723</v>
      </c>
      <c r="B699" s="1" t="s">
        <v>37</v>
      </c>
      <c r="C699" s="1" t="s">
        <v>100</v>
      </c>
      <c r="D699" s="1" t="s">
        <v>55</v>
      </c>
      <c r="E699" s="13" t="s">
        <v>40</v>
      </c>
      <c r="F699" s="14">
        <v>9720000</v>
      </c>
      <c r="G699" s="1" t="s">
        <v>56</v>
      </c>
      <c r="H699" s="15">
        <v>1122397810</v>
      </c>
      <c r="I699" s="15" t="s">
        <v>57</v>
      </c>
      <c r="J699" s="16">
        <v>7</v>
      </c>
      <c r="K699" s="16">
        <v>1658</v>
      </c>
      <c r="L699" s="17">
        <v>45804</v>
      </c>
      <c r="M699" s="18">
        <f t="shared" si="241"/>
        <v>9720000</v>
      </c>
      <c r="N699" s="17">
        <v>45807</v>
      </c>
      <c r="O699" s="13" t="s">
        <v>43</v>
      </c>
      <c r="P699" s="19">
        <v>45807</v>
      </c>
      <c r="Q699" s="13">
        <v>1561</v>
      </c>
      <c r="R699" s="1">
        <v>2101020301</v>
      </c>
      <c r="S699" s="20">
        <f t="shared" si="242"/>
        <v>9720000</v>
      </c>
      <c r="T699" s="17">
        <v>45807</v>
      </c>
      <c r="U699" s="15" t="s">
        <v>2792</v>
      </c>
      <c r="V699" s="17">
        <v>45811</v>
      </c>
      <c r="W699" s="25">
        <v>45838</v>
      </c>
      <c r="X699" s="17"/>
      <c r="Y699" s="1"/>
      <c r="Z699" s="21">
        <v>9720000</v>
      </c>
      <c r="AA699" s="1"/>
      <c r="AB699" s="22"/>
      <c r="AC699" s="1"/>
      <c r="AD699" s="22"/>
      <c r="AE699" s="1"/>
      <c r="AF699" s="1" t="s">
        <v>59</v>
      </c>
      <c r="AG699" s="1">
        <v>3152166805</v>
      </c>
      <c r="AH699" s="26" t="s">
        <v>60</v>
      </c>
      <c r="AI699" s="1"/>
    </row>
    <row r="700" spans="1:35" hidden="1">
      <c r="A700" s="1">
        <v>724</v>
      </c>
      <c r="B700" s="1" t="s">
        <v>37</v>
      </c>
      <c r="C700" s="1" t="s">
        <v>2793</v>
      </c>
      <c r="D700" s="24" t="s">
        <v>626</v>
      </c>
      <c r="E700" s="13" t="s">
        <v>40</v>
      </c>
      <c r="F700" s="14">
        <v>3600000</v>
      </c>
      <c r="G700" s="1" t="s">
        <v>91</v>
      </c>
      <c r="H700" s="15">
        <v>1234640609</v>
      </c>
      <c r="I700" s="15" t="s">
        <v>42</v>
      </c>
      <c r="J700" s="16">
        <v>0</v>
      </c>
      <c r="K700" s="16">
        <v>1657</v>
      </c>
      <c r="L700" s="17">
        <v>45804</v>
      </c>
      <c r="M700" s="18">
        <f t="shared" si="241"/>
        <v>3600000</v>
      </c>
      <c r="N700" s="17">
        <v>45807</v>
      </c>
      <c r="O700" s="13" t="s">
        <v>43</v>
      </c>
      <c r="P700" s="19">
        <v>45807</v>
      </c>
      <c r="Q700" s="13">
        <v>1562</v>
      </c>
      <c r="R700" s="1">
        <v>2101020301</v>
      </c>
      <c r="S700" s="20">
        <f t="shared" si="242"/>
        <v>3600000</v>
      </c>
      <c r="T700" s="17"/>
      <c r="U700" s="15"/>
      <c r="V700" s="17"/>
      <c r="W700" s="25">
        <v>45838</v>
      </c>
      <c r="X700" s="17"/>
      <c r="Y700" s="1"/>
      <c r="Z700" s="21">
        <f>+F700</f>
        <v>3600000</v>
      </c>
      <c r="AA700" s="1"/>
      <c r="AB700" s="22"/>
      <c r="AC700" s="1"/>
      <c r="AD700" s="22"/>
      <c r="AE700" s="1"/>
      <c r="AF700" s="1" t="s">
        <v>93</v>
      </c>
      <c r="AG700" s="1">
        <v>3164353954</v>
      </c>
      <c r="AH700" s="26" t="s">
        <v>94</v>
      </c>
      <c r="AI700" s="1"/>
    </row>
    <row r="701" spans="1:35">
      <c r="A701" s="132">
        <v>725</v>
      </c>
      <c r="B701" s="132" t="s">
        <v>596</v>
      </c>
      <c r="C701" s="132" t="s">
        <v>621</v>
      </c>
      <c r="D701" s="161" t="s">
        <v>2729</v>
      </c>
      <c r="E701" s="133" t="s">
        <v>40</v>
      </c>
      <c r="F701" s="254">
        <v>14250000</v>
      </c>
      <c r="G701" s="132" t="s">
        <v>2795</v>
      </c>
      <c r="H701" s="135">
        <v>1110490876</v>
      </c>
      <c r="I701" s="135" t="s">
        <v>42</v>
      </c>
      <c r="J701" s="136">
        <v>6</v>
      </c>
      <c r="K701" s="136">
        <v>1651</v>
      </c>
      <c r="L701" s="152">
        <v>45804</v>
      </c>
      <c r="M701" s="153">
        <f>+F701</f>
        <v>14250000</v>
      </c>
      <c r="N701" s="152">
        <v>45807</v>
      </c>
      <c r="O701" s="133" t="s">
        <v>43</v>
      </c>
      <c r="P701" s="154"/>
      <c r="Q701" s="133"/>
      <c r="R701" s="132">
        <v>220601</v>
      </c>
      <c r="S701" s="155">
        <v>14250000</v>
      </c>
      <c r="T701" s="152"/>
      <c r="U701" s="135"/>
      <c r="V701" s="152"/>
      <c r="W701" s="13" t="s">
        <v>668</v>
      </c>
      <c r="X701" s="17"/>
      <c r="Y701" s="1"/>
      <c r="Z701" s="21">
        <f>+S701/3</f>
        <v>4750000</v>
      </c>
      <c r="AA701" s="1"/>
      <c r="AB701" s="22"/>
      <c r="AC701" s="1"/>
      <c r="AD701" s="22"/>
      <c r="AE701" s="1"/>
      <c r="AF701" s="1" t="s">
        <v>2796</v>
      </c>
      <c r="AG701" s="1">
        <v>3224187048</v>
      </c>
      <c r="AH701" s="26" t="s">
        <v>2797</v>
      </c>
      <c r="AI701" s="1"/>
    </row>
    <row r="702" spans="1:35">
      <c r="A702" s="1">
        <v>726</v>
      </c>
      <c r="B702" s="1" t="s">
        <v>596</v>
      </c>
      <c r="C702" s="1" t="s">
        <v>621</v>
      </c>
      <c r="D702" s="1" t="s">
        <v>1521</v>
      </c>
      <c r="E702" s="13" t="s">
        <v>40</v>
      </c>
      <c r="F702" s="261">
        <v>4500000</v>
      </c>
      <c r="G702" s="1" t="s">
        <v>2798</v>
      </c>
      <c r="H702" s="15">
        <v>14320115</v>
      </c>
      <c r="I702" s="15" t="s">
        <v>279</v>
      </c>
      <c r="J702" s="16">
        <v>2</v>
      </c>
      <c r="K702" s="16">
        <v>1652</v>
      </c>
      <c r="L702" s="17">
        <v>45804</v>
      </c>
      <c r="M702" s="18">
        <f>+F702</f>
        <v>4500000</v>
      </c>
      <c r="N702" s="17">
        <v>45807</v>
      </c>
      <c r="O702" s="13" t="s">
        <v>43</v>
      </c>
      <c r="P702" s="19"/>
      <c r="Q702" s="13"/>
      <c r="R702" s="1">
        <v>220602</v>
      </c>
      <c r="S702" s="20">
        <f>+M702</f>
        <v>4500000</v>
      </c>
      <c r="T702" s="17" t="s">
        <v>2799</v>
      </c>
      <c r="U702" s="15" t="s">
        <v>2800</v>
      </c>
      <c r="V702" s="17">
        <v>45814</v>
      </c>
      <c r="W702" s="13" t="s">
        <v>668</v>
      </c>
      <c r="X702" s="17"/>
      <c r="Y702" s="1"/>
      <c r="Z702" s="21">
        <f>+S702/3</f>
        <v>1500000</v>
      </c>
      <c r="AA702" s="1"/>
      <c r="AB702" s="22"/>
      <c r="AC702" s="1"/>
      <c r="AD702" s="22"/>
      <c r="AE702" s="1"/>
      <c r="AF702" s="1" t="s">
        <v>2801</v>
      </c>
      <c r="AG702" s="1">
        <v>3229071680</v>
      </c>
      <c r="AH702" s="26" t="s">
        <v>2802</v>
      </c>
      <c r="AI702" s="1"/>
    </row>
    <row r="703" spans="1:35">
      <c r="A703" s="1">
        <v>727</v>
      </c>
      <c r="B703" s="1" t="s">
        <v>596</v>
      </c>
      <c r="C703" s="1" t="s">
        <v>621</v>
      </c>
      <c r="D703" s="243" t="s">
        <v>2803</v>
      </c>
      <c r="E703" s="13" t="s">
        <v>40</v>
      </c>
      <c r="F703" s="257">
        <v>24000000</v>
      </c>
      <c r="G703" s="1" t="s">
        <v>2804</v>
      </c>
      <c r="H703" s="15">
        <v>53152872</v>
      </c>
      <c r="I703" s="15" t="s">
        <v>51</v>
      </c>
      <c r="J703" s="16">
        <v>0</v>
      </c>
      <c r="K703" s="16">
        <v>1649</v>
      </c>
      <c r="L703" s="17">
        <v>45804</v>
      </c>
      <c r="M703" s="18">
        <f>F703</f>
        <v>24000000</v>
      </c>
      <c r="N703" s="17">
        <v>45807</v>
      </c>
      <c r="O703" s="13" t="s">
        <v>43</v>
      </c>
      <c r="P703" s="19"/>
      <c r="Q703" s="13"/>
      <c r="R703" s="1">
        <v>220701</v>
      </c>
      <c r="S703" s="20">
        <f>M703</f>
        <v>24000000</v>
      </c>
      <c r="T703" s="17"/>
      <c r="U703" s="15"/>
      <c r="V703" s="17"/>
      <c r="W703" s="13" t="s">
        <v>668</v>
      </c>
      <c r="X703" s="17"/>
      <c r="Y703" s="1"/>
      <c r="Z703" s="21">
        <f>+S703/3</f>
        <v>8000000</v>
      </c>
      <c r="AA703" s="1"/>
      <c r="AB703" s="22"/>
      <c r="AC703" s="1"/>
      <c r="AD703" s="22"/>
      <c r="AE703" s="1"/>
      <c r="AF703" s="1" t="s">
        <v>2806</v>
      </c>
      <c r="AG703" s="1">
        <v>3133699560</v>
      </c>
      <c r="AH703" s="26" t="s">
        <v>2807</v>
      </c>
      <c r="AI703" s="1"/>
    </row>
    <row r="704" spans="1:35">
      <c r="A704" s="1">
        <v>728</v>
      </c>
      <c r="B704" s="1" t="s">
        <v>596</v>
      </c>
      <c r="C704" s="1" t="s">
        <v>621</v>
      </c>
      <c r="D704" s="24" t="s">
        <v>2765</v>
      </c>
      <c r="E704" s="13" t="s">
        <v>40</v>
      </c>
      <c r="F704" s="260">
        <v>18000000</v>
      </c>
      <c r="G704" s="1" t="s">
        <v>2808</v>
      </c>
      <c r="H704" s="15">
        <v>1110571328</v>
      </c>
      <c r="I704" s="15" t="s">
        <v>115</v>
      </c>
      <c r="J704" s="16">
        <v>1</v>
      </c>
      <c r="K704" s="16">
        <v>1635</v>
      </c>
      <c r="L704" s="17">
        <v>45800</v>
      </c>
      <c r="M704" s="18">
        <f t="shared" ref="M704" si="244">F704</f>
        <v>18000000</v>
      </c>
      <c r="N704" s="17">
        <v>45807</v>
      </c>
      <c r="O704" s="13" t="s">
        <v>43</v>
      </c>
      <c r="P704" s="19"/>
      <c r="Q704" s="13"/>
      <c r="R704" s="1">
        <v>220701</v>
      </c>
      <c r="S704" s="20">
        <f t="shared" ref="S704" si="245">M704</f>
        <v>18000000</v>
      </c>
      <c r="T704" s="17"/>
      <c r="U704" s="15"/>
      <c r="V704" s="17"/>
      <c r="W704" s="13" t="s">
        <v>668</v>
      </c>
      <c r="X704" s="17"/>
      <c r="Y704" s="1"/>
      <c r="Z704" s="21">
        <f t="shared" ref="Z704" si="246">+S704/3</f>
        <v>6000000</v>
      </c>
      <c r="AA704" s="1"/>
      <c r="AB704" s="22"/>
      <c r="AC704" s="1"/>
      <c r="AD704" s="22"/>
      <c r="AE704" s="1"/>
      <c r="AF704" s="1" t="s">
        <v>2780</v>
      </c>
      <c r="AG704" s="1">
        <v>3025905818</v>
      </c>
      <c r="AH704" s="26" t="s">
        <v>2781</v>
      </c>
      <c r="AI704" s="1"/>
    </row>
    <row r="705" spans="1:35">
      <c r="A705" s="1">
        <v>729</v>
      </c>
      <c r="B705" s="1" t="s">
        <v>596</v>
      </c>
      <c r="C705" s="1" t="s">
        <v>621</v>
      </c>
      <c r="D705" s="145" t="s">
        <v>4179</v>
      </c>
      <c r="E705" s="13" t="s">
        <v>40</v>
      </c>
      <c r="F705" s="263">
        <v>33000000</v>
      </c>
      <c r="G705" s="1" t="s">
        <v>2810</v>
      </c>
      <c r="H705" s="15">
        <v>1006116761</v>
      </c>
      <c r="I705" s="15" t="s">
        <v>115</v>
      </c>
      <c r="J705" s="16">
        <v>9</v>
      </c>
      <c r="K705" s="16">
        <v>1632</v>
      </c>
      <c r="L705" s="17">
        <v>45799</v>
      </c>
      <c r="M705" s="18">
        <f>+F705</f>
        <v>33000000</v>
      </c>
      <c r="N705" s="17">
        <v>45807</v>
      </c>
      <c r="O705" s="13" t="s">
        <v>43</v>
      </c>
      <c r="P705" s="19"/>
      <c r="Q705" s="13"/>
      <c r="R705" s="1">
        <v>220701</v>
      </c>
      <c r="S705" s="20">
        <f>+M705</f>
        <v>33000000</v>
      </c>
      <c r="T705" s="17"/>
      <c r="U705" s="15"/>
      <c r="V705" s="17"/>
      <c r="W705" s="13" t="s">
        <v>668</v>
      </c>
      <c r="X705" s="17"/>
      <c r="Y705" s="1"/>
      <c r="Z705" s="21">
        <f>+S705/3</f>
        <v>11000000</v>
      </c>
      <c r="AA705" s="1"/>
      <c r="AB705" s="22"/>
      <c r="AC705" s="1"/>
      <c r="AD705" s="22"/>
      <c r="AE705" s="1"/>
      <c r="AF705" s="1" t="s">
        <v>2812</v>
      </c>
      <c r="AG705" s="1">
        <v>3155445748</v>
      </c>
      <c r="AH705" s="26" t="s">
        <v>2813</v>
      </c>
      <c r="AI705" s="1"/>
    </row>
    <row r="706" spans="1:35" hidden="1">
      <c r="A706" s="1">
        <v>730</v>
      </c>
      <c r="B706" s="1" t="s">
        <v>37</v>
      </c>
      <c r="C706" s="1" t="s">
        <v>2656</v>
      </c>
      <c r="D706" s="24" t="s">
        <v>61</v>
      </c>
      <c r="E706" s="13" t="s">
        <v>40</v>
      </c>
      <c r="F706" s="14">
        <v>3950000</v>
      </c>
      <c r="G706" s="1" t="s">
        <v>62</v>
      </c>
      <c r="H706" s="15">
        <v>1104706658</v>
      </c>
      <c r="I706" s="15" t="s">
        <v>63</v>
      </c>
      <c r="J706" s="16">
        <v>5</v>
      </c>
      <c r="K706" s="16">
        <v>1666</v>
      </c>
      <c r="L706" s="17">
        <v>45806</v>
      </c>
      <c r="M706" s="18">
        <f t="shared" ref="M706:M707" si="247">F706</f>
        <v>3950000</v>
      </c>
      <c r="N706" s="17">
        <v>45807</v>
      </c>
      <c r="O706" s="13" t="s">
        <v>43</v>
      </c>
      <c r="P706" s="19">
        <v>45807</v>
      </c>
      <c r="Q706" s="13">
        <v>1563</v>
      </c>
      <c r="R706" s="1">
        <v>2101020301</v>
      </c>
      <c r="S706" s="20">
        <f t="shared" ref="S706:S707" si="248">M706</f>
        <v>3950000</v>
      </c>
      <c r="T706" s="17"/>
      <c r="U706" s="15"/>
      <c r="V706" s="17"/>
      <c r="W706" s="25" t="s">
        <v>3012</v>
      </c>
      <c r="X706" s="17"/>
      <c r="Y706" s="1"/>
      <c r="Z706" s="21">
        <f>+F706</f>
        <v>3950000</v>
      </c>
      <c r="AA706" s="1"/>
      <c r="AB706" s="22"/>
      <c r="AC706" s="1"/>
      <c r="AD706" s="22"/>
      <c r="AE706" s="1"/>
      <c r="AF706" s="1" t="s">
        <v>65</v>
      </c>
      <c r="AG706" s="1">
        <v>3042092595</v>
      </c>
      <c r="AH706" s="26" t="s">
        <v>66</v>
      </c>
      <c r="AI706" s="1"/>
    </row>
    <row r="707" spans="1:35" hidden="1">
      <c r="A707" s="1">
        <v>731</v>
      </c>
      <c r="B707" s="1" t="s">
        <v>37</v>
      </c>
      <c r="C707" s="1" t="s">
        <v>100</v>
      </c>
      <c r="D707" s="24" t="s">
        <v>631</v>
      </c>
      <c r="E707" s="13" t="s">
        <v>40</v>
      </c>
      <c r="F707" s="14">
        <v>3600000</v>
      </c>
      <c r="G707" s="1" t="s">
        <v>96</v>
      </c>
      <c r="H707" s="15">
        <v>1053849833</v>
      </c>
      <c r="I707" s="15" t="s">
        <v>69</v>
      </c>
      <c r="J707" s="16">
        <v>7</v>
      </c>
      <c r="K707" s="16">
        <v>1663</v>
      </c>
      <c r="L707" s="17">
        <v>45806</v>
      </c>
      <c r="M707" s="18">
        <f t="shared" si="247"/>
        <v>3600000</v>
      </c>
      <c r="N707" s="17">
        <v>45807</v>
      </c>
      <c r="O707" s="13" t="s">
        <v>43</v>
      </c>
      <c r="P707" s="19"/>
      <c r="Q707" s="13"/>
      <c r="R707" s="1">
        <v>2101020301</v>
      </c>
      <c r="S707" s="20">
        <f t="shared" si="248"/>
        <v>3600000</v>
      </c>
      <c r="T707" s="17">
        <v>45811</v>
      </c>
      <c r="U707" s="15" t="s">
        <v>2815</v>
      </c>
      <c r="V707" s="17">
        <v>45812</v>
      </c>
      <c r="W707" s="25" t="s">
        <v>3012</v>
      </c>
      <c r="X707" s="17"/>
      <c r="Y707" s="1"/>
      <c r="Z707" s="21">
        <f>+F707</f>
        <v>3600000</v>
      </c>
      <c r="AA707" s="1"/>
      <c r="AB707" s="22"/>
      <c r="AC707" s="1"/>
      <c r="AD707" s="22"/>
      <c r="AE707" s="1"/>
      <c r="AF707" s="1" t="s">
        <v>98</v>
      </c>
      <c r="AG707" s="1">
        <v>3186189305</v>
      </c>
      <c r="AH707" s="26" t="s">
        <v>99</v>
      </c>
      <c r="AI707" s="1"/>
    </row>
    <row r="708" spans="1:35">
      <c r="A708" s="1">
        <v>732</v>
      </c>
      <c r="B708" s="1" t="s">
        <v>596</v>
      </c>
      <c r="C708" s="1" t="s">
        <v>1426</v>
      </c>
      <c r="D708" s="1" t="s">
        <v>4167</v>
      </c>
      <c r="E708" s="13" t="s">
        <v>40</v>
      </c>
      <c r="F708" s="257">
        <v>5000000</v>
      </c>
      <c r="G708" s="1" t="s">
        <v>1428</v>
      </c>
      <c r="H708" s="15">
        <v>1110494837</v>
      </c>
      <c r="I708" s="15" t="s">
        <v>42</v>
      </c>
      <c r="J708" s="16">
        <v>7</v>
      </c>
      <c r="K708" s="16">
        <v>1650</v>
      </c>
      <c r="L708" s="17">
        <v>45804</v>
      </c>
      <c r="M708" s="18">
        <v>5000000</v>
      </c>
      <c r="N708" s="17">
        <v>45811</v>
      </c>
      <c r="O708" s="13" t="s">
        <v>43</v>
      </c>
      <c r="P708" s="19"/>
      <c r="Q708" s="13"/>
      <c r="R708" s="1">
        <v>220601</v>
      </c>
      <c r="S708" s="20">
        <v>5000000</v>
      </c>
      <c r="T708" s="17"/>
      <c r="U708" s="15"/>
      <c r="V708" s="17"/>
      <c r="W708" s="13" t="s">
        <v>3012</v>
      </c>
      <c r="X708" s="17"/>
      <c r="Y708" s="1"/>
      <c r="Z708" s="21">
        <v>5000000</v>
      </c>
      <c r="AA708" s="1"/>
      <c r="AB708" s="22"/>
      <c r="AC708" s="1"/>
      <c r="AD708" s="22"/>
      <c r="AE708" s="1"/>
      <c r="AF708" s="1" t="s">
        <v>1430</v>
      </c>
      <c r="AG708" s="1">
        <v>3046809267</v>
      </c>
      <c r="AH708" s="26" t="s">
        <v>1431</v>
      </c>
      <c r="AI708" s="1"/>
    </row>
    <row r="709" spans="1:35" hidden="1">
      <c r="A709" s="1">
        <v>733</v>
      </c>
      <c r="B709" s="1" t="s">
        <v>37</v>
      </c>
      <c r="C709" s="1" t="s">
        <v>100</v>
      </c>
      <c r="D709" s="24" t="s">
        <v>2817</v>
      </c>
      <c r="E709" s="13" t="s">
        <v>40</v>
      </c>
      <c r="F709" s="14">
        <v>12960000</v>
      </c>
      <c r="G709" s="1" t="s">
        <v>233</v>
      </c>
      <c r="H709" s="15">
        <v>14138035</v>
      </c>
      <c r="I709" s="15" t="s">
        <v>115</v>
      </c>
      <c r="J709" s="16">
        <v>2</v>
      </c>
      <c r="K709" s="16">
        <v>1655</v>
      </c>
      <c r="L709" s="17" t="s">
        <v>2818</v>
      </c>
      <c r="M709" s="18">
        <f t="shared" ref="M709:M714" si="249">F709</f>
        <v>12960000</v>
      </c>
      <c r="N709" s="17">
        <v>45811</v>
      </c>
      <c r="O709" s="13" t="s">
        <v>43</v>
      </c>
      <c r="P709" s="19"/>
      <c r="Q709" s="13"/>
      <c r="R709" s="1">
        <v>2101020301</v>
      </c>
      <c r="S709" s="20">
        <f t="shared" ref="S709:S714" si="250">M709</f>
        <v>12960000</v>
      </c>
      <c r="T709" s="17">
        <v>45811</v>
      </c>
      <c r="U709" s="15" t="s">
        <v>2819</v>
      </c>
      <c r="V709" s="17">
        <v>45811</v>
      </c>
      <c r="W709" s="25" t="s">
        <v>3012</v>
      </c>
      <c r="X709" s="17"/>
      <c r="Y709" s="1"/>
      <c r="Z709" s="21">
        <f>+F709</f>
        <v>12960000</v>
      </c>
      <c r="AA709" s="1"/>
      <c r="AB709" s="22"/>
      <c r="AC709" s="1"/>
      <c r="AD709" s="22"/>
      <c r="AE709" s="1"/>
      <c r="AF709" s="1" t="s">
        <v>235</v>
      </c>
      <c r="AG709" s="1">
        <v>3007057327</v>
      </c>
      <c r="AH709" s="26" t="s">
        <v>236</v>
      </c>
      <c r="AI709" s="1"/>
    </row>
    <row r="710" spans="1:35" hidden="1">
      <c r="A710" s="1">
        <v>734</v>
      </c>
      <c r="B710" s="1" t="s">
        <v>37</v>
      </c>
      <c r="C710" s="1" t="s">
        <v>311</v>
      </c>
      <c r="D710" s="267" t="s">
        <v>2820</v>
      </c>
      <c r="E710" s="13" t="s">
        <v>40</v>
      </c>
      <c r="F710" s="14">
        <v>5300000</v>
      </c>
      <c r="G710" s="1" t="s">
        <v>313</v>
      </c>
      <c r="H710" s="15">
        <v>84047569</v>
      </c>
      <c r="I710" s="15" t="s">
        <v>314</v>
      </c>
      <c r="J710" s="16">
        <v>7</v>
      </c>
      <c r="K710" s="16">
        <v>1664</v>
      </c>
      <c r="L710" s="17">
        <v>45806</v>
      </c>
      <c r="M710" s="18">
        <f t="shared" si="249"/>
        <v>5300000</v>
      </c>
      <c r="N710" s="17">
        <v>45812</v>
      </c>
      <c r="O710" s="13" t="s">
        <v>43</v>
      </c>
      <c r="P710" s="19"/>
      <c r="Q710" s="13"/>
      <c r="R710" s="1">
        <v>2101020301</v>
      </c>
      <c r="S710" s="20">
        <f t="shared" si="250"/>
        <v>5300000</v>
      </c>
      <c r="T710" s="17"/>
      <c r="U710" s="15"/>
      <c r="V710" s="17"/>
      <c r="W710" s="25" t="s">
        <v>3012</v>
      </c>
      <c r="X710" s="17"/>
      <c r="Y710" s="1"/>
      <c r="Z710" s="21">
        <f>+F710</f>
        <v>5300000</v>
      </c>
      <c r="AA710" s="27"/>
      <c r="AB710" s="22"/>
      <c r="AC710" s="1"/>
      <c r="AD710" s="22"/>
      <c r="AE710" s="1"/>
      <c r="AF710" s="1" t="s">
        <v>1005</v>
      </c>
      <c r="AG710" s="1">
        <v>3005558304</v>
      </c>
      <c r="AH710" s="26" t="s">
        <v>316</v>
      </c>
      <c r="AI710" s="1"/>
    </row>
    <row r="711" spans="1:35" hidden="1">
      <c r="A711" s="1">
        <v>735</v>
      </c>
      <c r="B711" s="1" t="s">
        <v>37</v>
      </c>
      <c r="C711" s="1" t="s">
        <v>100</v>
      </c>
      <c r="D711" s="24" t="s">
        <v>572</v>
      </c>
      <c r="E711" s="13" t="s">
        <v>40</v>
      </c>
      <c r="F711" s="14">
        <v>4000000</v>
      </c>
      <c r="G711" s="1" t="s">
        <v>573</v>
      </c>
      <c r="H711" s="15">
        <v>7690159</v>
      </c>
      <c r="I711" s="15" t="s">
        <v>560</v>
      </c>
      <c r="J711" s="16">
        <v>7</v>
      </c>
      <c r="K711" s="16">
        <v>1684</v>
      </c>
      <c r="L711" s="17">
        <v>45807</v>
      </c>
      <c r="M711" s="18">
        <f t="shared" si="249"/>
        <v>4000000</v>
      </c>
      <c r="N711" s="17">
        <v>45812</v>
      </c>
      <c r="O711" s="13" t="s">
        <v>43</v>
      </c>
      <c r="P711" s="19"/>
      <c r="Q711" s="13"/>
      <c r="R711" s="1">
        <v>2101020301</v>
      </c>
      <c r="S711" s="20">
        <f t="shared" si="250"/>
        <v>4000000</v>
      </c>
      <c r="T711" s="17">
        <v>45812</v>
      </c>
      <c r="U711" s="15" t="s">
        <v>2822</v>
      </c>
      <c r="V711" s="17">
        <v>45813</v>
      </c>
      <c r="W711" s="25" t="s">
        <v>3012</v>
      </c>
      <c r="X711" s="17"/>
      <c r="Y711" s="1"/>
      <c r="Z711" s="21">
        <f>+S711</f>
        <v>4000000</v>
      </c>
      <c r="AA711" s="1"/>
      <c r="AB711" s="22"/>
      <c r="AC711" s="1"/>
      <c r="AD711" s="22"/>
      <c r="AE711" s="1"/>
      <c r="AF711" s="1" t="s">
        <v>575</v>
      </c>
      <c r="AG711" s="1">
        <v>3183964324</v>
      </c>
      <c r="AH711" s="26" t="s">
        <v>576</v>
      </c>
      <c r="AI711" s="1"/>
    </row>
    <row r="712" spans="1:35" hidden="1">
      <c r="A712" s="1">
        <v>736</v>
      </c>
      <c r="B712" s="1" t="s">
        <v>37</v>
      </c>
      <c r="C712" s="1" t="s">
        <v>100</v>
      </c>
      <c r="D712" s="24" t="s">
        <v>2823</v>
      </c>
      <c r="E712" s="13" t="s">
        <v>40</v>
      </c>
      <c r="F712" s="14">
        <v>4860000</v>
      </c>
      <c r="G712" s="1" t="s">
        <v>228</v>
      </c>
      <c r="H712" s="15">
        <v>1018433119</v>
      </c>
      <c r="I712" s="15" t="s">
        <v>51</v>
      </c>
      <c r="J712" s="16">
        <v>2</v>
      </c>
      <c r="K712" s="16">
        <v>1683</v>
      </c>
      <c r="L712" s="17">
        <v>45807</v>
      </c>
      <c r="M712" s="18">
        <f t="shared" si="249"/>
        <v>4860000</v>
      </c>
      <c r="N712" s="17">
        <v>45812</v>
      </c>
      <c r="O712" s="13" t="s">
        <v>43</v>
      </c>
      <c r="P712" s="19"/>
      <c r="Q712" s="13"/>
      <c r="R712" s="1">
        <v>2101020301</v>
      </c>
      <c r="S712" s="20">
        <f t="shared" si="250"/>
        <v>4860000</v>
      </c>
      <c r="T712" s="17"/>
      <c r="U712" s="15"/>
      <c r="V712" s="17"/>
      <c r="W712" s="25" t="s">
        <v>4180</v>
      </c>
      <c r="X712" s="17"/>
      <c r="Y712" s="1"/>
      <c r="Z712" s="21">
        <f>+F712</f>
        <v>4860000</v>
      </c>
      <c r="AA712" s="1"/>
      <c r="AB712" s="22"/>
      <c r="AC712" s="1"/>
      <c r="AD712" s="22"/>
      <c r="AE712" s="1"/>
      <c r="AF712" s="1" t="s">
        <v>230</v>
      </c>
      <c r="AG712" s="1">
        <v>3112684478</v>
      </c>
      <c r="AH712" s="26" t="s">
        <v>231</v>
      </c>
      <c r="AI712" s="1"/>
    </row>
    <row r="713" spans="1:35" hidden="1">
      <c r="A713" s="1">
        <v>737</v>
      </c>
      <c r="B713" s="1" t="s">
        <v>37</v>
      </c>
      <c r="C713" s="1" t="s">
        <v>100</v>
      </c>
      <c r="D713" s="24" t="s">
        <v>67</v>
      </c>
      <c r="E713" s="13" t="s">
        <v>40</v>
      </c>
      <c r="F713" s="14">
        <v>9720000</v>
      </c>
      <c r="G713" s="1" t="s">
        <v>68</v>
      </c>
      <c r="H713" s="15">
        <v>1053785704</v>
      </c>
      <c r="I713" s="15" t="s">
        <v>69</v>
      </c>
      <c r="J713" s="16">
        <v>9</v>
      </c>
      <c r="K713" s="16">
        <v>1685</v>
      </c>
      <c r="L713" s="17">
        <v>45807</v>
      </c>
      <c r="M713" s="18">
        <f t="shared" si="249"/>
        <v>9720000</v>
      </c>
      <c r="N713" s="17">
        <v>45812</v>
      </c>
      <c r="O713" s="13" t="s">
        <v>43</v>
      </c>
      <c r="P713" s="19"/>
      <c r="Q713" s="13"/>
      <c r="R713" s="1">
        <v>2101020301</v>
      </c>
      <c r="S713" s="20">
        <f t="shared" si="250"/>
        <v>9720000</v>
      </c>
      <c r="T713" s="17">
        <v>45812</v>
      </c>
      <c r="U713" s="15" t="s">
        <v>2824</v>
      </c>
      <c r="V713" s="17">
        <v>45813</v>
      </c>
      <c r="W713" s="25" t="s">
        <v>3012</v>
      </c>
      <c r="X713" s="17"/>
      <c r="Y713" s="1"/>
      <c r="Z713" s="21">
        <f>+F713</f>
        <v>9720000</v>
      </c>
      <c r="AA713" s="1"/>
      <c r="AB713" s="22"/>
      <c r="AC713" s="1"/>
      <c r="AD713" s="22"/>
      <c r="AE713" s="1"/>
      <c r="AF713" s="1" t="s">
        <v>71</v>
      </c>
      <c r="AG713" s="1">
        <v>3152225118</v>
      </c>
      <c r="AH713" s="26" t="s">
        <v>72</v>
      </c>
      <c r="AI713" s="1"/>
    </row>
    <row r="714" spans="1:35" hidden="1">
      <c r="A714" s="1">
        <v>738</v>
      </c>
      <c r="B714" s="1" t="s">
        <v>37</v>
      </c>
      <c r="C714" s="1" t="s">
        <v>2825</v>
      </c>
      <c r="D714" s="267" t="s">
        <v>2826</v>
      </c>
      <c r="E714" s="13" t="s">
        <v>40</v>
      </c>
      <c r="F714" s="14">
        <v>25750000</v>
      </c>
      <c r="G714" s="1" t="s">
        <v>381</v>
      </c>
      <c r="H714" s="15">
        <v>1110505317</v>
      </c>
      <c r="I714" s="15" t="s">
        <v>115</v>
      </c>
      <c r="J714" s="16">
        <v>8</v>
      </c>
      <c r="K714" s="16">
        <v>1665</v>
      </c>
      <c r="L714" s="17">
        <v>45806</v>
      </c>
      <c r="M714" s="18">
        <f t="shared" si="249"/>
        <v>25750000</v>
      </c>
      <c r="N714" s="17">
        <v>45812</v>
      </c>
      <c r="O714" s="13" t="s">
        <v>43</v>
      </c>
      <c r="P714" s="19"/>
      <c r="Q714" s="13"/>
      <c r="R714" s="1">
        <v>2101010301</v>
      </c>
      <c r="S714" s="20">
        <f t="shared" si="250"/>
        <v>25750000</v>
      </c>
      <c r="T714" s="17"/>
      <c r="U714" s="15"/>
      <c r="V714" s="17"/>
      <c r="W714" s="25" t="s">
        <v>1135</v>
      </c>
      <c r="X714" s="17"/>
      <c r="Y714" s="1"/>
      <c r="Z714" s="21">
        <v>5150000</v>
      </c>
      <c r="AA714" s="1"/>
      <c r="AB714" s="22"/>
      <c r="AC714" s="1"/>
      <c r="AD714" s="22"/>
      <c r="AE714" s="1"/>
      <c r="AF714" s="1" t="s">
        <v>382</v>
      </c>
      <c r="AG714" s="1">
        <v>3004088878</v>
      </c>
      <c r="AH714" s="26" t="s">
        <v>383</v>
      </c>
      <c r="AI714" s="1"/>
    </row>
    <row r="715" spans="1:35">
      <c r="A715" s="1">
        <v>739</v>
      </c>
      <c r="B715" s="1" t="s">
        <v>596</v>
      </c>
      <c r="C715" s="1" t="s">
        <v>621</v>
      </c>
      <c r="D715" s="1" t="s">
        <v>1521</v>
      </c>
      <c r="E715" s="13" t="s">
        <v>40</v>
      </c>
      <c r="F715" s="261">
        <v>4500000</v>
      </c>
      <c r="G715" s="1" t="s">
        <v>2828</v>
      </c>
      <c r="H715" s="15">
        <v>1110516520</v>
      </c>
      <c r="I715" s="15" t="s">
        <v>42</v>
      </c>
      <c r="J715" s="16">
        <v>2</v>
      </c>
      <c r="K715" s="16">
        <v>1639</v>
      </c>
      <c r="L715" s="17">
        <v>45800</v>
      </c>
      <c r="M715" s="18">
        <f>+F715</f>
        <v>4500000</v>
      </c>
      <c r="N715" s="17">
        <v>45812</v>
      </c>
      <c r="O715" s="13" t="s">
        <v>43</v>
      </c>
      <c r="P715" s="19"/>
      <c r="Q715" s="13"/>
      <c r="R715" s="1">
        <v>220602</v>
      </c>
      <c r="S715" s="20">
        <f>+M715</f>
        <v>4500000</v>
      </c>
      <c r="T715" s="17"/>
      <c r="U715" s="15"/>
      <c r="V715" s="17"/>
      <c r="W715" s="13" t="s">
        <v>668</v>
      </c>
      <c r="X715" s="17"/>
      <c r="Y715" s="1"/>
      <c r="Z715" s="21">
        <f>+S715/3</f>
        <v>1500000</v>
      </c>
      <c r="AA715" s="1"/>
      <c r="AB715" s="22"/>
      <c r="AC715" s="1"/>
      <c r="AD715" s="22"/>
      <c r="AE715" s="1"/>
      <c r="AF715" s="1" t="s">
        <v>2830</v>
      </c>
      <c r="AG715" s="1">
        <v>3022818036</v>
      </c>
      <c r="AH715" s="26" t="s">
        <v>2831</v>
      </c>
      <c r="AI715" s="1"/>
    </row>
    <row r="716" spans="1:35" hidden="1">
      <c r="A716" s="1">
        <v>740</v>
      </c>
      <c r="B716" s="1" t="s">
        <v>37</v>
      </c>
      <c r="C716" s="1" t="s">
        <v>311</v>
      </c>
      <c r="D716" s="24" t="s">
        <v>326</v>
      </c>
      <c r="E716" s="13" t="s">
        <v>40</v>
      </c>
      <c r="F716" s="14">
        <v>3780000</v>
      </c>
      <c r="G716" s="1" t="s">
        <v>327</v>
      </c>
      <c r="H716" s="15">
        <v>65755709</v>
      </c>
      <c r="I716" s="15" t="s">
        <v>115</v>
      </c>
      <c r="J716" s="16">
        <v>1</v>
      </c>
      <c r="K716" s="16">
        <v>1689</v>
      </c>
      <c r="L716" s="17">
        <v>45807</v>
      </c>
      <c r="M716" s="18">
        <f t="shared" ref="M716:M717" si="251">F716</f>
        <v>3780000</v>
      </c>
      <c r="N716" s="17">
        <v>45812</v>
      </c>
      <c r="O716" s="13" t="s">
        <v>43</v>
      </c>
      <c r="P716" s="19"/>
      <c r="Q716" s="13"/>
      <c r="R716" s="1">
        <v>2101020301</v>
      </c>
      <c r="S716" s="20">
        <f t="shared" ref="S716:S717" si="252">M716</f>
        <v>3780000</v>
      </c>
      <c r="T716" s="17"/>
      <c r="U716" s="15"/>
      <c r="V716" s="17"/>
      <c r="W716" s="25" t="s">
        <v>3012</v>
      </c>
      <c r="X716" s="17"/>
      <c r="Y716" s="1"/>
      <c r="Z716" s="21">
        <f>+S716</f>
        <v>3780000</v>
      </c>
      <c r="AA716" s="27"/>
      <c r="AB716" s="22"/>
      <c r="AC716" s="1"/>
      <c r="AD716" s="22"/>
      <c r="AE716" s="1"/>
      <c r="AF716" s="1" t="s">
        <v>328</v>
      </c>
      <c r="AG716" s="1">
        <v>3176367754</v>
      </c>
      <c r="AH716" s="26" t="s">
        <v>329</v>
      </c>
      <c r="AI716" s="1"/>
    </row>
    <row r="717" spans="1:35" hidden="1">
      <c r="A717" s="1">
        <v>741</v>
      </c>
      <c r="B717" s="1" t="s">
        <v>37</v>
      </c>
      <c r="C717" s="1" t="s">
        <v>100</v>
      </c>
      <c r="D717" s="24" t="s">
        <v>2834</v>
      </c>
      <c r="E717" s="13" t="s">
        <v>80</v>
      </c>
      <c r="F717" s="14">
        <v>3050000</v>
      </c>
      <c r="G717" s="1" t="s">
        <v>158</v>
      </c>
      <c r="H717" s="15">
        <v>51987188</v>
      </c>
      <c r="I717" s="15" t="s">
        <v>51</v>
      </c>
      <c r="J717" s="16">
        <v>7</v>
      </c>
      <c r="K717" s="16">
        <v>1686</v>
      </c>
      <c r="L717" s="17">
        <v>45807</v>
      </c>
      <c r="M717" s="18">
        <f t="shared" si="251"/>
        <v>3050000</v>
      </c>
      <c r="N717" s="17">
        <v>45812</v>
      </c>
      <c r="O717" s="13" t="s">
        <v>43</v>
      </c>
      <c r="P717" s="19"/>
      <c r="Q717" s="13"/>
      <c r="R717" s="1">
        <v>2101020301</v>
      </c>
      <c r="S717" s="20">
        <f t="shared" si="252"/>
        <v>3050000</v>
      </c>
      <c r="T717" s="17">
        <v>45812</v>
      </c>
      <c r="U717" s="15" t="s">
        <v>2835</v>
      </c>
      <c r="V717" s="17">
        <v>45812</v>
      </c>
      <c r="W717" s="25" t="s">
        <v>3012</v>
      </c>
      <c r="X717" s="17"/>
      <c r="Y717" s="1"/>
      <c r="Z717" s="21">
        <f>+F717</f>
        <v>3050000</v>
      </c>
      <c r="AA717" s="1"/>
      <c r="AB717" s="22"/>
      <c r="AC717" s="1"/>
      <c r="AD717" s="22"/>
      <c r="AE717" s="1"/>
      <c r="AF717" s="1" t="s">
        <v>160</v>
      </c>
      <c r="AG717" s="1">
        <v>3108761420</v>
      </c>
      <c r="AH717" s="26" t="s">
        <v>161</v>
      </c>
      <c r="AI717" s="1"/>
    </row>
    <row r="718" spans="1:35" hidden="1">
      <c r="A718" s="1">
        <v>742</v>
      </c>
      <c r="B718" s="1" t="s">
        <v>37</v>
      </c>
      <c r="C718" s="1" t="s">
        <v>100</v>
      </c>
      <c r="D718" s="1" t="s">
        <v>321</v>
      </c>
      <c r="E718" s="13" t="s">
        <v>40</v>
      </c>
      <c r="F718" s="14">
        <v>7000000</v>
      </c>
      <c r="G718" s="1" t="s">
        <v>322</v>
      </c>
      <c r="H718" s="15">
        <v>93394691</v>
      </c>
      <c r="I718" s="15" t="s">
        <v>115</v>
      </c>
      <c r="J718" s="16">
        <v>8</v>
      </c>
      <c r="K718" s="16">
        <v>1688</v>
      </c>
      <c r="L718" s="17">
        <v>45807</v>
      </c>
      <c r="M718" s="18">
        <f t="shared" ref="M718" si="253">+F718</f>
        <v>7000000</v>
      </c>
      <c r="N718" s="17">
        <v>45812</v>
      </c>
      <c r="O718" s="13" t="s">
        <v>43</v>
      </c>
      <c r="P718" s="19"/>
      <c r="Q718" s="13"/>
      <c r="R718" s="1">
        <v>2101020301</v>
      </c>
      <c r="S718" s="20">
        <f>+F718</f>
        <v>7000000</v>
      </c>
      <c r="T718" s="17"/>
      <c r="U718" s="15"/>
      <c r="V718" s="17"/>
      <c r="W718" s="25">
        <v>45838</v>
      </c>
      <c r="X718" s="17"/>
      <c r="Y718" s="1"/>
      <c r="Z718" s="21">
        <f t="shared" ref="Z718" si="254">+F718/2</f>
        <v>3500000</v>
      </c>
      <c r="AA718" s="1"/>
      <c r="AB718" s="22"/>
      <c r="AC718" s="1"/>
      <c r="AD718" s="22"/>
      <c r="AE718" s="1"/>
      <c r="AF718" s="1" t="s">
        <v>324</v>
      </c>
      <c r="AG718" s="1">
        <v>3102519518</v>
      </c>
      <c r="AH718" s="26" t="s">
        <v>325</v>
      </c>
      <c r="AI718" s="1"/>
    </row>
    <row r="719" spans="1:35" hidden="1">
      <c r="A719" s="1">
        <v>743</v>
      </c>
      <c r="B719" s="1" t="s">
        <v>37</v>
      </c>
      <c r="C719" s="1" t="s">
        <v>100</v>
      </c>
      <c r="D719" s="24" t="s">
        <v>271</v>
      </c>
      <c r="E719" s="13" t="s">
        <v>40</v>
      </c>
      <c r="F719" s="14">
        <v>9720000</v>
      </c>
      <c r="G719" s="1" t="s">
        <v>272</v>
      </c>
      <c r="H719" s="15">
        <v>14878116</v>
      </c>
      <c r="I719" s="15" t="s">
        <v>273</v>
      </c>
      <c r="J719" s="16">
        <v>5</v>
      </c>
      <c r="K719" s="16">
        <v>1687</v>
      </c>
      <c r="L719" s="17">
        <v>45807</v>
      </c>
      <c r="M719" s="18">
        <f t="shared" ref="M719" si="255">F719</f>
        <v>9720000</v>
      </c>
      <c r="N719" s="17">
        <v>45812</v>
      </c>
      <c r="O719" s="13" t="s">
        <v>43</v>
      </c>
      <c r="P719" s="19"/>
      <c r="Q719" s="13"/>
      <c r="R719" s="1">
        <v>2101020301</v>
      </c>
      <c r="S719" s="20">
        <f t="shared" ref="S719" si="256">M719</f>
        <v>9720000</v>
      </c>
      <c r="T719" s="17">
        <v>45812</v>
      </c>
      <c r="U719" s="15" t="s">
        <v>2837</v>
      </c>
      <c r="V719" s="17">
        <v>45813</v>
      </c>
      <c r="W719" s="25">
        <v>45838</v>
      </c>
      <c r="X719" s="17"/>
      <c r="Y719" s="1"/>
      <c r="Z719" s="21">
        <f>+F719</f>
        <v>9720000</v>
      </c>
      <c r="AA719" s="1"/>
      <c r="AB719" s="22"/>
      <c r="AC719" s="1"/>
      <c r="AD719" s="22"/>
      <c r="AE719" s="1"/>
      <c r="AF719" s="1" t="s">
        <v>275</v>
      </c>
      <c r="AG719" s="1">
        <v>3122950049</v>
      </c>
      <c r="AH719" s="26" t="s">
        <v>276</v>
      </c>
      <c r="AI719" s="1"/>
    </row>
    <row r="720" spans="1:35">
      <c r="A720" s="1">
        <v>744</v>
      </c>
      <c r="B720" s="1" t="s">
        <v>596</v>
      </c>
      <c r="C720" s="1" t="s">
        <v>621</v>
      </c>
      <c r="D720" s="1" t="s">
        <v>796</v>
      </c>
      <c r="E720" s="13" t="s">
        <v>40</v>
      </c>
      <c r="F720" s="140">
        <v>7500000</v>
      </c>
      <c r="G720" s="24" t="s">
        <v>2838</v>
      </c>
      <c r="H720" s="15">
        <v>1006121345</v>
      </c>
      <c r="I720" s="15" t="s">
        <v>42</v>
      </c>
      <c r="J720" s="16">
        <v>8</v>
      </c>
      <c r="K720" s="16">
        <v>1677</v>
      </c>
      <c r="L720" s="17">
        <v>45807</v>
      </c>
      <c r="M720" s="18">
        <f t="shared" ref="M720:M722" si="257">+F720</f>
        <v>7500000</v>
      </c>
      <c r="N720" s="17">
        <v>45813</v>
      </c>
      <c r="O720" s="13" t="s">
        <v>43</v>
      </c>
      <c r="P720" s="19"/>
      <c r="Q720" s="13"/>
      <c r="R720" s="1">
        <v>220602</v>
      </c>
      <c r="S720" s="20">
        <v>7500000</v>
      </c>
      <c r="T720" s="17"/>
      <c r="U720" s="15"/>
      <c r="V720" s="17"/>
      <c r="W720" s="13" t="s">
        <v>668</v>
      </c>
      <c r="X720" s="17"/>
      <c r="Y720" s="1"/>
      <c r="Z720" s="21">
        <f t="shared" ref="Z720:Z722" si="258">+S720/3</f>
        <v>2500000</v>
      </c>
      <c r="AA720" s="1"/>
      <c r="AB720" s="22"/>
      <c r="AC720" s="1"/>
      <c r="AD720" s="22"/>
      <c r="AE720" s="1"/>
      <c r="AF720" s="1" t="s">
        <v>2840</v>
      </c>
      <c r="AG720" s="1">
        <v>3023557362</v>
      </c>
      <c r="AH720" s="237" t="s">
        <v>2841</v>
      </c>
      <c r="AI720" s="1"/>
    </row>
    <row r="721" spans="1:35">
      <c r="A721" s="1">
        <v>745</v>
      </c>
      <c r="B721" s="1" t="s">
        <v>596</v>
      </c>
      <c r="C721" s="1" t="s">
        <v>621</v>
      </c>
      <c r="D721" s="1" t="s">
        <v>2842</v>
      </c>
      <c r="E721" s="13" t="s">
        <v>40</v>
      </c>
      <c r="F721" s="258">
        <v>9000000</v>
      </c>
      <c r="G721" s="24" t="s">
        <v>2843</v>
      </c>
      <c r="H721" s="15">
        <v>1006006439</v>
      </c>
      <c r="I721" s="15" t="s">
        <v>42</v>
      </c>
      <c r="J721" s="16">
        <v>1</v>
      </c>
      <c r="K721" s="16">
        <v>1532</v>
      </c>
      <c r="L721" s="17">
        <v>45790</v>
      </c>
      <c r="M721" s="18">
        <f t="shared" si="257"/>
        <v>9000000</v>
      </c>
      <c r="N721" s="17">
        <v>45813</v>
      </c>
      <c r="O721" s="13" t="s">
        <v>43</v>
      </c>
      <c r="P721" s="19"/>
      <c r="Q721" s="13"/>
      <c r="R721" s="1">
        <v>220702</v>
      </c>
      <c r="S721" s="20">
        <v>9000000</v>
      </c>
      <c r="T721" s="17"/>
      <c r="U721" s="15"/>
      <c r="V721" s="17"/>
      <c r="W721" s="13" t="s">
        <v>668</v>
      </c>
      <c r="X721" s="17"/>
      <c r="Y721" s="1"/>
      <c r="Z721" s="21">
        <f t="shared" si="258"/>
        <v>3000000</v>
      </c>
      <c r="AA721" s="1"/>
      <c r="AB721" s="22"/>
      <c r="AC721" s="1"/>
      <c r="AD721" s="22"/>
      <c r="AE721" s="1"/>
      <c r="AF721" s="1" t="s">
        <v>2845</v>
      </c>
      <c r="AG721" s="1">
        <v>3203011999</v>
      </c>
      <c r="AH721" s="237" t="s">
        <v>2846</v>
      </c>
      <c r="AI721" s="1"/>
    </row>
    <row r="722" spans="1:35">
      <c r="A722" s="1">
        <v>746</v>
      </c>
      <c r="B722" s="1" t="s">
        <v>596</v>
      </c>
      <c r="C722" s="1" t="s">
        <v>621</v>
      </c>
      <c r="D722" s="1" t="s">
        <v>2842</v>
      </c>
      <c r="E722" s="13" t="s">
        <v>40</v>
      </c>
      <c r="F722" s="258">
        <v>9000000</v>
      </c>
      <c r="G722" s="24" t="s">
        <v>2847</v>
      </c>
      <c r="H722" s="15">
        <v>1110587994</v>
      </c>
      <c r="I722" s="15" t="s">
        <v>42</v>
      </c>
      <c r="J722" s="16">
        <v>5</v>
      </c>
      <c r="K722" s="16">
        <v>1628</v>
      </c>
      <c r="L722" s="17">
        <v>45799</v>
      </c>
      <c r="M722" s="18">
        <f t="shared" si="257"/>
        <v>9000000</v>
      </c>
      <c r="N722" s="17">
        <v>45813</v>
      </c>
      <c r="O722" s="13" t="s">
        <v>43</v>
      </c>
      <c r="P722" s="19"/>
      <c r="Q722" s="13"/>
      <c r="R722" s="1">
        <v>220702</v>
      </c>
      <c r="S722" s="20">
        <v>9000000</v>
      </c>
      <c r="T722" s="17"/>
      <c r="U722" s="15"/>
      <c r="V722" s="17"/>
      <c r="W722" s="13" t="s">
        <v>668</v>
      </c>
      <c r="X722" s="17"/>
      <c r="Y722" s="1"/>
      <c r="Z722" s="21">
        <f t="shared" si="258"/>
        <v>3000000</v>
      </c>
      <c r="AA722" s="1"/>
      <c r="AB722" s="22"/>
      <c r="AC722" s="1"/>
      <c r="AD722" s="22"/>
      <c r="AE722" s="1"/>
      <c r="AF722" s="1" t="s">
        <v>2849</v>
      </c>
      <c r="AG722" s="1">
        <v>3113602243</v>
      </c>
      <c r="AH722" s="237" t="s">
        <v>2850</v>
      </c>
      <c r="AI722" s="1"/>
    </row>
    <row r="723" spans="1:35">
      <c r="A723" s="1">
        <v>747</v>
      </c>
      <c r="B723" s="1" t="s">
        <v>596</v>
      </c>
      <c r="C723" s="1" t="s">
        <v>621</v>
      </c>
      <c r="D723" s="243" t="s">
        <v>2803</v>
      </c>
      <c r="E723" s="13" t="s">
        <v>40</v>
      </c>
      <c r="F723" s="257">
        <v>24000000</v>
      </c>
      <c r="G723" s="1" t="s">
        <v>2851</v>
      </c>
      <c r="H723" s="15">
        <v>1005754394</v>
      </c>
      <c r="I723" s="15" t="s">
        <v>42</v>
      </c>
      <c r="J723" s="16">
        <v>1</v>
      </c>
      <c r="K723" s="16">
        <v>1586</v>
      </c>
      <c r="L723" s="17">
        <v>45797</v>
      </c>
      <c r="M723" s="18">
        <f>F723</f>
        <v>24000000</v>
      </c>
      <c r="N723" s="17">
        <v>45813</v>
      </c>
      <c r="O723" s="13" t="s">
        <v>43</v>
      </c>
      <c r="P723" s="19"/>
      <c r="Q723" s="13"/>
      <c r="R723" s="1">
        <v>220701</v>
      </c>
      <c r="S723" s="20">
        <f>M723</f>
        <v>24000000</v>
      </c>
      <c r="T723" s="17"/>
      <c r="U723" s="15"/>
      <c r="V723" s="17"/>
      <c r="W723" s="13" t="s">
        <v>668</v>
      </c>
      <c r="X723" s="17"/>
      <c r="Y723" s="1"/>
      <c r="Z723" s="21">
        <f>+S723/3</f>
        <v>8000000</v>
      </c>
      <c r="AA723" s="1"/>
      <c r="AB723" s="22"/>
      <c r="AC723" s="1"/>
      <c r="AD723" s="22"/>
      <c r="AE723" s="1"/>
      <c r="AF723" s="1" t="s">
        <v>2853</v>
      </c>
      <c r="AG723" s="1">
        <v>3015406665</v>
      </c>
      <c r="AH723" s="26" t="s">
        <v>2854</v>
      </c>
      <c r="AI723" s="1"/>
    </row>
    <row r="724" spans="1:35" hidden="1">
      <c r="A724" s="1">
        <v>748</v>
      </c>
      <c r="B724" s="1" t="s">
        <v>37</v>
      </c>
      <c r="C724" s="1" t="s">
        <v>100</v>
      </c>
      <c r="D724" s="1" t="s">
        <v>277</v>
      </c>
      <c r="E724" s="13" t="s">
        <v>40</v>
      </c>
      <c r="F724" s="14">
        <v>9720000</v>
      </c>
      <c r="G724" s="1" t="s">
        <v>278</v>
      </c>
      <c r="H724" s="15">
        <v>14325425</v>
      </c>
      <c r="I724" s="15" t="s">
        <v>279</v>
      </c>
      <c r="J724" s="16">
        <v>3</v>
      </c>
      <c r="K724" s="16">
        <v>1690</v>
      </c>
      <c r="L724" s="17">
        <v>45807</v>
      </c>
      <c r="M724" s="18">
        <f t="shared" ref="M724:M726" si="259">F724</f>
        <v>9720000</v>
      </c>
      <c r="N724" s="17">
        <v>45814</v>
      </c>
      <c r="O724" s="13" t="s">
        <v>43</v>
      </c>
      <c r="P724" s="19"/>
      <c r="Q724" s="13"/>
      <c r="R724" s="1">
        <v>2101020301</v>
      </c>
      <c r="S724" s="20">
        <f t="shared" ref="S724:S726" si="260">M724</f>
        <v>9720000</v>
      </c>
      <c r="T724" s="17"/>
      <c r="U724" s="15"/>
      <c r="V724" s="17"/>
      <c r="W724" s="25">
        <v>45838</v>
      </c>
      <c r="X724" s="17"/>
      <c r="Y724" s="1"/>
      <c r="Z724" s="21">
        <f>+F724</f>
        <v>9720000</v>
      </c>
      <c r="AA724" s="1"/>
      <c r="AB724" s="22"/>
      <c r="AC724" s="1"/>
      <c r="AD724" s="22"/>
      <c r="AE724" s="1"/>
      <c r="AF724" s="1" t="s">
        <v>2856</v>
      </c>
      <c r="AG724" s="1">
        <v>3132923939</v>
      </c>
      <c r="AH724" s="26" t="s">
        <v>282</v>
      </c>
      <c r="AI724" s="1"/>
    </row>
    <row r="725" spans="1:35" hidden="1">
      <c r="A725" s="1">
        <v>749</v>
      </c>
      <c r="B725" s="1" t="s">
        <v>37</v>
      </c>
      <c r="C725" s="1" t="s">
        <v>100</v>
      </c>
      <c r="D725" s="267" t="s">
        <v>2857</v>
      </c>
      <c r="E725" s="13" t="s">
        <v>40</v>
      </c>
      <c r="F725" s="14">
        <v>9720000</v>
      </c>
      <c r="G725" s="1" t="s">
        <v>174</v>
      </c>
      <c r="H725" s="15">
        <v>14243863</v>
      </c>
      <c r="I725" s="15" t="s">
        <v>42</v>
      </c>
      <c r="J725" s="16">
        <v>3</v>
      </c>
      <c r="K725" s="16">
        <v>1695</v>
      </c>
      <c r="L725" s="17">
        <v>45807</v>
      </c>
      <c r="M725" s="18">
        <f t="shared" si="259"/>
        <v>9720000</v>
      </c>
      <c r="N725" s="17">
        <v>45814</v>
      </c>
      <c r="O725" s="13" t="s">
        <v>43</v>
      </c>
      <c r="P725" s="19"/>
      <c r="Q725" s="13"/>
      <c r="R725" s="1">
        <v>2101020301</v>
      </c>
      <c r="S725" s="20">
        <f t="shared" si="260"/>
        <v>9720000</v>
      </c>
      <c r="T725" s="17"/>
      <c r="U725" s="15"/>
      <c r="V725" s="17"/>
      <c r="W725" s="25">
        <v>45838</v>
      </c>
      <c r="X725" s="17"/>
      <c r="Y725" s="1"/>
      <c r="Z725" s="21">
        <f>+F725</f>
        <v>9720000</v>
      </c>
      <c r="AA725" s="1"/>
      <c r="AB725" s="22"/>
      <c r="AC725" s="1"/>
      <c r="AD725" s="22"/>
      <c r="AE725" s="1"/>
      <c r="AF725" s="1" t="s">
        <v>2859</v>
      </c>
      <c r="AG725" s="1">
        <v>3108140069</v>
      </c>
      <c r="AH725" s="26" t="s">
        <v>2860</v>
      </c>
      <c r="AI725" s="1"/>
    </row>
    <row r="726" spans="1:35" hidden="1">
      <c r="A726" s="1">
        <v>750</v>
      </c>
      <c r="B726" s="1" t="s">
        <v>1840</v>
      </c>
      <c r="C726" s="1" t="s">
        <v>2656</v>
      </c>
      <c r="D726" s="24" t="s">
        <v>201</v>
      </c>
      <c r="E726" s="13" t="s">
        <v>40</v>
      </c>
      <c r="F726" s="14">
        <v>3600000</v>
      </c>
      <c r="G726" s="1" t="s">
        <v>207</v>
      </c>
      <c r="H726" s="15">
        <v>1005848875</v>
      </c>
      <c r="I726" s="15" t="s">
        <v>208</v>
      </c>
      <c r="J726" s="16">
        <v>7</v>
      </c>
      <c r="K726" s="16">
        <v>1694</v>
      </c>
      <c r="L726" s="17">
        <v>45807</v>
      </c>
      <c r="M726" s="18">
        <f t="shared" si="259"/>
        <v>3600000</v>
      </c>
      <c r="N726" s="17">
        <v>45814</v>
      </c>
      <c r="O726" s="13" t="s">
        <v>43</v>
      </c>
      <c r="P726" s="19"/>
      <c r="Q726" s="13"/>
      <c r="R726" s="1">
        <v>2101020301</v>
      </c>
      <c r="S726" s="20">
        <f t="shared" si="260"/>
        <v>3600000</v>
      </c>
      <c r="T726" s="17"/>
      <c r="U726" s="15"/>
      <c r="V726" s="17"/>
      <c r="W726" s="25" t="s">
        <v>3012</v>
      </c>
      <c r="X726" s="17"/>
      <c r="Y726" s="1"/>
      <c r="Z726" s="21">
        <f>+M726</f>
        <v>3600000</v>
      </c>
      <c r="AA726" s="1"/>
      <c r="AB726" s="22"/>
      <c r="AC726" s="1"/>
      <c r="AD726" s="22"/>
      <c r="AE726" s="1"/>
      <c r="AF726" s="1" t="s">
        <v>828</v>
      </c>
      <c r="AG726" s="1">
        <v>3188349621</v>
      </c>
      <c r="AH726" s="26" t="s">
        <v>829</v>
      </c>
      <c r="AI726" s="1"/>
    </row>
    <row r="727" spans="1:35" hidden="1"/>
  </sheetData>
  <autoFilter ref="B1:B727" xr:uid="{FF3D3D1B-BE49-48B5-8CD1-B0BA9BF6FD82}">
    <filterColumn colId="0">
      <filters>
        <filter val="EBS"/>
      </filters>
    </filterColumn>
  </autoFilter>
  <mergeCells count="1">
    <mergeCell ref="AH1:AI1"/>
  </mergeCells>
  <hyperlinks>
    <hyperlink ref="AH2" r:id="rId1" xr:uid="{05FF8F79-ABD5-4766-B579-F812DEF202EE}"/>
    <hyperlink ref="AH3" r:id="rId2" xr:uid="{DDDBAC4C-737F-4999-9622-41DDC856649A}"/>
    <hyperlink ref="AH4" r:id="rId3" xr:uid="{8D9F9A79-4FB2-4587-AF8F-D8EE7F6541D4}"/>
    <hyperlink ref="AH5" r:id="rId4" xr:uid="{4C13DB52-20D9-44A4-AB97-FCE2888E5A14}"/>
    <hyperlink ref="AH6" r:id="rId5" xr:uid="{3235DB13-E6E3-4E98-8E53-D4DE03D27B30}"/>
    <hyperlink ref="AH7" r:id="rId6" xr:uid="{6E60E7CD-3464-44DD-8B42-9624500F852A}"/>
    <hyperlink ref="AH8" r:id="rId7" xr:uid="{0253B6FB-4A2B-48C2-8E42-79D1394F2A61}"/>
    <hyperlink ref="AH9" r:id="rId8" xr:uid="{C962D00A-946A-495B-9225-7C4B3FE2D85A}"/>
    <hyperlink ref="AH10" r:id="rId9" xr:uid="{953E51BA-F49C-47B5-A1D3-AFE749AB93D3}"/>
    <hyperlink ref="AH11" r:id="rId10" xr:uid="{A327DFC0-9F6B-47CA-A62B-671CB0D55B08}"/>
    <hyperlink ref="AH12" r:id="rId11" xr:uid="{9E2E3F87-DF1F-4BC9-AE1E-B5387C23D9E2}"/>
    <hyperlink ref="AH15" r:id="rId12" xr:uid="{1FFFE5C8-3454-4BFA-83FA-1375F484FBB4}"/>
    <hyperlink ref="AH16" r:id="rId13" xr:uid="{FAE1B1EA-101A-435B-B707-EA6A5AAAED6E}"/>
    <hyperlink ref="AH17" r:id="rId14" xr:uid="{26BBC7EB-D597-4FAA-83FD-20A01465FF17}"/>
    <hyperlink ref="AH18" r:id="rId15" xr:uid="{70BDACA2-FC33-4E7B-9EBC-10BCD853FC9C}"/>
    <hyperlink ref="AH19" r:id="rId16" xr:uid="{B9702E67-8B2E-4609-BDB9-63E9EF40A10A}"/>
    <hyperlink ref="AH20" r:id="rId17" xr:uid="{4566D623-9EEA-4C36-B274-E945D006288A}"/>
    <hyperlink ref="AH21" r:id="rId18" xr:uid="{4C86A9BD-DCD3-4108-B2CF-C1D7A2B78392}"/>
    <hyperlink ref="AH13" r:id="rId19" xr:uid="{8DB4F744-DAD0-40D1-92F2-C16D6AD0FB2E}"/>
    <hyperlink ref="AH14" r:id="rId20" xr:uid="{246E6293-6315-427E-A0AE-02991966A2FD}"/>
    <hyperlink ref="AH22" r:id="rId21" xr:uid="{95626249-5E69-4CC6-A3CB-B33432BD213A}"/>
    <hyperlink ref="AH24" r:id="rId22" xr:uid="{ED0F803E-F3C0-4733-9393-51464C7227C0}"/>
    <hyperlink ref="AH23" r:id="rId23" xr:uid="{9AC8373D-36EA-4D43-A8CE-277F8DDF4FA5}"/>
    <hyperlink ref="AH25" r:id="rId24" xr:uid="{2E61FAB2-0CFB-4A11-AF71-EB0D2D1D8912}"/>
    <hyperlink ref="AH29" r:id="rId25" xr:uid="{F2AC55CD-62B9-4168-8EE9-1957F2BFA0E6}"/>
    <hyperlink ref="AH28" r:id="rId26" xr:uid="{09688A24-D4B3-4AF8-BFCC-52F776A28EA5}"/>
    <hyperlink ref="AH27" r:id="rId27" xr:uid="{97FC3CFE-253A-41E0-A6F0-0D4BF6E8E848}"/>
    <hyperlink ref="AH26" r:id="rId28" xr:uid="{F30D2AD4-EBB8-4448-8EA7-FE14E039CB6E}"/>
    <hyperlink ref="AH30" r:id="rId29" xr:uid="{58D16F25-2C27-4A17-81A9-9BCAB05B5D46}"/>
    <hyperlink ref="AH32" r:id="rId30" xr:uid="{6DF5B0A7-03B0-48EA-ABDF-CD92BE3DA7DF}"/>
    <hyperlink ref="AH33" r:id="rId31" xr:uid="{B00E04C3-42A4-4B3F-8979-A6DCA7FC33E2}"/>
    <hyperlink ref="AH34" r:id="rId32" xr:uid="{A4797C37-81CE-419F-9BFC-EF3131B33F6C}"/>
    <hyperlink ref="AH31" r:id="rId33" xr:uid="{40287CF4-DDC4-4C50-95E2-30BA37AB45B1}"/>
    <hyperlink ref="AH36" r:id="rId34" xr:uid="{22FF97D6-E04D-4D09-90E4-F109BD6BF4AB}"/>
    <hyperlink ref="AH37" r:id="rId35" xr:uid="{303323E3-7BDD-4149-A9BE-76F8BA482DE5}"/>
    <hyperlink ref="AH38" r:id="rId36" xr:uid="{B538F558-F0F9-429C-8FAD-8EBBA8DFF74C}"/>
    <hyperlink ref="AH41" r:id="rId37" xr:uid="{B8B541E5-A6AE-4223-9032-25E4711742A0}"/>
    <hyperlink ref="AH40" r:id="rId38" xr:uid="{4DA110AB-F24B-4404-9CF5-8AF39CA886C1}"/>
    <hyperlink ref="AH39" r:id="rId39" xr:uid="{987CC230-BDE0-487F-B365-ED03C88F4AA7}"/>
    <hyperlink ref="AH42" r:id="rId40" xr:uid="{73D8B90F-E07D-4D3E-9FE6-1AF8355A5E79}"/>
    <hyperlink ref="AH43" r:id="rId41" xr:uid="{4612A0A8-0284-4098-A93C-A653222BE987}"/>
    <hyperlink ref="AH44" r:id="rId42" xr:uid="{D112B8E1-F22E-4CE1-B755-0B1DE7EC5CF2}"/>
    <hyperlink ref="AH45" r:id="rId43" xr:uid="{71290E74-E851-406B-8483-09913530F11D}"/>
    <hyperlink ref="AH46" r:id="rId44" xr:uid="{7F2C20EB-62E5-4F5F-B38F-D43221144269}"/>
    <hyperlink ref="AH47" r:id="rId45" xr:uid="{39E641A2-30D9-4577-9F31-060F295E7B14}"/>
    <hyperlink ref="AH48" r:id="rId46" xr:uid="{E4D201EA-3762-4C30-AAF8-43534B9C9B04}"/>
    <hyperlink ref="AH49" r:id="rId47" xr:uid="{3566260C-D3EC-4432-9151-0D949C72FDC7}"/>
    <hyperlink ref="AH50" r:id="rId48" xr:uid="{323AF221-75BE-4550-875E-AE7AD8D12B9B}"/>
    <hyperlink ref="AH52" r:id="rId49" xr:uid="{F4A95EE2-F213-4EE4-A31F-5DBAB57AE61A}"/>
    <hyperlink ref="AH51" r:id="rId50" xr:uid="{52037ED2-B217-4D48-A6EF-3BD11052FBE2}"/>
    <hyperlink ref="AH53" r:id="rId51" xr:uid="{797A9906-E2D3-467A-B063-220BB3FA4A07}"/>
    <hyperlink ref="AH54" r:id="rId52" xr:uid="{B6F71B73-3CC0-4216-96FF-8F61E609EA10}"/>
    <hyperlink ref="AH55" r:id="rId53" xr:uid="{B053D872-49C5-4991-B650-4FE3FB8DB1ED}"/>
    <hyperlink ref="AH56" r:id="rId54" xr:uid="{CBBF50F2-ACD1-4EE2-8FFD-01F42B0AC6B1}"/>
    <hyperlink ref="AH57" r:id="rId55" xr:uid="{80B4C33D-E5E0-41E9-9B62-601C58188EF8}"/>
    <hyperlink ref="AH58" r:id="rId56" xr:uid="{E8217168-2925-4906-AAD5-9F83E4B9673B}"/>
    <hyperlink ref="AH59" r:id="rId57" xr:uid="{DF4F6CD3-6300-4CFB-B406-C76FB2FF696B}"/>
    <hyperlink ref="AH60" r:id="rId58" xr:uid="{2BB94A50-802A-49D7-86FE-66F178B02DB7}"/>
    <hyperlink ref="AH61" r:id="rId59" xr:uid="{A7EB926E-CBDB-4645-AA70-1A5EFEFE9290}"/>
    <hyperlink ref="AH62" r:id="rId60" xr:uid="{D28DF35F-06E3-427E-94F0-F5E75E551E1E}"/>
    <hyperlink ref="AH63" r:id="rId61" xr:uid="{D91BF9DE-524D-449B-B37C-C52E40276987}"/>
    <hyperlink ref="AH64" r:id="rId62" xr:uid="{81F5455C-6E55-4FA1-8114-380A2517FAEE}"/>
    <hyperlink ref="AH65" r:id="rId63" xr:uid="{BAF5EAC7-C549-4F48-B643-922C2B798DC3}"/>
    <hyperlink ref="AH66" r:id="rId64" xr:uid="{7A65661B-7BAF-4BD4-987C-1545FC343FB5}"/>
    <hyperlink ref="AH67" r:id="rId65" xr:uid="{EE9565D2-3740-491E-834E-7C81D10EA3AF}"/>
    <hyperlink ref="AH68" r:id="rId66" xr:uid="{35088272-BB43-467E-BD90-EF5BC1989BBD}"/>
    <hyperlink ref="AH69" r:id="rId67" xr:uid="{ED0A176F-9FC4-4E14-B73A-B913FC2F3394}"/>
    <hyperlink ref="AH70" r:id="rId68" xr:uid="{EA40EF1C-2921-48B4-925D-F67D4790EAD3}"/>
    <hyperlink ref="AH71" r:id="rId69" xr:uid="{3940071A-AC3E-468F-8780-95E51CF3AF8E}"/>
    <hyperlink ref="AH72" r:id="rId70" xr:uid="{1E08E1F1-4E75-4D6D-ABD8-6DD47587B375}"/>
    <hyperlink ref="AH73" r:id="rId71" xr:uid="{C9058F75-CE2E-4BBE-BA29-0474E1B715BF}"/>
    <hyperlink ref="AH74" r:id="rId72" xr:uid="{245D4008-1354-4E3F-A3D5-1FA3EDDB0455}"/>
    <hyperlink ref="AH75" r:id="rId73" xr:uid="{1C07FA69-77D2-4C48-B454-2BC8DB97F509}"/>
    <hyperlink ref="AH76" r:id="rId74" xr:uid="{E62DCE37-F61D-4B28-B21B-1B1D588EC01C}"/>
    <hyperlink ref="AH77" r:id="rId75" xr:uid="{1D0491AA-45C9-48BF-9C9D-DD0E69CE6607}"/>
    <hyperlink ref="AH78" r:id="rId76" xr:uid="{F9AE6E8B-9A9D-481A-BF99-04FA321D2190}"/>
    <hyperlink ref="AH79" r:id="rId77" xr:uid="{C6CC6BA7-5924-44E0-94E8-4A220F2FCA2A}"/>
    <hyperlink ref="AH80" r:id="rId78" xr:uid="{14887666-E111-4A5A-8F6D-283EE7FA7E50}"/>
    <hyperlink ref="AH81" r:id="rId79" xr:uid="{0818C464-F01F-4B2A-AA91-C991C333DCC0}"/>
    <hyperlink ref="AH82" r:id="rId80" xr:uid="{72379EE4-1FAF-4BE0-AB31-E661D1257151}"/>
    <hyperlink ref="AH83" r:id="rId81" xr:uid="{E2FEBA67-568C-4F3B-9D0F-4DFE7A5B4E07}"/>
    <hyperlink ref="AH84" r:id="rId82" xr:uid="{87825DF1-B950-4CD8-8E00-C04E690CF5D8}"/>
    <hyperlink ref="AH85" r:id="rId83" xr:uid="{65E790DE-F1C4-4E3A-BF68-A2AFDC3E2724}"/>
    <hyperlink ref="AH86" r:id="rId84" xr:uid="{B3D1FC63-A04D-426F-B8B8-E556B0E32E20}"/>
    <hyperlink ref="AH87" r:id="rId85" xr:uid="{C9A1C182-96B2-43A7-A3A4-CA97E59980DB}"/>
    <hyperlink ref="AH88" r:id="rId86" xr:uid="{89E6627B-8986-46B2-8930-634AB20141E0}"/>
    <hyperlink ref="AH89" r:id="rId87" xr:uid="{CBC5A45D-9236-4F7A-BE7B-57DF32F0B12A}"/>
    <hyperlink ref="AH90" r:id="rId88" xr:uid="{DC8630FD-078F-4EFB-9E17-A1F2D4108464}"/>
    <hyperlink ref="AH91" r:id="rId89" xr:uid="{BEDFB6CD-FE57-42A2-A8F0-63783AAF1AEC}"/>
    <hyperlink ref="AH96" r:id="rId90" xr:uid="{0059C9FB-B057-41FB-8BF4-A6A59A1A8CE4}"/>
    <hyperlink ref="AH95" r:id="rId91" xr:uid="{5E055190-30E9-4712-B1A0-58148296680D}"/>
    <hyperlink ref="AH93" r:id="rId92" xr:uid="{6C626AED-C398-4943-B32B-9A1009595321}"/>
    <hyperlink ref="AH94" r:id="rId93" xr:uid="{4545E6D6-51AD-4F61-91E5-B600D86197F1}"/>
    <hyperlink ref="AH92" r:id="rId94" xr:uid="{FDFD77A3-44E7-476B-9BD1-7F3FF89F8EB3}"/>
    <hyperlink ref="AH97" r:id="rId95" xr:uid="{E3A5B12A-5EB7-482D-A171-EF6F9C2218C6}"/>
    <hyperlink ref="AH98" r:id="rId96" xr:uid="{737B7240-6D82-4D94-A9EF-ECAAAAE56380}"/>
    <hyperlink ref="AH99" r:id="rId97" xr:uid="{489D66C8-DBD4-41BB-819A-003607F5480D}"/>
    <hyperlink ref="AH100" r:id="rId98" xr:uid="{241C16DA-86C9-4010-82AE-7A9E06351ED2}"/>
    <hyperlink ref="AH101" r:id="rId99" xr:uid="{1BCAAB06-5945-40A6-95FF-FBEDB23A25A8}"/>
    <hyperlink ref="AH105" r:id="rId100" xr:uid="{2764F1E2-FF3E-4E8D-821A-E4AEC05F9F79}"/>
    <hyperlink ref="AH106" r:id="rId101" xr:uid="{A1B3439A-7FBE-4F52-855B-0273A15B2BC6}"/>
    <hyperlink ref="AH107" r:id="rId102" xr:uid="{F9918FF5-9AAB-45C9-BD8F-E11F003A7097}"/>
    <hyperlink ref="AH108" r:id="rId103" xr:uid="{62318725-9D5D-48A3-A6DF-891364E14CE9}"/>
    <hyperlink ref="AH109" r:id="rId104" xr:uid="{73E031EF-8AE2-4D28-8B3F-A851855EEDE6}"/>
    <hyperlink ref="AH110" r:id="rId105" xr:uid="{D0113588-04ED-4527-8298-CD3CBE622CFB}"/>
    <hyperlink ref="AH111" r:id="rId106" xr:uid="{85154D9B-8A83-414C-8A46-23FC6EBD4983}"/>
    <hyperlink ref="AH104" r:id="rId107" xr:uid="{D8B0D30B-8890-4FAB-9D86-8B39C953155D}"/>
    <hyperlink ref="AH102" r:id="rId108" xr:uid="{4FFD32C8-7A0B-48E6-B765-DF6A9CA61866}"/>
    <hyperlink ref="AH116" r:id="rId109" xr:uid="{64088FFF-E4A7-469F-81DD-C2BA516E9606}"/>
    <hyperlink ref="AH117" r:id="rId110" xr:uid="{E00816F7-ADB4-4648-8E60-F4396BCC69A9}"/>
    <hyperlink ref="AH118" r:id="rId111" xr:uid="{D30C6B66-B790-4B56-A70C-384A37E6E7D4}"/>
    <hyperlink ref="AH114" r:id="rId112" xr:uid="{382B74D8-E0CE-4B85-8269-D44E03D04B18}"/>
    <hyperlink ref="AH112" r:id="rId113" xr:uid="{9167279A-4006-4605-AF17-59DA9E1971F8}"/>
    <hyperlink ref="AH113" r:id="rId114" xr:uid="{0A3CBF88-992D-4EF7-AB56-EBC60CBD07E1}"/>
    <hyperlink ref="AH119" r:id="rId115" xr:uid="{2CDBB24B-7C18-4769-8CC1-AE83690BE401}"/>
    <hyperlink ref="AH120" r:id="rId116" xr:uid="{D1E0BD89-0251-4F68-9FE5-B142DD3BC845}"/>
    <hyperlink ref="AH121" r:id="rId117" xr:uid="{258CD896-F191-413E-BA10-E58919B3D4B6}"/>
    <hyperlink ref="AH122" r:id="rId118" xr:uid="{2593F0D6-9212-46AA-8248-CAB5A929A617}"/>
    <hyperlink ref="AH123" r:id="rId119" xr:uid="{2D8CB84C-5CD1-4C08-823E-58C9DEC07649}"/>
    <hyperlink ref="AH124" r:id="rId120" xr:uid="{128CBFE8-DD44-4D7D-BE0B-EECE6286A246}"/>
    <hyperlink ref="AH125" r:id="rId121" xr:uid="{40ECCAB1-ABF0-4079-8A8E-30BBD8E37A6D}"/>
    <hyperlink ref="AH126" r:id="rId122" xr:uid="{4B8637C8-A304-48E5-807B-6744DBA77F2E}"/>
    <hyperlink ref="AH127" r:id="rId123" xr:uid="{ECBABC64-490C-4E07-AEE5-78AB5A0E7915}"/>
    <hyperlink ref="AH128" r:id="rId124" xr:uid="{A9BAF3D7-E936-4BEC-98D0-A1DBF6D52E9E}"/>
    <hyperlink ref="AH129" r:id="rId125" xr:uid="{EA264212-D700-4657-855A-2F476CD99F58}"/>
    <hyperlink ref="AH130" r:id="rId126" xr:uid="{F84F49C0-0006-43C4-A558-3D1087F1C5A8}"/>
    <hyperlink ref="AH131" r:id="rId127" xr:uid="{169AF062-0A00-4048-B44B-1DA03169A089}"/>
    <hyperlink ref="AH134" r:id="rId128" xr:uid="{ED809AE1-01A2-44F4-B81D-1DBED2490FBE}"/>
    <hyperlink ref="AH132" r:id="rId129" xr:uid="{DB259080-43B0-46E6-A74C-D23A14F5F725}"/>
    <hyperlink ref="AH133" r:id="rId130" xr:uid="{D07B8FB7-5A2E-484A-A448-AEF9C5892A97}"/>
    <hyperlink ref="AH135" r:id="rId131" xr:uid="{6C47ABE4-AE0B-4273-AB18-074430E7DC33}"/>
    <hyperlink ref="AH136" r:id="rId132" xr:uid="{D88C9A60-E6A2-493B-9B17-C9708F3D98E0}"/>
    <hyperlink ref="AH137" r:id="rId133" xr:uid="{3D3DF4D8-D1CC-4DBA-A1C5-D4E5B68DAACC}"/>
    <hyperlink ref="AH138" r:id="rId134" xr:uid="{8782B7FB-BAD7-4719-82EF-611678074AB0}"/>
    <hyperlink ref="AH139" r:id="rId135" xr:uid="{3FEFD8A9-7C0B-44D5-AD50-ABBCC8105D20}"/>
    <hyperlink ref="AH140" r:id="rId136" xr:uid="{ED0B19C1-6A86-48C1-8620-CA47F8277658}"/>
    <hyperlink ref="AH141" r:id="rId137" xr:uid="{93A42F57-063F-452C-BA92-B1783962F5EF}"/>
    <hyperlink ref="AH142" r:id="rId138" xr:uid="{42745802-EA26-46EE-8926-8D00F86B728A}"/>
    <hyperlink ref="AH143" r:id="rId139" xr:uid="{0646D5A0-1E44-45CD-99E0-79A2C73C7FE3}"/>
    <hyperlink ref="AH144" r:id="rId140" xr:uid="{0A7DC2E8-AF24-461D-AAE1-3638EE5D3D4C}"/>
    <hyperlink ref="AH145" r:id="rId141" xr:uid="{6657CBAE-6F9C-4F16-BAD5-1DF857958F5C}"/>
    <hyperlink ref="AH146" r:id="rId142" xr:uid="{650D581F-CA31-4171-8794-4236EB912458}"/>
    <hyperlink ref="AH147" r:id="rId143" xr:uid="{9C1576CD-39C2-4FA5-836C-97A9E8D3CE9A}"/>
    <hyperlink ref="AH148" r:id="rId144" xr:uid="{8EDCF927-B551-4C63-AA96-E77CFCB75A78}"/>
    <hyperlink ref="AH149" r:id="rId145" xr:uid="{9E6963F5-4407-4E9F-B7D9-D5DD4C180779}"/>
    <hyperlink ref="AH150" r:id="rId146" xr:uid="{B82BEF96-D854-4081-A165-DE5BDCBD29C1}"/>
    <hyperlink ref="AH151" r:id="rId147" xr:uid="{E8DB449A-2ED3-4570-A7F1-8554B606407C}"/>
    <hyperlink ref="AH152" r:id="rId148" xr:uid="{E2F8E660-C2CA-426B-BDCA-A3A4C0EB8B0C}"/>
    <hyperlink ref="AH153" r:id="rId149" xr:uid="{32E34C2A-976B-4147-A79C-D63E2DC221A0}"/>
    <hyperlink ref="AH154" r:id="rId150" xr:uid="{F5D2BF0F-1C23-48FC-AE1C-8DDEB0782E6C}"/>
    <hyperlink ref="AH155" r:id="rId151" xr:uid="{B20AF545-FE51-435B-A9F1-13F7A2DB2F5E}"/>
    <hyperlink ref="AH156" r:id="rId152" xr:uid="{5EC0EDDD-4999-4FF9-92AD-CC660160C352}"/>
    <hyperlink ref="AH157" r:id="rId153" xr:uid="{5BEDFF16-5794-4D06-82BD-E178AFE6AC00}"/>
    <hyperlink ref="AH158" r:id="rId154" xr:uid="{DE73C816-CDE1-4259-9F8C-A387AA50A30E}"/>
    <hyperlink ref="AH159" r:id="rId155" xr:uid="{37D380DE-AEFE-4753-B24D-E2A51FD2E6CC}"/>
    <hyperlink ref="AH160" r:id="rId156" xr:uid="{8C9736C3-579E-4643-B33B-EB999061069D}"/>
    <hyperlink ref="AH161" r:id="rId157" xr:uid="{2BE70C3F-5061-427F-9AD2-EDB74E5826E9}"/>
    <hyperlink ref="AH162" r:id="rId158" xr:uid="{1DD32E6B-5E71-4D93-AC72-901FE995CE26}"/>
    <hyperlink ref="AH163" r:id="rId159" xr:uid="{776B8679-C180-4AEF-9EE7-059D9803716D}"/>
    <hyperlink ref="AH164" r:id="rId160" xr:uid="{AE82E560-D06F-4ADD-BDE4-2505177F2D6C}"/>
    <hyperlink ref="AH170" r:id="rId161" xr:uid="{B127B2FA-6108-46AD-A006-0FFDCC94FACA}"/>
    <hyperlink ref="AH171" r:id="rId162" xr:uid="{5EFDBBE4-8D78-4D8E-BF36-6A4B4400F084}"/>
    <hyperlink ref="AH172" r:id="rId163" xr:uid="{79D10DC6-AA2B-430A-9F5F-C7870BCD68D2}"/>
    <hyperlink ref="AH173" r:id="rId164" xr:uid="{92B0372E-8EC7-4EAF-B2DD-879A704FFE29}"/>
    <hyperlink ref="AH174" r:id="rId165" xr:uid="{6B1F250E-0C88-4229-9EC4-8D6FA6154CBC}"/>
    <hyperlink ref="AH175" r:id="rId166" xr:uid="{AA06CD8A-76CA-4396-A977-620D7CBEE66A}"/>
    <hyperlink ref="AH176" r:id="rId167" xr:uid="{BC120D4C-F13B-4124-B754-3F05A530B9EB}"/>
    <hyperlink ref="AH166" r:id="rId168" xr:uid="{727C7D78-0891-4DB9-9CD3-6FF131D48ED0}"/>
    <hyperlink ref="AH169" r:id="rId169" xr:uid="{40E51AE0-6462-4642-8D31-8B44FE4662F8}"/>
    <hyperlink ref="AH165" r:id="rId170" xr:uid="{E95FA88B-0EFD-4663-B08D-06A28FBFD812}"/>
    <hyperlink ref="AH168" r:id="rId171" xr:uid="{0C8BF3FF-C5C0-4B26-9165-06A06E499958}"/>
    <hyperlink ref="AH167" r:id="rId172" xr:uid="{DFE60996-274D-4A76-8FBA-5F0FFF0FEC9D}"/>
    <hyperlink ref="AH177" r:id="rId173" xr:uid="{6511A830-97CB-4513-9126-8EF384768BA6}"/>
    <hyperlink ref="AH178" r:id="rId174" xr:uid="{408F4355-977F-43A5-B7B7-46BBEA8DC0D0}"/>
    <hyperlink ref="AH181" r:id="rId175" xr:uid="{66C375B5-C52D-462B-91DD-5D2B600B0ACC}"/>
    <hyperlink ref="AH179" r:id="rId176" xr:uid="{AC6C64B3-97EB-4837-B181-26E84A328796}"/>
    <hyperlink ref="AH180" r:id="rId177" xr:uid="{D31E2C4A-0EC7-4D66-8BD1-5CD271B6996C}"/>
    <hyperlink ref="AH182" r:id="rId178" xr:uid="{7FE4515E-4195-4AAD-9291-3C9C260D70EE}"/>
    <hyperlink ref="AH183" r:id="rId179" xr:uid="{8D080B7A-4901-4365-A018-C16AE054869F}"/>
    <hyperlink ref="AH184" r:id="rId180" xr:uid="{FAC945EB-6EDF-42AC-A224-98D3D6EC3A6B}"/>
    <hyperlink ref="AH185" r:id="rId181" xr:uid="{86D4DB82-3DFB-467C-8944-8CAAEC0DE4EE}"/>
    <hyperlink ref="AH186" r:id="rId182" xr:uid="{B1C58E7F-F838-4208-A8D9-8E554A9F5E87}"/>
    <hyperlink ref="AH187" r:id="rId183" xr:uid="{EF5E12B4-207E-4C49-ACA3-817E954300FB}"/>
    <hyperlink ref="AH188" r:id="rId184" xr:uid="{DC9DA339-5CC6-4696-96B9-2D3E80706FB5}"/>
    <hyperlink ref="AH189" r:id="rId185" xr:uid="{C8168DD5-6481-4922-A7D5-8DAF9DA46CAB}"/>
    <hyperlink ref="AH190" r:id="rId186" xr:uid="{A2E99CFF-1BD2-4201-B6B8-DB04BCADB235}"/>
    <hyperlink ref="AH191" r:id="rId187" xr:uid="{F2F1BF47-8079-4D83-8594-93DE33727514}"/>
    <hyperlink ref="AH192" r:id="rId188" xr:uid="{2B6D5EC9-20A6-4928-9D3A-7D3CC87F7F1D}"/>
    <hyperlink ref="AH193" r:id="rId189" xr:uid="{33095B68-B2A4-44F1-AB22-64318DAF022E}"/>
    <hyperlink ref="AH194" r:id="rId190" xr:uid="{680E2665-3361-47A4-A767-6CF6E7EA61E4}"/>
    <hyperlink ref="AH195" r:id="rId191" xr:uid="{327D3EF6-FA31-4CE4-8C52-3AB58415AF36}"/>
    <hyperlink ref="AH196" r:id="rId192" xr:uid="{46AB7AD4-57B4-401F-A447-75AE1CCEBE5B}"/>
    <hyperlink ref="AH197" r:id="rId193" xr:uid="{BC623905-DB6C-4D87-9B00-B0A5BF987E2A}"/>
    <hyperlink ref="AH198" r:id="rId194" xr:uid="{7FA4A53F-A26F-464A-BDE7-43CA95143700}"/>
    <hyperlink ref="AH199" r:id="rId195" xr:uid="{2FC29EC6-2AAE-4ACD-AD17-B19475E98E78}"/>
    <hyperlink ref="AH200" r:id="rId196" xr:uid="{3D501FA5-3382-4DE2-AA87-CDB6ADC1977B}"/>
    <hyperlink ref="AH201" r:id="rId197" xr:uid="{F17F3782-A165-4485-9D1B-96743F93FA52}"/>
    <hyperlink ref="AH202" r:id="rId198" xr:uid="{DF0D29AE-54C9-4750-9F0F-0B4A6F9B9070}"/>
    <hyperlink ref="AH203" r:id="rId199" xr:uid="{BDD0A866-0C89-4DEF-BCD7-3CE9F5CAD306}"/>
    <hyperlink ref="AH204" r:id="rId200" xr:uid="{D55C2B37-D4AF-40FC-AB3F-5A53C0CD84C7}"/>
    <hyperlink ref="AH205" r:id="rId201" xr:uid="{E9F25E9A-1844-4E0F-A879-C2AF00A40528}"/>
    <hyperlink ref="AH206" r:id="rId202" xr:uid="{CA534559-5D3E-4D19-8914-BFF7871F32DC}"/>
    <hyperlink ref="AH207" r:id="rId203" xr:uid="{437F0E12-1D88-4632-8361-A02A44A20535}"/>
    <hyperlink ref="AH208" r:id="rId204" xr:uid="{3CE8E841-8B8B-48CE-B7CA-D6156A7A3B42}"/>
    <hyperlink ref="AH209" r:id="rId205" xr:uid="{A9299DAC-C29F-4411-8E3E-273C152CF816}"/>
    <hyperlink ref="AH210" r:id="rId206" xr:uid="{D922907F-B140-4713-80F4-430E1AA60399}"/>
    <hyperlink ref="AH211" r:id="rId207" xr:uid="{9016C88A-EF31-44B7-97F2-79DCFD9DDFAD}"/>
    <hyperlink ref="AH212" r:id="rId208" xr:uid="{2111343C-7265-4A97-AE66-18B615276A07}"/>
    <hyperlink ref="AH213" r:id="rId209" xr:uid="{7E9E9E14-847F-4C9A-B876-965688F8577D}"/>
    <hyperlink ref="AH214" r:id="rId210" xr:uid="{4A627E1A-3CDD-4630-938E-EE16D3F7C188}"/>
    <hyperlink ref="AH215" r:id="rId211" xr:uid="{395B2704-374B-4E9D-8CE9-D497B1FC3A76}"/>
    <hyperlink ref="AH216" r:id="rId212" xr:uid="{7454FE1D-7D75-43FE-B9E1-F5D5A553602E}"/>
    <hyperlink ref="AH217" r:id="rId213" xr:uid="{1B7AC07E-C3FC-459D-990C-C12438705E25}"/>
    <hyperlink ref="AH218" r:id="rId214" xr:uid="{8FCC797B-90E0-4D59-AA74-1F127638F855}"/>
    <hyperlink ref="AH219" r:id="rId215" xr:uid="{F566D548-CA10-4E5C-B087-8B19AC00EAD0}"/>
    <hyperlink ref="AH220" r:id="rId216" xr:uid="{8AF99149-2A0A-4706-875D-2E94CAF9B2CA}"/>
    <hyperlink ref="AH221" r:id="rId217" xr:uid="{4C669A09-708D-4B49-971A-3C0E561B8346}"/>
    <hyperlink ref="AH222" r:id="rId218" display="giraldo940412@gmail.com" xr:uid="{9F60057A-5A18-4486-BCDB-C31FB3ADA9D8}"/>
    <hyperlink ref="AH224" r:id="rId219" xr:uid="{136301AB-3659-4AD6-9ABA-90164E4B46ED}"/>
    <hyperlink ref="AH225" r:id="rId220" xr:uid="{2FD936FB-C31F-454B-973A-D37EB9770974}"/>
    <hyperlink ref="AH227" r:id="rId221" xr:uid="{AF57901B-2B09-4CB8-BD4D-9495D0278592}"/>
    <hyperlink ref="AH223" r:id="rId222" xr:uid="{C669A250-6E89-4DF4-8D09-5045DEEDAB29}"/>
    <hyperlink ref="AH226" r:id="rId223" xr:uid="{1F679516-B08B-4F67-BCB0-9B9B5283EA73}"/>
    <hyperlink ref="AH229" r:id="rId224" xr:uid="{2EDFA33D-E4F4-4663-BC69-CD432076E8D1}"/>
    <hyperlink ref="AH230" r:id="rId225" xr:uid="{B9CBDB2D-48F9-416F-BF6D-FA5CB843A756}"/>
    <hyperlink ref="AH231" r:id="rId226" xr:uid="{FD996C0F-5926-417A-A120-40ADB4E10840}"/>
    <hyperlink ref="AH232" r:id="rId227" xr:uid="{CDAF8A69-E9AE-4776-AE5F-D20C14657D9B}"/>
    <hyperlink ref="AH233" r:id="rId228" xr:uid="{F6808982-37C6-4750-877E-1A952B5BF931}"/>
    <hyperlink ref="AH234" r:id="rId229" xr:uid="{C7A19E0A-53EA-4F5F-B30F-9DA2597347EF}"/>
    <hyperlink ref="AH235" r:id="rId230" xr:uid="{3C107F94-B007-49D8-9638-5E043563208C}"/>
    <hyperlink ref="AH236" r:id="rId231" xr:uid="{7FB63598-4961-4F93-AD10-B791767307D9}"/>
    <hyperlink ref="AH237" r:id="rId232" xr:uid="{1BD0AEDA-D6E5-419E-96DB-1186068E3D9C}"/>
    <hyperlink ref="AH238" r:id="rId233" xr:uid="{C4AF42B4-A00B-4B23-B50C-8067F91B7AA7}"/>
    <hyperlink ref="AH239" r:id="rId234" xr:uid="{CD464A4F-F18F-434C-82E0-59E1920B3E18}"/>
    <hyperlink ref="AH240" r:id="rId235" xr:uid="{B85DB24C-A469-4C62-AF17-F071EC9971F1}"/>
    <hyperlink ref="AH241" r:id="rId236" xr:uid="{C75047B5-594A-47F7-90A9-25D1FE8891B4}"/>
    <hyperlink ref="AH242" r:id="rId237" xr:uid="{DDB6C80D-A47F-4B49-8867-59B89B7B9FC2}"/>
    <hyperlink ref="AH243" r:id="rId238" xr:uid="{966CC35E-5344-4DBD-B33B-C6BD461A0387}"/>
    <hyperlink ref="AH244" r:id="rId239" xr:uid="{5250F2A7-100D-4428-8552-A09D9728E451}"/>
    <hyperlink ref="AH245" r:id="rId240" xr:uid="{06639F2E-5472-40C4-BE39-F9B303E933CD}"/>
    <hyperlink ref="AH246" r:id="rId241" xr:uid="{BEFBADBE-5D20-44C4-851B-54DBF8D2B13D}"/>
    <hyperlink ref="AH247" r:id="rId242" xr:uid="{8C8E8BD7-C3C0-4DE5-958F-E74E8C372633}"/>
    <hyperlink ref="AH248" r:id="rId243" xr:uid="{9A31F130-1441-497B-B311-2DC7B59BC53E}"/>
    <hyperlink ref="AH250" r:id="rId244" xr:uid="{8ACA6C6F-5C26-414D-AA86-1867FDF788BC}"/>
    <hyperlink ref="AH249" r:id="rId245" xr:uid="{DC8ECCE8-B4AF-4C16-B33A-DBBE2C38DD77}"/>
    <hyperlink ref="AH251" r:id="rId246" xr:uid="{130D3961-3B49-407C-BF40-793722712010}"/>
    <hyperlink ref="AH252" r:id="rId247" xr:uid="{81291240-D8C1-4547-BA8C-56B8F97AF511}"/>
    <hyperlink ref="AH253" r:id="rId248" xr:uid="{63F81A32-3EF2-4061-AD8B-14E517EA2C74}"/>
    <hyperlink ref="AH254" r:id="rId249" xr:uid="{DBF2E70D-F7A8-4346-A16C-511C6FEF8528}"/>
    <hyperlink ref="AH255" r:id="rId250" xr:uid="{2C64DE8F-4CC6-4C76-A25B-464B3A2334A8}"/>
    <hyperlink ref="AH256" r:id="rId251" xr:uid="{DAFDFE23-F152-4A94-9299-355D80DFCBFE}"/>
    <hyperlink ref="AH257" r:id="rId252" xr:uid="{A5CAEE63-C9F6-458F-8FC7-B53020D668A7}"/>
    <hyperlink ref="AH258" r:id="rId253" xr:uid="{41B22564-1374-4A90-B1B5-15B0751F12DA}"/>
    <hyperlink ref="AH259" r:id="rId254" xr:uid="{C21B1987-30C7-422F-AC4B-D1B233BF9F82}"/>
    <hyperlink ref="AH260" r:id="rId255" xr:uid="{9493555D-1EE8-498B-8744-F6E07114097B}"/>
    <hyperlink ref="AH261" r:id="rId256" xr:uid="{5513A99B-8DD0-4859-8137-8DA8E0C2792A}"/>
    <hyperlink ref="AH262" r:id="rId257" xr:uid="{2DB49507-9509-493C-8C6B-536ED28598A1}"/>
    <hyperlink ref="AH263" r:id="rId258" xr:uid="{6F0D982E-2859-49F6-968D-6060CB2AF493}"/>
    <hyperlink ref="AH264" r:id="rId259" xr:uid="{D33072FD-F133-41F4-924F-19C6855299FE}"/>
    <hyperlink ref="AH265" r:id="rId260" xr:uid="{17F26034-8D8F-4934-ABB3-0EB7D1E5188A}"/>
    <hyperlink ref="AH266" r:id="rId261" xr:uid="{1C809000-BE46-4BCB-992B-6AF9EE3A2B71}"/>
    <hyperlink ref="AH267" r:id="rId262" xr:uid="{1A8C0FA3-3B4C-4AFF-995E-F22ADEEC3AC8}"/>
    <hyperlink ref="AH268" r:id="rId263" xr:uid="{C8573D3E-11ED-4B5F-8592-9FC1831D5FB0}"/>
    <hyperlink ref="AH269" r:id="rId264" xr:uid="{6BF4AC72-2C71-4052-ACF4-B4063AAF8FEF}"/>
    <hyperlink ref="AH270" r:id="rId265" xr:uid="{156D351F-ECFD-45C1-9BD7-4E15C48C2731}"/>
    <hyperlink ref="AH271" r:id="rId266" xr:uid="{2E1C47D8-8A99-455B-8078-2C71D492378C}"/>
    <hyperlink ref="AH272" r:id="rId267" xr:uid="{F83B5E26-449C-4BA8-A4E3-5AB663CC6E8B}"/>
    <hyperlink ref="AH273" r:id="rId268" xr:uid="{A502F118-1FBD-41D8-A8E7-5542319A8675}"/>
    <hyperlink ref="AH274" r:id="rId269" xr:uid="{7E29D57C-C847-457F-BCCD-7C2BC75E7691}"/>
    <hyperlink ref="AH275" r:id="rId270" xr:uid="{02D0C3C1-A215-488D-9C3A-0120A1B725E2}"/>
    <hyperlink ref="AH276" r:id="rId271" xr:uid="{C1B8B1B9-977D-4CCE-BF80-30CEF9B5D0BE}"/>
    <hyperlink ref="AH277" r:id="rId272" xr:uid="{ECD2CFD6-81EA-477C-A4B4-61C590A7FD2C}"/>
    <hyperlink ref="AH278" r:id="rId273" xr:uid="{CD846A09-62F0-4CEA-B623-2CD8E02014BC}"/>
    <hyperlink ref="AH279" r:id="rId274" xr:uid="{A3107C44-9D52-4DCD-A648-B3C7C6E2B3B3}"/>
    <hyperlink ref="AH280" r:id="rId275" xr:uid="{54D1FA59-8F49-48FF-91E0-FA433E2BA839}"/>
    <hyperlink ref="AH282" r:id="rId276" xr:uid="{D72AB4AD-3189-426D-9A19-9A06887CAA7B}"/>
    <hyperlink ref="AH285" r:id="rId277" xr:uid="{8E0CCF23-5E4B-4BDE-9E65-B37DBE3C63FC}"/>
    <hyperlink ref="AH287" r:id="rId278" xr:uid="{DE64D084-A19A-4402-809A-F3202F414903}"/>
    <hyperlink ref="AH290" r:id="rId279" xr:uid="{C784A8FF-D382-420A-96AA-ED7A6DAFE5B2}"/>
    <hyperlink ref="AH292" r:id="rId280" xr:uid="{088FA1A6-C0B1-4A6B-AEB9-E50911DE732A}"/>
    <hyperlink ref="AH293" r:id="rId281" xr:uid="{69203C58-EFF7-4D2E-99D5-B4872055760C}"/>
    <hyperlink ref="AH294" r:id="rId282" xr:uid="{EC3615B1-28E0-402A-9AF0-A1134CC02C9F}"/>
    <hyperlink ref="AH295" r:id="rId283" xr:uid="{1FF999CB-C399-438D-9371-EDC3869187EF}"/>
    <hyperlink ref="AH296" r:id="rId284" xr:uid="{7B02A461-E172-4BBE-A905-8F17679BCC7E}"/>
    <hyperlink ref="AH297" r:id="rId285" xr:uid="{AFEE4B46-A460-44A1-A098-3F5190725AE2}"/>
    <hyperlink ref="AH298" r:id="rId286" xr:uid="{66DF3F64-F62D-4D7A-B00B-70CA5FDFB0F1}"/>
    <hyperlink ref="AH281" r:id="rId287" xr:uid="{5A9E30AB-5EB8-4C18-AB05-D3D3668498D3}"/>
    <hyperlink ref="AH283" r:id="rId288" xr:uid="{17D621D8-BF9C-4AAA-A904-935C64BB2873}"/>
    <hyperlink ref="AH284" r:id="rId289" xr:uid="{878C57AF-9A64-4992-8ADA-9F9B2B6D9AD9}"/>
    <hyperlink ref="AH286" r:id="rId290" xr:uid="{3B63BF52-B613-474C-A3DF-B562A8C77790}"/>
    <hyperlink ref="AH288" r:id="rId291" xr:uid="{BE6E48AD-3304-4DA2-8673-5F39B417B840}"/>
    <hyperlink ref="AH289" r:id="rId292" xr:uid="{95F59221-C444-4876-ACBE-FB347EBF0C13}"/>
    <hyperlink ref="AH291" r:id="rId293" xr:uid="{08CDD8B3-E8CB-46F2-9629-812B70B4DF86}"/>
    <hyperlink ref="AH299" r:id="rId294" xr:uid="{9DFB4BB7-75FF-4200-8A09-C94A94D17EA9}"/>
    <hyperlink ref="AH300" r:id="rId295" xr:uid="{34CEEC13-A710-4DAC-80CB-8DEFD590908B}"/>
    <hyperlink ref="AH301" r:id="rId296" xr:uid="{FCFFD245-3A28-443E-9CA3-EDCC7F897B57}"/>
    <hyperlink ref="AH302" r:id="rId297" xr:uid="{0E7FB39F-CD8A-496A-AED5-AE846DED6D9F}"/>
    <hyperlink ref="AH303" r:id="rId298" xr:uid="{CB865799-6A62-437B-A76D-287A9B2F06F6}"/>
    <hyperlink ref="AH304" r:id="rId299" xr:uid="{BCF9BB4C-333B-4A95-A07A-33B41080760C}"/>
    <hyperlink ref="AH305" r:id="rId300" xr:uid="{FB3E0D34-277A-484B-8E9E-F64317EE6EBA}"/>
    <hyperlink ref="AH306" r:id="rId301" xr:uid="{3FFEE8C6-7BC6-48BE-A9C6-9040E02F370A}"/>
    <hyperlink ref="AH308" r:id="rId302" xr:uid="{27F24F8D-4F7A-4EA8-B5E5-0F028D12C2D6}"/>
    <hyperlink ref="AH311" r:id="rId303" xr:uid="{C00AC140-4FB3-4B1D-BA1A-4D79590640B6}"/>
    <hyperlink ref="AH309" r:id="rId304" xr:uid="{D1364713-1601-4163-8114-F42374BC2107}"/>
    <hyperlink ref="AH310" r:id="rId305" xr:uid="{BB93DF6D-D44F-454B-ADCB-8BCFACDE97E0}"/>
    <hyperlink ref="AH312" r:id="rId306" xr:uid="{A991A6AE-DD61-4742-9B62-2CCF1D9831CA}"/>
    <hyperlink ref="AH313" r:id="rId307" xr:uid="{109B0B54-288C-48A5-A96B-944598043BA9}"/>
    <hyperlink ref="AH314" r:id="rId308" xr:uid="{FE95D2D9-C6E4-4E2F-8634-C749EE466158}"/>
    <hyperlink ref="AH315" r:id="rId309" xr:uid="{FE961A0F-A9AF-4FF8-B9B9-7524A0826228}"/>
    <hyperlink ref="AH316" r:id="rId310" xr:uid="{5EA50A29-733C-4986-BD76-ED410D6FB2C3}"/>
    <hyperlink ref="AH317" r:id="rId311" xr:uid="{E8859F7A-527B-4B64-BDDC-AF88C666465F}"/>
    <hyperlink ref="AH318" r:id="rId312" xr:uid="{190D17CA-2CEA-4038-9F42-777DC006726A}"/>
    <hyperlink ref="AH319" r:id="rId313" xr:uid="{B2F90497-8C99-417F-BBDD-DC027485BE64}"/>
    <hyperlink ref="AH320" r:id="rId314" xr:uid="{EB56C078-48E1-4454-A172-C6D35270A24F}"/>
    <hyperlink ref="AH321" r:id="rId315" xr:uid="{F05B2C1B-300B-4269-BA28-20B1A8FE5719}"/>
    <hyperlink ref="AH322" r:id="rId316" xr:uid="{15E4B100-6938-47E7-BA1D-F36D201366EA}"/>
    <hyperlink ref="AH323" r:id="rId317" xr:uid="{9EFDF430-F7F0-477E-BB8F-DCC5A90A5EE3}"/>
    <hyperlink ref="AH324" r:id="rId318" xr:uid="{D929B28D-504E-43CD-A029-500C9E067684}"/>
    <hyperlink ref="AH325" r:id="rId319" xr:uid="{B72AAEA4-CE24-41D2-927D-840CCBA6C097}"/>
    <hyperlink ref="AH326" r:id="rId320" xr:uid="{DF206B7E-C8C9-47E4-8C67-372DC344E97A}"/>
    <hyperlink ref="AH327" r:id="rId321" xr:uid="{C4488AC1-FE07-413B-BBDD-71756E308857}"/>
    <hyperlink ref="AH328" r:id="rId322" xr:uid="{D04D0F76-F6F7-4C2B-8B53-B596ADC13117}"/>
    <hyperlink ref="AH329" r:id="rId323" xr:uid="{4BE5AFBE-CD8D-4AFF-96A7-6161637AFF9F}"/>
    <hyperlink ref="AH330" r:id="rId324" xr:uid="{DD0D8E6B-E0B1-4E06-89E7-04922276FABC}"/>
    <hyperlink ref="AH331" r:id="rId325" xr:uid="{FC2F3BB8-10C0-440A-8412-73E451077A9F}"/>
    <hyperlink ref="AH332" r:id="rId326" xr:uid="{0F8B15E5-25EC-4537-9426-099461FDFC7C}"/>
    <hyperlink ref="AH333" r:id="rId327" xr:uid="{867A79F4-DFAE-4B48-994A-5F936D3404F9}"/>
    <hyperlink ref="AH334" r:id="rId328" xr:uid="{7488F365-C584-4A9F-875A-B4CB1C1D6A70}"/>
    <hyperlink ref="AH336" r:id="rId329" xr:uid="{4B9E985D-5D9D-45CE-92BC-C933CC20D11C}"/>
    <hyperlink ref="AH335" r:id="rId330" display="carob19@outlook.com" xr:uid="{5B4AC33A-1541-4F7D-88CC-D876DFF0D177}"/>
    <hyperlink ref="AH337" r:id="rId331" xr:uid="{02C9293F-9DA0-42FA-BDC2-4AE0CFAAD524}"/>
    <hyperlink ref="AH338" r:id="rId332" xr:uid="{F222B3F8-E9DB-42E3-B2A6-A09C7384E667}"/>
    <hyperlink ref="AH339" r:id="rId333" xr:uid="{24E80A50-625D-47FE-AB31-65C98F9DBE11}"/>
    <hyperlink ref="AH340" r:id="rId334" xr:uid="{DCF3D4C0-F528-41A1-90B6-AEE183F2F19B}"/>
    <hyperlink ref="AH341" r:id="rId335" xr:uid="{E9F25E98-953D-45D6-9429-DE4A7D014124}"/>
    <hyperlink ref="AH342" r:id="rId336" xr:uid="{CC9D8581-2C97-45BE-B0A6-CC56F37FF52C}"/>
    <hyperlink ref="AH343" r:id="rId337" xr:uid="{E468DB84-EEEF-45FB-AD9D-D6E9E2476DFC}"/>
    <hyperlink ref="AH344" r:id="rId338" xr:uid="{EFEB3875-A943-4982-B911-F40317397B73}"/>
    <hyperlink ref="AH345" r:id="rId339" xr:uid="{4C7884C0-2E17-4F40-A3CA-6BAABDB4EA1B}"/>
    <hyperlink ref="AH346" r:id="rId340" xr:uid="{112441D0-2179-4898-A417-D0CF517DCBE0}"/>
    <hyperlink ref="AH347" r:id="rId341" xr:uid="{56B0E02E-ABA3-425F-A03E-D2C826127B6C}"/>
    <hyperlink ref="AH348" r:id="rId342" xr:uid="{BB636354-38B9-4379-83D7-BA9482AA357E}"/>
    <hyperlink ref="AH349" r:id="rId343" xr:uid="{DE0A68CE-FCEF-49FA-A4D5-64FE10BADCE2}"/>
    <hyperlink ref="AH350" r:id="rId344" xr:uid="{402004EC-DBFF-42B7-9CC2-A850CFD0E25C}"/>
    <hyperlink ref="AH351" r:id="rId345" xr:uid="{310A865C-20CF-4EC8-A9F1-D24EAC118CBC}"/>
    <hyperlink ref="AH352" r:id="rId346" display="carob19@outlook.com" xr:uid="{B5882B7E-99AB-4CFA-8AF7-2CF2D144BE85}"/>
    <hyperlink ref="AH353" r:id="rId347" xr:uid="{4BDDA53B-BE03-476A-A683-CE80BD62376A}"/>
    <hyperlink ref="AH354" r:id="rId348" xr:uid="{51441A25-41B6-4AEA-A5CC-C95B9930C91A}"/>
    <hyperlink ref="AF354" r:id="rId349" xr:uid="{236CCDF3-4793-471A-B84B-44A1CC020E1C}"/>
    <hyperlink ref="AH355" r:id="rId350" xr:uid="{5F77BDDB-0039-428E-87AF-7147951326CD}"/>
    <hyperlink ref="AF355" r:id="rId351" xr:uid="{DF9425FB-885A-4FCB-84E6-0ABAE506A451}"/>
    <hyperlink ref="AH356" r:id="rId352" xr:uid="{30467031-0510-4ED6-B564-B2DE570342FF}"/>
    <hyperlink ref="AH357" r:id="rId353" xr:uid="{D0FA932E-99AE-4FD2-A83A-877B51447AAE}"/>
    <hyperlink ref="AF357" r:id="rId354" xr:uid="{80E278EB-7EBF-4F24-936A-73F2934393DF}"/>
    <hyperlink ref="AH358" r:id="rId355" xr:uid="{FC03CD53-FE2C-4248-A0F0-6D27621038E4}"/>
    <hyperlink ref="AF358" r:id="rId356" xr:uid="{CDC97D5A-B3FE-4778-8F34-A6ABDA7A60FD}"/>
    <hyperlink ref="AH359" r:id="rId357" xr:uid="{6ACFF9A2-1071-4594-A9F0-6AFA8E5D8199}"/>
    <hyperlink ref="AF359" r:id="rId358" xr:uid="{12E4A5BA-5F4C-415E-B1D1-40D9CDE9BF47}"/>
    <hyperlink ref="AH360" r:id="rId359" xr:uid="{EDA965AE-A150-4261-B722-042B27B27434}"/>
    <hyperlink ref="AF360" r:id="rId360" xr:uid="{607095C1-09E9-49E9-8FFA-CFD471B6B8D2}"/>
    <hyperlink ref="AH361" r:id="rId361" xr:uid="{70BB5FFF-C9F1-466A-BEA5-86FF4502D8C2}"/>
    <hyperlink ref="AH380" r:id="rId362" xr:uid="{1581671C-CEC0-490D-98B3-F16EA41BDD9A}"/>
    <hyperlink ref="AF380" r:id="rId363" xr:uid="{160B1920-CC89-42A0-B0FA-8DF907FC6397}"/>
    <hyperlink ref="AH381" r:id="rId364" xr:uid="{DA6DB4E1-D274-4784-8160-96418FAA571E}"/>
    <hyperlink ref="AH382" r:id="rId365" xr:uid="{FC0AB540-E0E1-4C52-B18D-3CFDF7EA3938}"/>
    <hyperlink ref="AH383" r:id="rId366" xr:uid="{2C392163-7084-4F00-8715-107CEDA5062C}"/>
    <hyperlink ref="AH384" r:id="rId367" xr:uid="{E1425AEC-8F20-45E9-A227-330ED4D563BD}"/>
    <hyperlink ref="AF384" r:id="rId368" xr:uid="{0924C97F-12BE-438F-9CEC-FB7DC4F7DD8E}"/>
    <hyperlink ref="AH385" r:id="rId369" xr:uid="{9F958C52-4EC2-4CA6-BEDA-4D19906FAB0F}"/>
    <hyperlink ref="AF385" r:id="rId370" xr:uid="{A9459C16-6198-4C18-AA13-7490C33C50CE}"/>
    <hyperlink ref="AH386" r:id="rId371" xr:uid="{41F96A8E-73C5-4EAB-A44A-F20F15356864}"/>
    <hyperlink ref="AF386" r:id="rId372" xr:uid="{7CF154F5-3B12-43A1-B6BE-C4162E5BF610}"/>
    <hyperlink ref="AH387" r:id="rId373" xr:uid="{86A3F4A5-CCA9-42D6-B290-E2D3DB2F20DA}"/>
    <hyperlink ref="AH388" r:id="rId374" xr:uid="{8162B899-1240-46C8-9264-CD5AA470F672}"/>
    <hyperlink ref="AF388" r:id="rId375" xr:uid="{B8C9C587-D4C3-4157-B8E1-97B94068698E}"/>
    <hyperlink ref="AH389" r:id="rId376" xr:uid="{16DBAED8-4F6A-4D22-9E06-5FB7D616A762}"/>
    <hyperlink ref="AF389" r:id="rId377" xr:uid="{D5177467-EB9F-4686-8A3F-15EA09D7726A}"/>
    <hyperlink ref="AH390" r:id="rId378" xr:uid="{17AF44E2-F351-4C26-AA5E-F3EBA95B59DC}"/>
    <hyperlink ref="AF390" r:id="rId379" xr:uid="{290F4738-FC4E-46E7-AC60-9F803C2F1F36}"/>
    <hyperlink ref="AH391" r:id="rId380" xr:uid="{C7BF7E74-0804-4000-A27F-D3C6CD63551C}"/>
    <hyperlink ref="AF391" r:id="rId381" xr:uid="{361CAF4A-B825-41F3-BE62-7DE78B415E8D}"/>
    <hyperlink ref="AH392" r:id="rId382" xr:uid="{D8984AEA-BC42-4A81-815E-888836A95BD1}"/>
    <hyperlink ref="AF392" r:id="rId383" xr:uid="{002A0BDB-D58F-4EDD-99C8-003341356A47}"/>
    <hyperlink ref="AH393" r:id="rId384" xr:uid="{27B138F3-ADB9-4B57-9F7C-1EAFE278494A}"/>
    <hyperlink ref="AF393" r:id="rId385" xr:uid="{08F98DBE-2D28-466D-947E-B6D83533F522}"/>
    <hyperlink ref="AH394" r:id="rId386" xr:uid="{D586336F-8E95-4055-9F68-FE0C79173F53}"/>
    <hyperlink ref="AF394" r:id="rId387" xr:uid="{4CAF0A12-2D74-4F3C-AC04-1F521B27F151}"/>
    <hyperlink ref="AH395" r:id="rId388" xr:uid="{C216137F-0C27-4D2E-9653-63AFCDC10AD8}"/>
    <hyperlink ref="AF395" r:id="rId389" xr:uid="{278979AF-59A3-4392-BA54-D5E08AAD3F05}"/>
    <hyperlink ref="AH396" r:id="rId390" xr:uid="{0510C93A-5087-48ED-92F5-249E5BA23803}"/>
    <hyperlink ref="AF396" r:id="rId391" xr:uid="{0F82B302-E9E1-48A3-B70E-E6F1BD6AD8A6}"/>
    <hyperlink ref="AH397" r:id="rId392" xr:uid="{7FD655DF-0126-454D-972B-9C8620D29209}"/>
    <hyperlink ref="AF397" r:id="rId393" xr:uid="{84E8B2C8-967E-4014-BED7-5BBE09F9A5F3}"/>
    <hyperlink ref="AH398" r:id="rId394" xr:uid="{38AF6557-3237-443B-8E0C-ACE5271D857F}"/>
    <hyperlink ref="AF398" r:id="rId395" xr:uid="{59756205-1DE9-4883-AD57-003497EEAE1C}"/>
    <hyperlink ref="AH399" r:id="rId396" xr:uid="{063468C4-EC2B-4208-99FE-55F47F47B540}"/>
    <hyperlink ref="AF399" r:id="rId397" xr:uid="{779050F8-C49D-4AD7-8EBF-EABDEB5CF439}"/>
    <hyperlink ref="AH400" r:id="rId398" xr:uid="{4ED6631F-F535-4221-9569-5EFED10D6A11}"/>
    <hyperlink ref="AF400" r:id="rId399" xr:uid="{1922314C-1A95-431E-AEF6-4066C3A2F3CD}"/>
    <hyperlink ref="AH401" r:id="rId400" xr:uid="{6DC28C1A-D41E-4D8F-8C89-D79E5607EFC0}"/>
    <hyperlink ref="AF401" r:id="rId401" xr:uid="{3779FD23-6B3C-4D01-9629-450356FDEB1C}"/>
    <hyperlink ref="AH402" r:id="rId402" xr:uid="{7A7538A3-53CB-45EE-A0EA-B90711772756}"/>
    <hyperlink ref="AF402" r:id="rId403" xr:uid="{B37FDA92-8868-4CE7-8CF0-8B95F08E6011}"/>
    <hyperlink ref="AH403" r:id="rId404" xr:uid="{8F28E612-837B-4C81-AC96-FA24DC6E2269}"/>
    <hyperlink ref="AH404" r:id="rId405" xr:uid="{847D2785-F5FA-4ED9-B7A5-F2A91B15BC43}"/>
    <hyperlink ref="AH405" r:id="rId406" xr:uid="{80EBD2AC-0A9F-4CDA-8726-B48F3FE8CE25}"/>
    <hyperlink ref="AH406" r:id="rId407" xr:uid="{B2C1B865-DE38-4AD5-B796-05F81A6390C0}"/>
    <hyperlink ref="AH407" r:id="rId408" xr:uid="{B48A0290-9360-4E2F-92B9-A02ED04A8E3F}"/>
    <hyperlink ref="AH408" r:id="rId409" xr:uid="{2FA418F1-0D2C-4436-A822-2326C9604F7E}"/>
    <hyperlink ref="AH409" r:id="rId410" xr:uid="{65EE022C-E67E-4BC0-A105-AB00DC235AD5}"/>
    <hyperlink ref="AH410" r:id="rId411" xr:uid="{4B5AA2AC-5ED5-4818-83D6-62F9FCE28742}"/>
    <hyperlink ref="AH411" r:id="rId412" xr:uid="{B135B6B3-7B8D-41ED-B1F1-1741878AD07F}"/>
    <hyperlink ref="AH412" r:id="rId413" xr:uid="{2B413870-6DFD-4038-9A3D-334F2FA7EC3B}"/>
    <hyperlink ref="AH413" r:id="rId414" xr:uid="{F8B1BF7A-6D70-41A4-BDC4-7C35A9EC2A9F}"/>
    <hyperlink ref="AH370" r:id="rId415" xr:uid="{1AE78526-FF43-4500-A643-2F735AD2AFDA}"/>
    <hyperlink ref="AH368" r:id="rId416" xr:uid="{F62E7BEA-F6C0-4A00-A7FE-9450BFE30495}"/>
    <hyperlink ref="AH367" r:id="rId417" xr:uid="{E3658742-2B9C-4C62-82CA-E43BBA84072B}"/>
    <hyperlink ref="AH365" r:id="rId418" xr:uid="{B672887B-CC0F-4275-B411-807419AAFE21}"/>
    <hyperlink ref="AH362" r:id="rId419" xr:uid="{91458191-BE02-4B83-ABC8-BE48B336FF46}"/>
    <hyperlink ref="AH363" r:id="rId420" xr:uid="{9A1D7A20-721F-4F2A-B40D-7E43D781F440}"/>
    <hyperlink ref="AH364" r:id="rId421" xr:uid="{2317135F-0EC3-4D2D-BAA2-0800F47A823F}"/>
    <hyperlink ref="AH371" r:id="rId422" display="andres71-uru@hotmail.com" xr:uid="{B8816A6F-5147-4B08-934A-708B01F1C7D4}"/>
    <hyperlink ref="AH369" r:id="rId423" xr:uid="{316112D8-19C9-4F53-9632-2490430C5773}"/>
    <hyperlink ref="AH372" r:id="rId424" xr:uid="{AC8FBD91-ABDE-4BA2-9B68-3371210C5229}"/>
    <hyperlink ref="AH375" r:id="rId425" xr:uid="{E66986C2-2ABE-4CD9-B7CC-5A29B18FDF00}"/>
    <hyperlink ref="AH374" r:id="rId426" xr:uid="{3E3A9B40-834A-4A54-A51B-F9F6F37E3316}"/>
    <hyperlink ref="AH376" r:id="rId427" xr:uid="{2E44C47B-DCDF-4353-9087-7DEB9E66C176}"/>
    <hyperlink ref="AH366" r:id="rId428" xr:uid="{1A153A50-9BCC-4B90-84FB-960D19485C2E}"/>
    <hyperlink ref="AH373" r:id="rId429" xr:uid="{BF9B46D3-BB42-401D-942E-FA7D5AA67970}"/>
    <hyperlink ref="AH377" r:id="rId430" xr:uid="{821701CA-AB4F-4381-957C-7DD218635388}"/>
    <hyperlink ref="AH378" r:id="rId431" xr:uid="{ABC5CE29-4EFD-4479-8ED8-C55B4E145CC0}"/>
    <hyperlink ref="AH379" r:id="rId432" xr:uid="{A53D8476-7C6D-4DC9-98D5-A3F1F4AEAB81}"/>
    <hyperlink ref="AH414" r:id="rId433" xr:uid="{4233EFB1-3956-437E-A82D-46531B6D506A}"/>
    <hyperlink ref="AF414" r:id="rId434" xr:uid="{4B4B29CC-794B-4840-BA24-30504B079C4A}"/>
    <hyperlink ref="AH415" r:id="rId435" xr:uid="{61A88C33-4759-4C70-9D54-F975612415C9}"/>
    <hyperlink ref="AH416" r:id="rId436" xr:uid="{A460AD9E-5DC6-46FD-9AA6-F3C7296C0667}"/>
    <hyperlink ref="AH417" r:id="rId437" xr:uid="{F448691E-1844-4351-B8D7-4ED847EB92E0}"/>
    <hyperlink ref="AH418" r:id="rId438" display="BERNALCHACONANDREA2@GMAIL.COM" xr:uid="{BB44AF8B-0182-4AE6-9E9F-1261E655EF8E}"/>
    <hyperlink ref="AH419" r:id="rId439" xr:uid="{9DB59007-09F5-4CEF-9048-9EBCD1EBE705}"/>
    <hyperlink ref="AH420" r:id="rId440" xr:uid="{A1570A01-BFAD-42BF-9ADE-8F593B2D331F}"/>
    <hyperlink ref="AH421" r:id="rId441" xr:uid="{BD1E294F-177C-4D8A-8947-751B98196F9C}"/>
    <hyperlink ref="AH422" r:id="rId442" xr:uid="{12C880EC-ECFB-4BF3-9AF1-704D597395BA}"/>
    <hyperlink ref="AH423" r:id="rId443" xr:uid="{18AA8203-BEBB-4E83-9759-C407F3CBB3BE}"/>
    <hyperlink ref="AH424" r:id="rId444" xr:uid="{C76714FE-0AA0-4FD3-BDD0-F4399C45E1ED}"/>
    <hyperlink ref="AH425" r:id="rId445" xr:uid="{C815C390-41C4-4D89-A945-A244CC5346E1}"/>
    <hyperlink ref="AH426" r:id="rId446" xr:uid="{EB936F96-6790-4563-8C32-7BDA25EB47CA}"/>
    <hyperlink ref="AH427" r:id="rId447" xr:uid="{0B4FE84B-5F78-4022-8AC1-FC9DB764F337}"/>
    <hyperlink ref="AH428" r:id="rId448" xr:uid="{068D6786-A089-428F-B0E6-42E78292F83B}"/>
    <hyperlink ref="AH442" r:id="rId449" xr:uid="{70B32AC3-8DF4-49B2-BBD8-56C521528BED}"/>
    <hyperlink ref="AF442" r:id="rId450" xr:uid="{CD5E6686-660A-4351-B2A6-5B7A4F31A220}"/>
    <hyperlink ref="AH443" r:id="rId451" xr:uid="{8945C038-EB2C-458B-9E20-9C211D1BAA14}"/>
    <hyperlink ref="AF443" r:id="rId452" xr:uid="{7E66BF1C-1A6B-4ED6-8BD8-B96BE722B3EE}"/>
    <hyperlink ref="AH444" r:id="rId453" xr:uid="{4CC9C9E3-71D1-4B17-A382-A4CABD6EEB91}"/>
    <hyperlink ref="AH434" r:id="rId454" xr:uid="{2893CFAF-515B-48FB-8376-7C415A800F75}"/>
    <hyperlink ref="AH436" r:id="rId455" xr:uid="{53CFC4B9-FF3B-4760-94E4-525740E0438F}"/>
    <hyperlink ref="AH435" r:id="rId456" xr:uid="{8C3D78A2-B2E4-4539-8BF9-EE3BA6D74AC1}"/>
    <hyperlink ref="AH433" r:id="rId457" xr:uid="{6644FA19-DE12-4D40-8E81-FC9C0F4F6110}"/>
    <hyperlink ref="AH430" r:id="rId458" xr:uid="{34A8ACA5-712F-4AD5-8886-618518E05A47}"/>
    <hyperlink ref="AH432" r:id="rId459" xr:uid="{B4484BFE-675F-4BA1-A64D-0DC4BF1D745E}"/>
    <hyperlink ref="AH431" r:id="rId460" xr:uid="{3DB5EB07-B38F-4F88-81DE-29E284B0EE51}"/>
    <hyperlink ref="AH429" r:id="rId461" xr:uid="{BBA29272-9305-4978-ACCF-15980651618A}"/>
    <hyperlink ref="AH439" r:id="rId462" xr:uid="{8D652334-2F53-4AA9-8270-F070C198EBF2}"/>
    <hyperlink ref="AH438" r:id="rId463" xr:uid="{1B3A1029-031A-4E79-8968-68C8790A4CBD}"/>
    <hyperlink ref="AH437" r:id="rId464" xr:uid="{EC9AD845-1A72-41F0-9550-E82394DDC524}"/>
    <hyperlink ref="AH441" r:id="rId465" xr:uid="{E3CC8EA4-BB44-49CC-BCF6-CB5F969B896B}"/>
    <hyperlink ref="AF441" r:id="rId466" xr:uid="{6370B8D5-3314-446E-AE50-26C10251C846}"/>
    <hyperlink ref="AH440" r:id="rId467" xr:uid="{4744C8AC-AA1F-4A37-A3F0-073ECF7245A1}"/>
    <hyperlink ref="AH445" r:id="rId468" xr:uid="{2F58F5FF-CEDE-464A-8DB0-01F62E848FE1}"/>
    <hyperlink ref="AH446" r:id="rId469" xr:uid="{CB34DD54-3776-4EA0-B312-E10487179EB0}"/>
    <hyperlink ref="AH447" r:id="rId470" xr:uid="{9FF62357-3A15-42DD-A016-E2AA5BC8C397}"/>
    <hyperlink ref="AF447" r:id="rId471" xr:uid="{935B747F-528C-45BF-BDF4-CD95B6C3ACC0}"/>
    <hyperlink ref="AH448" r:id="rId472" xr:uid="{575EE829-D7EE-4B5D-A981-ECA48E6C8114}"/>
    <hyperlink ref="AH449" r:id="rId473" xr:uid="{BB0E48A9-0308-4F0A-A2A5-51C939B5EFA1}"/>
    <hyperlink ref="AH450" r:id="rId474" xr:uid="{97320BEA-C2F9-4E45-A999-F4E4A1F0A1E5}"/>
    <hyperlink ref="AH451" r:id="rId475" xr:uid="{FDAD84BF-2987-4642-A032-E5C2E64342DE}"/>
    <hyperlink ref="AH452" r:id="rId476" xr:uid="{9E7BBFBD-94E5-4A65-9B59-3765EE47FD7C}"/>
    <hyperlink ref="AH453" r:id="rId477" xr:uid="{F9298BF3-E0E4-4A97-BC5B-6B23D9248B41}"/>
    <hyperlink ref="AH454" r:id="rId478" xr:uid="{20D897FF-45FF-40DA-B9A9-A5EF0A703BE4}"/>
    <hyperlink ref="AH455" r:id="rId479" xr:uid="{AB891617-AAAD-4E4D-8058-1BE8BBF0AF0A}"/>
    <hyperlink ref="AH456" r:id="rId480" xr:uid="{28E7CA4F-B4D2-4348-ACF0-5F5CD63266E7}"/>
    <hyperlink ref="AH457" r:id="rId481" xr:uid="{CC419BD5-1E7B-4A6D-BD24-69DEB1E04F4B}"/>
    <hyperlink ref="AH458" r:id="rId482" xr:uid="{A9366801-6B90-445D-A420-C67BB85ABBE7}"/>
    <hyperlink ref="AH459" r:id="rId483" xr:uid="{434C92A9-B85D-4240-8616-1B033FEB1E46}"/>
    <hyperlink ref="AH460" r:id="rId484" xr:uid="{21D6446E-E9D6-47D2-B290-B6FCA77D4669}"/>
    <hyperlink ref="AH461" r:id="rId485" xr:uid="{DD946082-680D-469A-9972-BEFD4CDF6173}"/>
    <hyperlink ref="AH462" r:id="rId486" xr:uid="{9E8552A0-3F4B-4A34-B1BA-EBB4573E6932}"/>
    <hyperlink ref="AH463" r:id="rId487" xr:uid="{13038CE4-6416-4AD0-A758-DA83811BEB8D}"/>
    <hyperlink ref="AH464" r:id="rId488" xr:uid="{EB52C4F2-4FF4-41E8-9A3A-412EEC12E1AD}"/>
    <hyperlink ref="AH465" r:id="rId489" xr:uid="{85BB17B5-E869-4B3A-B925-63CCD5034F6B}"/>
    <hyperlink ref="AH466" r:id="rId490" xr:uid="{FB73BC7C-0AEB-4E6A-9BDA-285D0B88B46A}"/>
    <hyperlink ref="AF466" r:id="rId491" xr:uid="{72E1C727-DFF0-45BF-8A2E-3052317D26E6}"/>
    <hyperlink ref="AH467" r:id="rId492" xr:uid="{4EBC5116-583E-4DEC-8AC5-DB2343D41EAE}"/>
    <hyperlink ref="AF467" r:id="rId493" xr:uid="{5AE96B74-C6A4-4D1C-84D2-B62FF99AD88D}"/>
    <hyperlink ref="AH468" r:id="rId494" display="joseerobins@hotmail.com" xr:uid="{4D68F544-7121-49C3-AF81-223F112FDCDE}"/>
    <hyperlink ref="AF468" r:id="rId495" xr:uid="{110DECBC-C927-4B48-9048-577C3A725645}"/>
    <hyperlink ref="AH469" r:id="rId496" xr:uid="{E1F063F3-FD6D-48FC-9434-615DD797065A}"/>
    <hyperlink ref="AF469" r:id="rId497" xr:uid="{61290B19-AC78-4919-A4EC-9269C7B83D66}"/>
    <hyperlink ref="AH470" r:id="rId498" xr:uid="{032E60B6-899D-4B2D-8474-DE33EFC860E0}"/>
    <hyperlink ref="AF470" r:id="rId499" xr:uid="{B049BC37-881A-4288-B743-E7199EA6BCC0}"/>
    <hyperlink ref="AH471" r:id="rId500" xr:uid="{F7CE5A2C-BEA9-4D13-8F08-D29145BF5FF4}"/>
    <hyperlink ref="AH472" r:id="rId501" xr:uid="{167CF896-C06A-4A25-9C27-EF3547C7C18B}"/>
    <hyperlink ref="AH473" r:id="rId502" xr:uid="{FA046F30-607A-446D-8DDB-5556AD02BDA8}"/>
    <hyperlink ref="AH474" r:id="rId503" xr:uid="{1C1805DA-B442-4A14-A9A6-7372575173DE}"/>
    <hyperlink ref="AH475" r:id="rId504" xr:uid="{3F9F5969-F4E7-4916-BBBE-E94DE7A6B748}"/>
    <hyperlink ref="AH476" r:id="rId505" xr:uid="{A80CFE05-804D-47AA-B1F3-1FA32A476A23}"/>
    <hyperlink ref="AH477" r:id="rId506" xr:uid="{1BD0A0F8-B56C-4973-8F7D-75D4B1647E7F}"/>
    <hyperlink ref="AH478" r:id="rId507" xr:uid="{253CC4F7-16D9-4287-B190-8FC2407D59EC}"/>
    <hyperlink ref="AH479" r:id="rId508" xr:uid="{48BD5151-EA8D-4138-83F1-2ECE4135A040}"/>
    <hyperlink ref="AH480" r:id="rId509" xr:uid="{613E04FA-7890-42D2-B6E6-FE8DDE3638B4}"/>
    <hyperlink ref="AH481" r:id="rId510" xr:uid="{BA6D56C4-368E-48F4-8F64-7F64213E5EF7}"/>
    <hyperlink ref="AH482" r:id="rId511" xr:uid="{95BE6E9E-093F-4D0B-9A2B-1717AECADA72}"/>
    <hyperlink ref="AH483" r:id="rId512" xr:uid="{84725692-F9F9-490E-923C-AB7160C1E45C}"/>
    <hyperlink ref="AH484" r:id="rId513" xr:uid="{ADFE31ED-DA3A-4570-BAD7-EE09A4F1A815}"/>
    <hyperlink ref="AH485" r:id="rId514" xr:uid="{9C17D889-9BA6-47F4-9E34-84D039B9E2B4}"/>
    <hyperlink ref="AH486" r:id="rId515" xr:uid="{428F5C56-67F1-48F8-80E3-30B12C4C1189}"/>
    <hyperlink ref="AH487" r:id="rId516" xr:uid="{0DACA8FD-E357-43ED-9235-F03273E83CEF}"/>
    <hyperlink ref="AH488" r:id="rId517" xr:uid="{8F59F787-99CA-447B-A91E-4C88282E85A4}"/>
    <hyperlink ref="AH489" r:id="rId518" xr:uid="{73364040-EF05-46CA-B10F-E237D2241D39}"/>
    <hyperlink ref="AH490" r:id="rId519" xr:uid="{613F2833-8F01-4810-9359-8DF91D398213}"/>
    <hyperlink ref="AH491" r:id="rId520" xr:uid="{9E470650-9798-4C0E-8B11-47E2689A5272}"/>
    <hyperlink ref="AH492" r:id="rId521" xr:uid="{01E7EC96-5310-4881-9980-DC6AD3EC8A25}"/>
    <hyperlink ref="AH493" r:id="rId522" xr:uid="{B91E1719-34FA-42DD-A0C7-6F2BC6F28B71}"/>
    <hyperlink ref="AH494" r:id="rId523" xr:uid="{084261D2-6F2A-430F-9668-3150CB1D5F3E}"/>
    <hyperlink ref="AH495" r:id="rId524" xr:uid="{784D15AF-72F0-43FE-99A9-37E8D733C4FA}"/>
    <hyperlink ref="AH496" r:id="rId525" xr:uid="{FE50532A-8B72-4486-93CF-72C03CBCB388}"/>
    <hyperlink ref="AH497" r:id="rId526" xr:uid="{F9A9BFBD-DB6E-4125-A669-B0024000E335}"/>
    <hyperlink ref="AH498" r:id="rId527" xr:uid="{0D44EDC4-704D-407A-A15F-2DD649EA477F}"/>
    <hyperlink ref="AH499" r:id="rId528" xr:uid="{6D6CF880-C0D8-40A4-B7C3-0F656565CA90}"/>
    <hyperlink ref="AH500" r:id="rId529" xr:uid="{672BA488-34F7-44F2-A642-F7732EE39523}"/>
    <hyperlink ref="AH501" r:id="rId530" xr:uid="{FFF482B9-8E7E-4F51-91DA-DF0B039C528D}"/>
    <hyperlink ref="AH502" r:id="rId531" xr:uid="{BDE6CB5A-772B-4B2B-BEDA-EC362D55ECAA}"/>
    <hyperlink ref="AH503" r:id="rId532" xr:uid="{59338364-1361-4D4A-9D04-E1C8A820A6BF}"/>
    <hyperlink ref="AH504" r:id="rId533" xr:uid="{81B72D61-7278-483D-89EB-4D6287CD0B22}"/>
    <hyperlink ref="AH505" r:id="rId534" xr:uid="{8D298EC1-D100-4C4D-A366-510708795CDF}"/>
    <hyperlink ref="AH506" r:id="rId535" xr:uid="{A07FF6D6-339A-4701-B3B8-9717694AA188}"/>
    <hyperlink ref="AH507" r:id="rId536" xr:uid="{F053657A-232E-4AF6-AB98-52B2A5BC9A9B}"/>
    <hyperlink ref="AH508" r:id="rId537" xr:uid="{9342D369-8263-4FDC-A84F-C447C0F85E8B}"/>
    <hyperlink ref="AH509" r:id="rId538" xr:uid="{4FC8794A-5EDA-4057-B75F-0550B84AB660}"/>
    <hyperlink ref="AH510" r:id="rId539" xr:uid="{C7694516-7C2E-4ED9-945B-96101923A579}"/>
    <hyperlink ref="AH511" r:id="rId540" xr:uid="{A75018B3-7197-4DF6-BEA2-6787A473D5AC}"/>
    <hyperlink ref="AH512" r:id="rId541" xr:uid="{9BFCBE8C-743A-42E6-98D5-2E44AD8A9C12}"/>
    <hyperlink ref="AH513" r:id="rId542" xr:uid="{13785DD8-DEB3-4C01-BC21-A61E87CCAEF6}"/>
    <hyperlink ref="AH514" r:id="rId543" xr:uid="{5994C10F-77D0-424C-A56E-69BE4EA2304A}"/>
    <hyperlink ref="AH516" r:id="rId544" xr:uid="{3C7514E4-F104-472D-8FD8-47682FBA028B}"/>
    <hyperlink ref="AH517" r:id="rId545" xr:uid="{1801BC5D-7C1D-4A1A-8246-7AFDA73426B1}"/>
    <hyperlink ref="AF517" r:id="rId546" xr:uid="{2AA406BF-9AEA-41A9-A792-25C53C2B3F0B}"/>
    <hyperlink ref="AH515" r:id="rId547" xr:uid="{FD69993B-3631-46BB-936A-894924C3CD1E}"/>
    <hyperlink ref="AH518" r:id="rId548" xr:uid="{7F76C26F-3E3E-42E6-B6B0-52B4F9C0F19A}"/>
    <hyperlink ref="AH519" r:id="rId549" xr:uid="{633B3814-4775-4A5E-BED8-43C41878588E}"/>
    <hyperlink ref="AH520" r:id="rId550" xr:uid="{B168731E-5410-48DC-A479-089DD36144AB}"/>
    <hyperlink ref="AH521" r:id="rId551" xr:uid="{19D75DB7-014B-43D0-A519-3A780529B830}"/>
    <hyperlink ref="AH522" r:id="rId552" xr:uid="{05CC5789-F119-4732-8A29-1801C7EC43E6}"/>
    <hyperlink ref="AH523" r:id="rId553" xr:uid="{3311F84D-DC72-4871-BB89-95852922A302}"/>
    <hyperlink ref="AH524" r:id="rId554" xr:uid="{BF2F9054-FF13-4E69-B2CE-04141A6F3A2D}"/>
    <hyperlink ref="AH527" r:id="rId555" xr:uid="{FDC9DAE2-4602-4F8A-9DCD-9001F24B191C}"/>
    <hyperlink ref="AH528" r:id="rId556" xr:uid="{A7305B6B-6F56-4AA6-A22B-3BDB7942B184}"/>
    <hyperlink ref="AH529" r:id="rId557" xr:uid="{B0A70343-5240-46B4-9B6E-E7FD7E5BA2A3}"/>
    <hyperlink ref="AH530" r:id="rId558" xr:uid="{42A5E3EE-A4FD-4F9A-9AE7-9502329A9C29}"/>
    <hyperlink ref="AH525" r:id="rId559" xr:uid="{31E5787C-8F97-4CB2-9B81-3437292D1FBF}"/>
    <hyperlink ref="AH531" r:id="rId560" xr:uid="{5A5DFF9B-9943-466D-868F-043ED2F4FE8C}"/>
    <hyperlink ref="AH532" r:id="rId561" xr:uid="{A521A500-DC1C-4407-8514-2A702471EF57}"/>
    <hyperlink ref="AH533" r:id="rId562" xr:uid="{4F2FEAE1-DCE9-40D4-8DE7-0C3AB988D80F}"/>
    <hyperlink ref="AH534" r:id="rId563" xr:uid="{51BEA271-C23C-4891-AEC3-BBFE7C6004CB}"/>
    <hyperlink ref="AH535" r:id="rId564" xr:uid="{85EAE0F9-DBAB-4F52-8DD2-DF9EF827553A}"/>
    <hyperlink ref="AH536" r:id="rId565" xr:uid="{A605044E-8133-4EA9-8779-F0CCBC61EE9F}"/>
    <hyperlink ref="AH537" r:id="rId566" xr:uid="{60D7EABC-926B-473B-8E22-80F0CAF57101}"/>
    <hyperlink ref="AH538" r:id="rId567" xr:uid="{EC9AB330-F089-48A1-A1D4-E1D7F84B8074}"/>
    <hyperlink ref="AH539" r:id="rId568" xr:uid="{45B23CBA-D230-42F0-B7A2-21DAF5A8FD48}"/>
    <hyperlink ref="AH526" r:id="rId569" xr:uid="{045F0758-36DB-47C7-A571-A1D28CA972CF}"/>
    <hyperlink ref="AH540" r:id="rId570" xr:uid="{E29F8C02-E5BC-4ABD-B6DF-00E66C650AC2}"/>
    <hyperlink ref="AH541" r:id="rId571" xr:uid="{1F2EC39B-06C4-4C4C-BAAD-8ABF06EA5104}"/>
    <hyperlink ref="AH542" r:id="rId572" xr:uid="{2D35BF28-EC51-4553-9592-65809F4FB252}"/>
    <hyperlink ref="AH543" r:id="rId573" xr:uid="{72C45073-EE2B-49E1-A14E-94B2F5E447EF}"/>
    <hyperlink ref="AH544" r:id="rId574" xr:uid="{8DFCDFA2-7ED5-4B08-B6D8-C327F3244D7C}"/>
    <hyperlink ref="AH545" r:id="rId575" xr:uid="{2FA25BED-3331-4F32-A026-EE97BA302452}"/>
    <hyperlink ref="AH546" r:id="rId576" xr:uid="{4FD045B7-9C09-437B-A69B-BA9E26EDAED7}"/>
    <hyperlink ref="AH547" r:id="rId577" xr:uid="{85BDA15C-20D9-4017-AB5C-95D28E20ABB4}"/>
    <hyperlink ref="AH548" r:id="rId578" xr:uid="{685CFD89-3DA1-442B-9784-77BDF819B078}"/>
    <hyperlink ref="AH554" r:id="rId579" xr:uid="{75A26BF2-59FD-4E65-9F2D-45AEEE519FD2}"/>
    <hyperlink ref="AH555" r:id="rId580" xr:uid="{D943E426-83EB-45F5-B058-8305A6BC0909}"/>
    <hyperlink ref="AH556" r:id="rId581" xr:uid="{042AA342-50C0-45D1-8BAE-FA90478AD146}"/>
    <hyperlink ref="AH557" r:id="rId582" xr:uid="{0C8CCF11-BFF2-4AC2-87E2-F47AF7BB9A10}"/>
    <hyperlink ref="AH558" r:id="rId583" xr:uid="{E648230D-964B-43B1-9DAA-6C5D90504A6B}"/>
    <hyperlink ref="AH559" r:id="rId584" xr:uid="{18C435C2-C1F7-4321-803F-468EFC9AAAD4}"/>
    <hyperlink ref="AH560" r:id="rId585" xr:uid="{37AF7229-AB84-4574-9FB4-5DC8D8BF94D5}"/>
    <hyperlink ref="AH561" r:id="rId586" xr:uid="{8528D102-AE42-410F-BEB6-10A879F1CF8F}"/>
    <hyperlink ref="AH549" r:id="rId587" xr:uid="{A5FD8ABC-F8BD-469F-A2B3-DA76455FFC90}"/>
    <hyperlink ref="AH552" r:id="rId588" xr:uid="{CBB90045-152A-43FC-97CC-7AAC44438F55}"/>
    <hyperlink ref="AH562" r:id="rId589" xr:uid="{7956298D-2015-4A2A-AFAB-06948E578447}"/>
    <hyperlink ref="AH563" r:id="rId590" xr:uid="{AC8BEF83-E1DD-49F6-9E0F-322D62CD3279}"/>
    <hyperlink ref="AH564" r:id="rId591" xr:uid="{6D43615C-AE74-48BA-B089-FEF42BBB74CF}"/>
    <hyperlink ref="AH553" r:id="rId592" xr:uid="{FFE9BE66-BE35-4D43-A286-19F1474684FB}"/>
    <hyperlink ref="AH565" r:id="rId593" xr:uid="{98CF5AC5-FEC0-4DE5-B2CD-70DE3D6999B6}"/>
    <hyperlink ref="AH566" r:id="rId594" xr:uid="{D0D8BA33-7606-492F-8696-D05E166F0FCB}"/>
    <hyperlink ref="AH567" r:id="rId595" xr:uid="{CBB68106-E83C-408F-ABFA-B630C62F9C2D}"/>
    <hyperlink ref="AH570" r:id="rId596" xr:uid="{B1C02EB4-1E6B-43D6-B0D0-4FED0803B51A}"/>
    <hyperlink ref="AH571" r:id="rId597" xr:uid="{69B3EAA9-CB23-4332-ACE8-3BE5E2078B19}"/>
    <hyperlink ref="AH572" r:id="rId598" xr:uid="{A33F297E-0DA9-4E66-966D-172D1BE17A62}"/>
    <hyperlink ref="AH573" r:id="rId599" xr:uid="{90C00AC9-0052-42BF-B8F9-5723FD364AC3}"/>
    <hyperlink ref="AH574" r:id="rId600" xr:uid="{65C88F6D-A4EB-4BE6-8901-D4FE57007010}"/>
    <hyperlink ref="AH575" r:id="rId601" xr:uid="{B917F1B7-5244-470D-832D-C616FF430EC9}"/>
    <hyperlink ref="AH576" r:id="rId602" xr:uid="{49D5AB74-18C6-45A4-9144-DC2DF0A39BD9}"/>
    <hyperlink ref="AH577" r:id="rId603" xr:uid="{1DAA6B0E-9227-4196-8427-02920000D3CD}"/>
    <hyperlink ref="AH578" r:id="rId604" xr:uid="{E18116CC-988A-4C39-88D0-F3D653724A22}"/>
    <hyperlink ref="AH579" r:id="rId605" xr:uid="{F9161E45-2266-4757-8B66-692BA027BD0E}"/>
    <hyperlink ref="AH568" r:id="rId606" xr:uid="{543A1CC5-ED04-49C8-A0D8-9C38C3689188}"/>
    <hyperlink ref="AH569" r:id="rId607" xr:uid="{A23EBCFF-BDF1-4669-9CAE-685F4926BCF0}"/>
    <hyperlink ref="AH550" r:id="rId608" xr:uid="{65A690E9-8723-4B02-AF24-FCCF26D0A226}"/>
    <hyperlink ref="AH551" r:id="rId609" xr:uid="{51E341AF-AB01-4715-9659-4BA1C5CC4D27}"/>
    <hyperlink ref="AH582" r:id="rId610" xr:uid="{7C5BDACE-1064-478F-9EB9-577ED41A1A96}"/>
    <hyperlink ref="AH583" r:id="rId611" xr:uid="{9CCFA747-2D9F-4D41-9510-ED34E673E4D0}"/>
    <hyperlink ref="AF583" r:id="rId612" xr:uid="{CB173B36-6355-4E22-BAFE-820D4D5350C6}"/>
    <hyperlink ref="AH584" r:id="rId613" xr:uid="{3E0A40A2-192C-4F36-8C85-FF765F2CB803}"/>
    <hyperlink ref="AH585" r:id="rId614" xr:uid="{3366EEB0-E152-48A4-BBD8-9B6D1E437AFD}"/>
    <hyperlink ref="AH586" r:id="rId615" xr:uid="{A448E4B4-38D1-40FA-BB64-43ECD8154CA2}"/>
    <hyperlink ref="AH580" r:id="rId616" xr:uid="{87E8E59A-B74E-4FA9-BE28-1807875E5112}"/>
    <hyperlink ref="AH581" r:id="rId617" xr:uid="{4C4370D7-316A-4161-81D3-E3AFF2CD501C}"/>
    <hyperlink ref="AH587" r:id="rId618" xr:uid="{2D772BB5-772C-49B3-B228-632E4FFFE0FB}"/>
    <hyperlink ref="AH588" r:id="rId619" xr:uid="{DA4E6664-E1E7-44D5-8D80-0E5CFD1F0622}"/>
    <hyperlink ref="AH589" r:id="rId620" xr:uid="{875CBA70-A415-4353-B8AA-8F1DC290A991}"/>
    <hyperlink ref="AH591" r:id="rId621" xr:uid="{AEAEF8F5-BBF0-4E4C-A4CD-5BAAA53FF174}"/>
    <hyperlink ref="AH592" r:id="rId622" xr:uid="{3B356B53-EF95-413C-90B6-826F7F28D35E}"/>
    <hyperlink ref="AH593" r:id="rId623" xr:uid="{2C697942-66C9-4981-8EA1-0569BBB966D2}"/>
    <hyperlink ref="AH594" r:id="rId624" xr:uid="{53AD222D-C2BC-4452-8C7D-47656750F6FB}"/>
    <hyperlink ref="AH595" r:id="rId625" xr:uid="{FE36BE5A-37FB-4D1B-B1FB-B2D1AA81A5B9}"/>
    <hyperlink ref="AH596" r:id="rId626" xr:uid="{BFF1CAE8-08DC-4E8D-BD29-FB78082F41D8}"/>
    <hyperlink ref="AH597" r:id="rId627" xr:uid="{0948F0A0-893B-47F0-A2BC-6F980D9E2B62}"/>
    <hyperlink ref="AH598" r:id="rId628" xr:uid="{32D0E4CA-9284-4AC8-AC47-DE51E69BA746}"/>
    <hyperlink ref="AH599" r:id="rId629" xr:uid="{615ACC80-04C3-410D-8E4B-2D6DEAF86C29}"/>
    <hyperlink ref="AH600" r:id="rId630" xr:uid="{F89C3A95-A142-4BA7-ADEF-9A41A84CBC8F}"/>
    <hyperlink ref="AH601" r:id="rId631" xr:uid="{E52B29BF-A2F0-4808-8CDA-85A2BE93B0F7}"/>
    <hyperlink ref="AH602" r:id="rId632" xr:uid="{ED64E8B8-03C6-40A1-ADC6-2C8B213ABABD}"/>
    <hyperlink ref="AH590" r:id="rId633" xr:uid="{D34D361B-0B32-4843-987C-B4958E04EDB1}"/>
    <hyperlink ref="AH603" r:id="rId634" xr:uid="{02ABD91A-5B39-4811-AB7D-AC0E14B7EC20}"/>
    <hyperlink ref="AH604" r:id="rId635" xr:uid="{9C70F4AC-1D74-4735-90D5-14DEB816FF85}"/>
    <hyperlink ref="AH605" r:id="rId636" xr:uid="{85D6CB89-FE32-4DF7-9862-107961908328}"/>
    <hyperlink ref="AH606" r:id="rId637" xr:uid="{70DC00CB-DC37-4912-A3BB-19B8A17370F8}"/>
    <hyperlink ref="AH607" r:id="rId638" xr:uid="{72B4F452-9B4D-47D5-BE0B-F5D83E6EFD0D}"/>
    <hyperlink ref="AH608" r:id="rId639" xr:uid="{580894B4-BE32-4902-8732-186B9E886EFB}"/>
    <hyperlink ref="AH609" r:id="rId640" xr:uid="{0FE8345C-F945-417B-BA38-E02D2AC4FF54}"/>
    <hyperlink ref="AH610" r:id="rId641" xr:uid="{9FBC7794-4B11-448D-ABC9-2A8116CEC3CE}"/>
    <hyperlink ref="AH611" r:id="rId642" xr:uid="{3EAF67EE-C28F-4A16-858F-562DA3036CAF}"/>
    <hyperlink ref="AH612" r:id="rId643" xr:uid="{7F9AE4F4-F503-4799-B910-13B2B901C35F}"/>
    <hyperlink ref="AH614" r:id="rId644" xr:uid="{B0D5F79A-6FDB-4BC1-8382-567E267A4A20}"/>
    <hyperlink ref="AH615" r:id="rId645" xr:uid="{9DE986B1-E792-4CED-8E21-B067D17A8B13}"/>
    <hyperlink ref="AH616" r:id="rId646" xr:uid="{06AF306F-8D7E-4FA0-904C-0457FC9FE227}"/>
    <hyperlink ref="AH617" r:id="rId647" xr:uid="{155EC045-6B45-4468-8C82-63D3BA50626C}"/>
    <hyperlink ref="AH618" r:id="rId648" xr:uid="{812E5913-5018-4CB7-AC35-3F6B8BDB5156}"/>
    <hyperlink ref="AH619" r:id="rId649" xr:uid="{8FCBAF0A-6EBD-4053-8DDB-792334D7E889}"/>
    <hyperlink ref="AH620" r:id="rId650" xr:uid="{6C5A22AF-85D2-41E5-879E-A5ABA48E10C5}"/>
    <hyperlink ref="AH621" r:id="rId651" xr:uid="{4DDEA0F7-058A-46CB-BDBC-D66125375A44}"/>
    <hyperlink ref="AH622" r:id="rId652" xr:uid="{A3352C47-2B8A-48D0-81AE-AAF0704F9E9D}"/>
    <hyperlink ref="AH623" r:id="rId653" xr:uid="{B3A3FF54-8B44-4CB2-88D8-4FD2EC3CCD65}"/>
    <hyperlink ref="AH624" r:id="rId654" xr:uid="{3CFAA894-CE3B-4D4F-B975-8B02B52FD136}"/>
    <hyperlink ref="AH625" r:id="rId655" xr:uid="{14C2262D-C42A-4D1F-B7BB-3C4325CCF5C8}"/>
    <hyperlink ref="AH626" r:id="rId656" xr:uid="{27F7D2AD-B25F-410A-98B1-12C7007CF6A5}"/>
    <hyperlink ref="AH627" r:id="rId657" xr:uid="{4FEFAEC9-BA55-4ED6-BAE7-ED7A4383F1EC}"/>
    <hyperlink ref="AH628" r:id="rId658" xr:uid="{A4633E26-CA55-45C0-A8D6-647C2E7CAC1E}"/>
    <hyperlink ref="AH629" r:id="rId659" xr:uid="{F868B73D-356B-422D-A544-F38D65AEF4DF}"/>
    <hyperlink ref="AH630" r:id="rId660" xr:uid="{A5C61587-421C-4486-8F6C-0761B0E8017C}"/>
    <hyperlink ref="AH631" r:id="rId661" xr:uid="{C4426457-FE2F-4C22-A3B6-D911357533F9}"/>
    <hyperlink ref="AH632" r:id="rId662" xr:uid="{45565ED5-8FAA-4A97-9276-0EABB39A28F2}"/>
    <hyperlink ref="AH633" r:id="rId663" xr:uid="{9132906B-B0B5-45BD-B361-1C9921F30D9A}"/>
    <hyperlink ref="AH634" r:id="rId664" xr:uid="{DD17F3B4-5AF5-4C91-95DB-C5EC647B02A8}"/>
    <hyperlink ref="AH635" r:id="rId665" xr:uid="{56717B16-B683-4643-946A-BB2763C01B7E}"/>
    <hyperlink ref="AH636" r:id="rId666" xr:uid="{792C3A90-2E8D-4AB3-B737-EB6B97FC74A2}"/>
    <hyperlink ref="AH637" r:id="rId667" xr:uid="{8EEB9E66-10FD-4BC2-9B7F-CB054A38B404}"/>
    <hyperlink ref="AH638" r:id="rId668" xr:uid="{1E5F3857-0C77-47BC-991A-1CFC9E77BB03}"/>
    <hyperlink ref="AH639" r:id="rId669" xr:uid="{55DD2C55-D455-42E4-A262-66B56737F3A3}"/>
    <hyperlink ref="AH640" r:id="rId670" xr:uid="{F9A8657E-F3FD-465E-8F19-BE2884E30F1A}"/>
    <hyperlink ref="AH641" r:id="rId671" xr:uid="{21287212-6B18-4A25-8629-4EDB87F376A4}"/>
    <hyperlink ref="AH642" r:id="rId672" xr:uid="{E9F012D7-5383-446D-B696-0CCFE6080ACC}"/>
    <hyperlink ref="AH643" r:id="rId673" xr:uid="{B0B6CEED-124B-447A-B9A4-EF5FC263B030}"/>
    <hyperlink ref="AH644" r:id="rId674" xr:uid="{F1D223A1-F0EB-478F-861D-5D1DD7BDF130}"/>
    <hyperlink ref="AH645" r:id="rId675" xr:uid="{AE54B8AD-0858-4AF2-BCDC-1CFAA4F02039}"/>
    <hyperlink ref="AH646" r:id="rId676" xr:uid="{495AD5B3-699F-4DC3-8E72-E4A58B269F92}"/>
    <hyperlink ref="AH647" r:id="rId677" xr:uid="{CC8D77B1-4AB3-48DE-B0A7-F78E70D21F81}"/>
    <hyperlink ref="AH648" r:id="rId678" xr:uid="{67B320B0-A570-4211-887A-1BC510D41E59}"/>
    <hyperlink ref="AH649" r:id="rId679" xr:uid="{700CBAB1-1466-4DCC-838B-9563769BFFB5}"/>
    <hyperlink ref="AH650" r:id="rId680" xr:uid="{3FD7A6F4-25D8-41E4-A0C4-E70B1A80C03E}"/>
    <hyperlink ref="AH651" r:id="rId681" xr:uid="{2DF4A566-7ACF-4892-BE40-D3A232E23676}"/>
    <hyperlink ref="AH652" r:id="rId682" xr:uid="{5AF37FD8-8585-4CF4-82AB-040E8F2AD11D}"/>
    <hyperlink ref="AH653" r:id="rId683" xr:uid="{CB5B2818-E43A-42AA-87E7-F25A5F3238AF}"/>
    <hyperlink ref="AH654" r:id="rId684" display="rociodelpilarortiz7671@gmail.com" xr:uid="{B8F566F1-9A87-4BDC-9C71-53380F8DD393}"/>
    <hyperlink ref="AH655" r:id="rId685" xr:uid="{DDD37948-5D75-4961-BF04-5EA9B4E992B6}"/>
    <hyperlink ref="AH656" r:id="rId686" xr:uid="{C35E1A12-A228-4BA1-ACAC-5755B73CDFDA}"/>
    <hyperlink ref="AH657" r:id="rId687" xr:uid="{99B9D271-3498-4B6D-8BFC-F8BF40977A92}"/>
    <hyperlink ref="AH658" r:id="rId688" xr:uid="{55E83284-840A-4A65-B71D-E019F64D6972}"/>
    <hyperlink ref="AH659" r:id="rId689" xr:uid="{D377914E-3FB1-42A1-9E18-73FF54D380FD}"/>
    <hyperlink ref="AH660" r:id="rId690" xr:uid="{D182F1B3-C346-425F-9B97-5F5A7F09A02E}"/>
    <hyperlink ref="AH661" r:id="rId691" xr:uid="{B4E1BAD5-7432-4ACF-A7A1-B1C792279197}"/>
    <hyperlink ref="AH662" r:id="rId692" xr:uid="{F342CFDF-BC96-4277-8071-7169A0818A7B}"/>
    <hyperlink ref="AH663" r:id="rId693" xr:uid="{840AB02B-567C-4FF2-9618-81FA4C9B3C7C}"/>
    <hyperlink ref="AH664" r:id="rId694" xr:uid="{95D5D8B6-3675-4D86-8DA1-BBDF74643AFD}"/>
    <hyperlink ref="AH665" r:id="rId695" xr:uid="{F994F232-9C5C-4679-A398-29AAAE3A9EB4}"/>
    <hyperlink ref="AH666" r:id="rId696" xr:uid="{51563FBE-DA67-4BD8-9FF9-961CEFDBDCF4}"/>
    <hyperlink ref="AH667" r:id="rId697" xr:uid="{2E7CA929-8590-403E-84D0-DE262B1E4C26}"/>
    <hyperlink ref="AH668" r:id="rId698" xr:uid="{3A1FEF96-FEF5-4125-ABA6-971E55DF0381}"/>
    <hyperlink ref="AH669" r:id="rId699" xr:uid="{5679B5A7-2114-437C-BECB-1A6E686C7386}"/>
    <hyperlink ref="AH670" r:id="rId700" xr:uid="{5A0BFD7D-93CA-4093-AFE3-AF00F324C94A}"/>
    <hyperlink ref="AH671" r:id="rId701" xr:uid="{88BB3A91-2F5B-466A-8AD6-41413FB065B2}"/>
    <hyperlink ref="AH672" r:id="rId702" xr:uid="{02987586-A94E-4401-BB87-84DFE2776E18}"/>
    <hyperlink ref="AH673" r:id="rId703" xr:uid="{561CF3BF-4221-4A6B-A902-B0D6A7F004E4}"/>
    <hyperlink ref="AH674" r:id="rId704" xr:uid="{D598D137-ECA6-4E4C-BC37-BB1A62A536CF}"/>
    <hyperlink ref="AH675" r:id="rId705" xr:uid="{1B277CF5-3741-4FA2-9016-E3C5FC02864F}"/>
    <hyperlink ref="AH676" r:id="rId706" xr:uid="{0F6DFAAB-485A-46C2-AFD0-2C0738E649A5}"/>
    <hyperlink ref="AH677" r:id="rId707" xr:uid="{A269E948-0E7A-442D-B9A3-F54F15185C4D}"/>
    <hyperlink ref="AH678" r:id="rId708" xr:uid="{16B42FCC-9E46-490D-AA45-1F80A09DF255}"/>
    <hyperlink ref="AH679" r:id="rId709" xr:uid="{81DD65AA-1890-4679-BB01-50E69E423196}"/>
    <hyperlink ref="AH680" r:id="rId710" xr:uid="{7339DDCA-B269-4196-841A-F632DA04C8A9}"/>
    <hyperlink ref="AH682" r:id="rId711" xr:uid="{B674DCE0-8637-4397-8214-C11A5E11F537}"/>
    <hyperlink ref="AH683" r:id="rId712" xr:uid="{730B2395-38CF-4D58-899B-5D83C5D0319A}"/>
    <hyperlink ref="AH684" r:id="rId713" xr:uid="{D3680333-109A-42DA-ACAE-BC5EB3A920AC}"/>
    <hyperlink ref="AH685" r:id="rId714" xr:uid="{F4D21F0D-F077-41B0-8EEE-BE7BD4EF2D37}"/>
    <hyperlink ref="AH686" r:id="rId715" xr:uid="{0B03C782-0F1D-440D-A242-47DB77F4698E}"/>
    <hyperlink ref="AH687" r:id="rId716" xr:uid="{7C52C136-AC34-4D7E-84FD-3C17BCE2CA83}"/>
    <hyperlink ref="AH688" r:id="rId717" xr:uid="{B67215E8-1287-4809-800F-C5E919D5F885}"/>
    <hyperlink ref="AH689" r:id="rId718" xr:uid="{D37221AA-D7AD-4D42-BE1F-DD02E2962264}"/>
    <hyperlink ref="AH690" r:id="rId719" xr:uid="{D72446F6-4E85-4926-94B3-20DFD160C3D8}"/>
    <hyperlink ref="AH691" r:id="rId720" xr:uid="{5558C54C-36AE-4360-968B-FD754B06BC4A}"/>
    <hyperlink ref="AH692" r:id="rId721" xr:uid="{A34685CC-4B7F-491E-BE73-4CCDF2600CA7}"/>
    <hyperlink ref="AH693" r:id="rId722" xr:uid="{D810976C-CF83-4B4C-9DC9-FBB14BB9AEF4}"/>
    <hyperlink ref="AH694" r:id="rId723" xr:uid="{43CD92F1-C2DE-4437-A3DB-BBF1784D259C}"/>
    <hyperlink ref="AH695" r:id="rId724" xr:uid="{0059B472-20A1-4802-9A26-AF1878AC09CC}"/>
    <hyperlink ref="AH708" r:id="rId725" xr:uid="{CA13B2CB-D5E4-497E-A5A9-234873815F2C}"/>
    <hyperlink ref="AH709" r:id="rId726" xr:uid="{EF3E6355-0473-4AF4-98A4-D0E1DC041580}"/>
    <hyperlink ref="AH696" r:id="rId727" xr:uid="{C01A4CF2-DD3E-40D5-BBEA-94CF4020BBD4}"/>
    <hyperlink ref="AH697" r:id="rId728" xr:uid="{1BB1BF96-FA35-454F-A967-6D6D8AF80BD9}"/>
    <hyperlink ref="AH698" r:id="rId729" xr:uid="{1543C7A9-D968-46F6-A855-FCD3D8BC9BD7}"/>
    <hyperlink ref="AH699" r:id="rId730" xr:uid="{59AA661D-B3A1-41A2-9BF0-8084DB0983D4}"/>
    <hyperlink ref="AH700" r:id="rId731" xr:uid="{6C89ADEA-CF53-4251-899E-EAD0A9DB47B2}"/>
    <hyperlink ref="AH701" r:id="rId732" xr:uid="{EDAB6348-C438-4FDB-9F26-718D8D964420}"/>
    <hyperlink ref="AH702" r:id="rId733" xr:uid="{EAF77BA3-31ED-49A6-96FD-BB5916551C37}"/>
    <hyperlink ref="AH703" r:id="rId734" xr:uid="{2E893F8E-2B32-4BEF-933C-F372F7EAAC67}"/>
    <hyperlink ref="AH704" r:id="rId735" xr:uid="{1B382B44-0701-40B3-8D10-9CD792629AF7}"/>
    <hyperlink ref="AH705" r:id="rId736" xr:uid="{AB635BE8-4D85-4A9B-8B3F-B3A7E4EAB290}"/>
    <hyperlink ref="AH706" r:id="rId737" xr:uid="{FB412214-C576-42F5-BEE0-EE8A258C09B1}"/>
    <hyperlink ref="AH707" r:id="rId738" xr:uid="{56AEF03D-A181-4632-A18C-0272C7993886}"/>
    <hyperlink ref="AH710" r:id="rId739" xr:uid="{3231183B-BFF8-4A24-ADCE-1E4762FFEE83}"/>
    <hyperlink ref="AH711" r:id="rId740" xr:uid="{9DE2C71E-8819-4DDA-8431-0B4344C02D74}"/>
    <hyperlink ref="AH712" r:id="rId741" xr:uid="{3AB32F24-2363-4627-A2AD-9F5E3154968A}"/>
    <hyperlink ref="AH713" r:id="rId742" xr:uid="{5E4983D9-7E38-4AA3-B02B-BBA353183CFA}"/>
    <hyperlink ref="AH715" r:id="rId743" xr:uid="{19A939E8-0FB0-4C0A-8839-C2550988DACC}"/>
    <hyperlink ref="AH714" r:id="rId744" xr:uid="{FBD244B0-06FF-4B8B-AC3F-ED5A1464B2BC}"/>
    <hyperlink ref="AH681" r:id="rId745" xr:uid="{240DBD4D-49C2-4F42-B681-5E774155783A}"/>
    <hyperlink ref="AH716" r:id="rId746" xr:uid="{33D1D385-4C9E-4503-A4E2-16BC97EB89C9}"/>
    <hyperlink ref="AH717" r:id="rId747" xr:uid="{CDC530C2-70BD-4B20-9742-C83ABE18F2CF}"/>
    <hyperlink ref="AH718" r:id="rId748" xr:uid="{DF33B700-390F-470F-BEF4-AA9297B60630}"/>
    <hyperlink ref="AH719" r:id="rId749" xr:uid="{B402D4D8-34F6-47F7-A325-A3C4DA0978B1}"/>
    <hyperlink ref="AH720" r:id="rId750" xr:uid="{EFF3B645-D782-45BC-A89A-663D2BB073B7}"/>
    <hyperlink ref="AH721" r:id="rId751" xr:uid="{576C5DE9-4128-412C-8B6B-6591D0F081E1}"/>
    <hyperlink ref="AH722" r:id="rId752" xr:uid="{201D9874-0BAE-4BEB-A2C2-692274530EA1}"/>
    <hyperlink ref="AH723" r:id="rId753" xr:uid="{DF21E146-D2EB-4510-B972-F26CD55D617C}"/>
    <hyperlink ref="AH724" r:id="rId754" xr:uid="{1583B655-E170-4F26-BDCE-2D3B9F9189AA}"/>
    <hyperlink ref="AH725" r:id="rId755" xr:uid="{E476D003-B9A6-415F-9070-71703C13A478}"/>
    <hyperlink ref="AH726" r:id="rId756" xr:uid="{D586537B-AA40-4A2C-8D8B-6F083AEBA1DE}"/>
  </hyperlinks>
  <pageMargins left="0.7" right="0.7" top="0.75" bottom="0.75" header="0.3" footer="0.3"/>
  <legacyDrawing r:id="rId757"/>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92E1D-6D18-415A-904E-55ED8BEEFE13}">
  <dimension ref="A1:AI147"/>
  <sheetViews>
    <sheetView topLeftCell="A93" workbookViewId="0">
      <selection activeCell="A128" sqref="A128"/>
    </sheetView>
  </sheetViews>
  <sheetFormatPr defaultColWidth="9.140625" defaultRowHeight="15"/>
  <cols>
    <col min="6" max="6" width="11.5703125" customWidth="1"/>
    <col min="19" max="19" width="12.5703125" customWidth="1"/>
  </cols>
  <sheetData>
    <row r="1" spans="1:35" ht="56.25">
      <c r="A1" s="29" t="s">
        <v>4143</v>
      </c>
      <c r="B1" s="30" t="s">
        <v>0</v>
      </c>
      <c r="C1" s="31" t="s">
        <v>1</v>
      </c>
      <c r="D1" s="32" t="s">
        <v>2</v>
      </c>
      <c r="E1" s="33" t="s">
        <v>3</v>
      </c>
      <c r="F1" s="34" t="s">
        <v>4</v>
      </c>
      <c r="G1" s="30" t="s">
        <v>5</v>
      </c>
      <c r="H1" s="35" t="s">
        <v>6</v>
      </c>
      <c r="I1" s="35" t="s">
        <v>7</v>
      </c>
      <c r="J1" s="36" t="s">
        <v>8</v>
      </c>
      <c r="K1" s="36" t="s">
        <v>9</v>
      </c>
      <c r="L1" s="37" t="s">
        <v>10</v>
      </c>
      <c r="M1" s="38" t="s">
        <v>11</v>
      </c>
      <c r="N1" s="39" t="s">
        <v>12</v>
      </c>
      <c r="O1" s="40" t="s">
        <v>13</v>
      </c>
      <c r="P1" s="41" t="s">
        <v>14</v>
      </c>
      <c r="Q1" s="40" t="s">
        <v>15</v>
      </c>
      <c r="R1" s="42" t="s">
        <v>16</v>
      </c>
      <c r="S1" s="43" t="s">
        <v>17</v>
      </c>
      <c r="T1" s="37" t="s">
        <v>18</v>
      </c>
      <c r="U1" s="35" t="s">
        <v>19</v>
      </c>
      <c r="V1" s="41" t="s">
        <v>20</v>
      </c>
      <c r="W1" s="40" t="s">
        <v>21</v>
      </c>
      <c r="X1" s="39" t="s">
        <v>22</v>
      </c>
      <c r="Y1" s="30" t="s">
        <v>23</v>
      </c>
      <c r="Z1" s="38" t="s">
        <v>24</v>
      </c>
      <c r="AA1" s="38" t="s">
        <v>25</v>
      </c>
      <c r="AB1" s="44" t="s">
        <v>26</v>
      </c>
      <c r="AC1" s="30" t="s">
        <v>27</v>
      </c>
      <c r="AD1" s="45" t="s">
        <v>28</v>
      </c>
      <c r="AE1" s="46" t="s">
        <v>29</v>
      </c>
      <c r="AF1" s="47" t="s">
        <v>30</v>
      </c>
      <c r="AG1" s="47" t="s">
        <v>31</v>
      </c>
      <c r="AH1" s="451" t="s">
        <v>32</v>
      </c>
      <c r="AI1" s="452"/>
    </row>
    <row r="2" spans="1:35">
      <c r="A2" s="1">
        <v>2</v>
      </c>
      <c r="B2" s="1" t="s">
        <v>47</v>
      </c>
      <c r="C2" s="1" t="s">
        <v>48</v>
      </c>
      <c r="D2" s="24" t="s">
        <v>49</v>
      </c>
      <c r="E2" s="13" t="s">
        <v>40</v>
      </c>
      <c r="F2" s="14">
        <v>14800128</v>
      </c>
      <c r="G2" s="1" t="s">
        <v>50</v>
      </c>
      <c r="H2" s="15">
        <v>1007384829</v>
      </c>
      <c r="I2" s="15" t="s">
        <v>51</v>
      </c>
      <c r="J2" s="16">
        <v>2</v>
      </c>
      <c r="K2" s="16">
        <v>8</v>
      </c>
      <c r="L2" s="17">
        <v>45658</v>
      </c>
      <c r="M2" s="18">
        <f t="shared" ref="M2:M16" si="0">F2</f>
        <v>14800128</v>
      </c>
      <c r="N2" s="17">
        <v>45658</v>
      </c>
      <c r="O2" s="13" t="s">
        <v>43</v>
      </c>
      <c r="P2" s="19">
        <v>45658</v>
      </c>
      <c r="Q2" s="13">
        <v>3</v>
      </c>
      <c r="R2" s="1">
        <v>220401</v>
      </c>
      <c r="S2" s="20">
        <f t="shared" ref="S2" si="1">+F2</f>
        <v>14800128</v>
      </c>
      <c r="T2" s="17">
        <v>45658</v>
      </c>
      <c r="U2" s="15" t="s">
        <v>52</v>
      </c>
      <c r="V2" s="17">
        <v>45658</v>
      </c>
      <c r="W2" s="25">
        <v>45716</v>
      </c>
      <c r="X2" s="17"/>
      <c r="Y2" s="1"/>
      <c r="Z2" s="21">
        <f t="shared" ref="Z2:Z7" si="2">+F2/2</f>
        <v>7400064</v>
      </c>
      <c r="AA2" s="1"/>
      <c r="AB2" s="22"/>
      <c r="AC2" s="1"/>
      <c r="AD2" s="22"/>
      <c r="AE2" s="1"/>
      <c r="AF2" s="1" t="s">
        <v>53</v>
      </c>
      <c r="AG2" s="1">
        <v>3168295558</v>
      </c>
      <c r="AH2" s="26" t="s">
        <v>54</v>
      </c>
      <c r="AI2" s="1"/>
    </row>
    <row r="3" spans="1:35">
      <c r="A3" s="1">
        <v>3</v>
      </c>
      <c r="B3" s="1" t="s">
        <v>47</v>
      </c>
      <c r="C3" s="1" t="s">
        <v>48</v>
      </c>
      <c r="D3" s="1" t="s">
        <v>55</v>
      </c>
      <c r="E3" s="13" t="s">
        <v>40</v>
      </c>
      <c r="F3" s="14">
        <v>19440000</v>
      </c>
      <c r="G3" s="1" t="s">
        <v>56</v>
      </c>
      <c r="H3" s="15">
        <v>1122397810</v>
      </c>
      <c r="I3" s="15" t="s">
        <v>57</v>
      </c>
      <c r="J3" s="16">
        <v>7</v>
      </c>
      <c r="K3" s="16">
        <v>3</v>
      </c>
      <c r="L3" s="17">
        <v>45658</v>
      </c>
      <c r="M3" s="18">
        <f t="shared" si="0"/>
        <v>19440000</v>
      </c>
      <c r="N3" s="17">
        <v>45658</v>
      </c>
      <c r="O3" s="13" t="s">
        <v>43</v>
      </c>
      <c r="P3" s="19">
        <v>45658</v>
      </c>
      <c r="Q3" s="13">
        <v>4</v>
      </c>
      <c r="R3" s="1">
        <v>220401</v>
      </c>
      <c r="S3" s="20">
        <f t="shared" ref="S3:S18" si="3">M3</f>
        <v>19440000</v>
      </c>
      <c r="T3" s="17">
        <v>45658</v>
      </c>
      <c r="U3" s="15" t="s">
        <v>58</v>
      </c>
      <c r="V3" s="17">
        <v>45292</v>
      </c>
      <c r="W3" s="25">
        <v>45716</v>
      </c>
      <c r="X3" s="17"/>
      <c r="Y3" s="1"/>
      <c r="Z3" s="21">
        <f t="shared" si="2"/>
        <v>9720000</v>
      </c>
      <c r="AA3" s="1"/>
      <c r="AB3" s="22"/>
      <c r="AC3" s="1"/>
      <c r="AD3" s="22"/>
      <c r="AE3" s="1"/>
      <c r="AF3" s="1" t="s">
        <v>59</v>
      </c>
      <c r="AG3" s="1">
        <v>3152166805</v>
      </c>
      <c r="AH3" s="26" t="s">
        <v>60</v>
      </c>
      <c r="AI3" s="1"/>
    </row>
    <row r="4" spans="1:35">
      <c r="A4" s="1">
        <v>4</v>
      </c>
      <c r="B4" s="1" t="s">
        <v>47</v>
      </c>
      <c r="C4" s="1" t="s">
        <v>48</v>
      </c>
      <c r="D4" s="24" t="s">
        <v>61</v>
      </c>
      <c r="E4" s="13" t="s">
        <v>40</v>
      </c>
      <c r="F4" s="14">
        <v>7200000</v>
      </c>
      <c r="G4" s="1" t="s">
        <v>62</v>
      </c>
      <c r="H4" s="15">
        <v>1104706658</v>
      </c>
      <c r="I4" s="15" t="s">
        <v>63</v>
      </c>
      <c r="J4" s="16">
        <v>5</v>
      </c>
      <c r="K4" s="16">
        <v>4</v>
      </c>
      <c r="L4" s="17">
        <v>45658</v>
      </c>
      <c r="M4" s="18">
        <f t="shared" si="0"/>
        <v>7200000</v>
      </c>
      <c r="N4" s="17">
        <v>45658</v>
      </c>
      <c r="O4" s="13" t="s">
        <v>43</v>
      </c>
      <c r="P4" s="19">
        <v>45658</v>
      </c>
      <c r="Q4" s="13">
        <v>5</v>
      </c>
      <c r="R4" s="1">
        <v>220401</v>
      </c>
      <c r="S4" s="20">
        <f t="shared" si="3"/>
        <v>7200000</v>
      </c>
      <c r="T4" s="17">
        <v>45658</v>
      </c>
      <c r="U4" s="15" t="s">
        <v>64</v>
      </c>
      <c r="V4" s="17">
        <v>45658</v>
      </c>
      <c r="W4" s="25">
        <v>45716</v>
      </c>
      <c r="X4" s="17"/>
      <c r="Y4" s="1"/>
      <c r="Z4" s="21">
        <f t="shared" si="2"/>
        <v>3600000</v>
      </c>
      <c r="AA4" s="1"/>
      <c r="AB4" s="22"/>
      <c r="AC4" s="1"/>
      <c r="AD4" s="22"/>
      <c r="AE4" s="1"/>
      <c r="AF4" s="1" t="s">
        <v>65</v>
      </c>
      <c r="AG4" s="1">
        <v>3042092595</v>
      </c>
      <c r="AH4" s="26" t="s">
        <v>66</v>
      </c>
      <c r="AI4" s="1"/>
    </row>
    <row r="5" spans="1:35">
      <c r="A5" s="1">
        <v>5</v>
      </c>
      <c r="B5" s="1" t="s">
        <v>47</v>
      </c>
      <c r="C5" s="1" t="s">
        <v>48</v>
      </c>
      <c r="D5" s="24" t="s">
        <v>67</v>
      </c>
      <c r="E5" s="13" t="s">
        <v>40</v>
      </c>
      <c r="F5" s="14">
        <v>19440000</v>
      </c>
      <c r="G5" s="1" t="s">
        <v>68</v>
      </c>
      <c r="H5" s="15">
        <v>1053785704</v>
      </c>
      <c r="I5" s="15" t="s">
        <v>69</v>
      </c>
      <c r="J5" s="16">
        <v>9</v>
      </c>
      <c r="K5" s="16">
        <v>2</v>
      </c>
      <c r="L5" s="17">
        <v>45658</v>
      </c>
      <c r="M5" s="18">
        <f t="shared" si="0"/>
        <v>19440000</v>
      </c>
      <c r="N5" s="17">
        <v>45658</v>
      </c>
      <c r="O5" s="13" t="s">
        <v>43</v>
      </c>
      <c r="P5" s="19">
        <v>45658</v>
      </c>
      <c r="Q5" s="13">
        <v>7</v>
      </c>
      <c r="R5" s="1">
        <v>220401</v>
      </c>
      <c r="S5" s="20">
        <f t="shared" si="3"/>
        <v>19440000</v>
      </c>
      <c r="T5" s="17">
        <v>45658</v>
      </c>
      <c r="U5" s="15" t="s">
        <v>70</v>
      </c>
      <c r="V5" s="17">
        <v>45658</v>
      </c>
      <c r="W5" s="25">
        <v>45716</v>
      </c>
      <c r="X5" s="17"/>
      <c r="Y5" s="1"/>
      <c r="Z5" s="21">
        <f t="shared" si="2"/>
        <v>9720000</v>
      </c>
      <c r="AA5" s="1"/>
      <c r="AB5" s="22"/>
      <c r="AC5" s="1"/>
      <c r="AD5" s="22"/>
      <c r="AE5" s="1"/>
      <c r="AF5" s="1" t="s">
        <v>71</v>
      </c>
      <c r="AG5" s="1">
        <v>3152225118</v>
      </c>
      <c r="AH5" s="26" t="s">
        <v>72</v>
      </c>
      <c r="AI5" s="1"/>
    </row>
    <row r="6" spans="1:35">
      <c r="A6" s="1">
        <v>6</v>
      </c>
      <c r="B6" s="1" t="s">
        <v>47</v>
      </c>
      <c r="C6" s="1" t="s">
        <v>73</v>
      </c>
      <c r="D6" s="24" t="s">
        <v>74</v>
      </c>
      <c r="E6" s="13" t="s">
        <v>40</v>
      </c>
      <c r="F6" s="14">
        <v>8600000</v>
      </c>
      <c r="G6" s="1" t="s">
        <v>75</v>
      </c>
      <c r="H6" s="15">
        <v>1094284231</v>
      </c>
      <c r="I6" s="15" t="s">
        <v>76</v>
      </c>
      <c r="J6" s="16">
        <v>6</v>
      </c>
      <c r="K6" s="16">
        <v>13</v>
      </c>
      <c r="L6" s="17">
        <v>45658</v>
      </c>
      <c r="M6" s="18">
        <f t="shared" si="0"/>
        <v>8600000</v>
      </c>
      <c r="N6" s="17">
        <v>45658</v>
      </c>
      <c r="O6" s="13" t="s">
        <v>43</v>
      </c>
      <c r="P6" s="19">
        <v>45658</v>
      </c>
      <c r="Q6" s="13">
        <v>6</v>
      </c>
      <c r="R6" s="1">
        <v>220401</v>
      </c>
      <c r="S6" s="20">
        <f t="shared" si="3"/>
        <v>8600000</v>
      </c>
      <c r="T6" s="17">
        <v>45658</v>
      </c>
      <c r="U6" s="15" t="s">
        <v>77</v>
      </c>
      <c r="V6" s="17">
        <v>45658</v>
      </c>
      <c r="W6" s="25">
        <v>45716</v>
      </c>
      <c r="X6" s="17"/>
      <c r="Y6" s="1"/>
      <c r="Z6" s="21">
        <f t="shared" si="2"/>
        <v>4300000</v>
      </c>
      <c r="AA6" s="1"/>
      <c r="AB6" s="22"/>
      <c r="AC6" s="1"/>
      <c r="AD6" s="22"/>
      <c r="AE6" s="1"/>
      <c r="AF6" s="1" t="s">
        <v>78</v>
      </c>
      <c r="AG6" s="1">
        <v>3166259682</v>
      </c>
      <c r="AH6" s="26" t="s">
        <v>79</v>
      </c>
      <c r="AI6" s="1"/>
    </row>
    <row r="7" spans="1:35">
      <c r="A7" s="1">
        <v>7</v>
      </c>
      <c r="B7" s="1" t="s">
        <v>47</v>
      </c>
      <c r="C7" s="1" t="s">
        <v>73</v>
      </c>
      <c r="D7" s="24" t="s">
        <v>74</v>
      </c>
      <c r="E7" s="13" t="s">
        <v>80</v>
      </c>
      <c r="F7" s="14">
        <v>8600000</v>
      </c>
      <c r="G7" s="1" t="s">
        <v>81</v>
      </c>
      <c r="H7" s="15">
        <v>65738804</v>
      </c>
      <c r="I7" s="15" t="s">
        <v>42</v>
      </c>
      <c r="J7" s="16">
        <v>1</v>
      </c>
      <c r="K7" s="16">
        <v>12</v>
      </c>
      <c r="L7" s="17">
        <v>45658</v>
      </c>
      <c r="M7" s="18">
        <f t="shared" si="0"/>
        <v>8600000</v>
      </c>
      <c r="N7" s="17">
        <v>45658</v>
      </c>
      <c r="O7" s="13" t="s">
        <v>43</v>
      </c>
      <c r="P7" s="19">
        <v>45658</v>
      </c>
      <c r="Q7" s="13">
        <v>8</v>
      </c>
      <c r="R7" s="1">
        <v>220401</v>
      </c>
      <c r="S7" s="20">
        <f t="shared" si="3"/>
        <v>8600000</v>
      </c>
      <c r="T7" s="17">
        <v>45658</v>
      </c>
      <c r="U7" s="15" t="s">
        <v>82</v>
      </c>
      <c r="V7" s="17">
        <v>45658</v>
      </c>
      <c r="W7" s="25">
        <v>45716</v>
      </c>
      <c r="X7" s="17"/>
      <c r="Y7" s="1"/>
      <c r="Z7" s="21">
        <f t="shared" si="2"/>
        <v>4300000</v>
      </c>
      <c r="AA7" s="1"/>
      <c r="AB7" s="22"/>
      <c r="AC7" s="1"/>
      <c r="AD7" s="22"/>
      <c r="AE7" s="1"/>
      <c r="AF7" s="1" t="s">
        <v>83</v>
      </c>
      <c r="AG7" s="1">
        <v>3164320712</v>
      </c>
      <c r="AH7" s="26" t="s">
        <v>84</v>
      </c>
      <c r="AI7" s="1"/>
    </row>
    <row r="8" spans="1:35">
      <c r="A8" s="1">
        <v>8</v>
      </c>
      <c r="B8" s="1" t="s">
        <v>47</v>
      </c>
      <c r="C8" s="1" t="s">
        <v>48</v>
      </c>
      <c r="D8" s="24" t="s">
        <v>85</v>
      </c>
      <c r="E8" s="13" t="s">
        <v>40</v>
      </c>
      <c r="F8" s="14">
        <v>14800128</v>
      </c>
      <c r="G8" s="1" t="s">
        <v>86</v>
      </c>
      <c r="H8" s="15">
        <v>1110587205</v>
      </c>
      <c r="I8" s="15" t="s">
        <v>42</v>
      </c>
      <c r="J8" s="16">
        <v>2</v>
      </c>
      <c r="K8" s="16">
        <v>7</v>
      </c>
      <c r="L8" s="17">
        <v>45658</v>
      </c>
      <c r="M8" s="18">
        <f t="shared" si="0"/>
        <v>14800128</v>
      </c>
      <c r="N8" s="17">
        <v>45658</v>
      </c>
      <c r="O8" s="13" t="s">
        <v>43</v>
      </c>
      <c r="P8" s="19">
        <v>45658</v>
      </c>
      <c r="Q8" s="13">
        <v>9</v>
      </c>
      <c r="R8" s="1">
        <v>220401</v>
      </c>
      <c r="S8" s="20">
        <f t="shared" si="3"/>
        <v>14800128</v>
      </c>
      <c r="T8" s="17">
        <v>45658</v>
      </c>
      <c r="U8" s="15" t="s">
        <v>87</v>
      </c>
      <c r="V8" s="17">
        <v>45658</v>
      </c>
      <c r="W8" s="25">
        <v>45716</v>
      </c>
      <c r="X8" s="17"/>
      <c r="Y8" s="1"/>
      <c r="Z8" s="21">
        <f t="shared" ref="Z8" si="4">+F8/2</f>
        <v>7400064</v>
      </c>
      <c r="AA8" s="1"/>
      <c r="AB8" s="22"/>
      <c r="AC8" s="1"/>
      <c r="AD8" s="22"/>
      <c r="AE8" s="1"/>
      <c r="AF8" s="1" t="s">
        <v>88</v>
      </c>
      <c r="AG8" s="1">
        <v>3184384846</v>
      </c>
      <c r="AH8" s="23" t="s">
        <v>89</v>
      </c>
      <c r="AI8" s="1"/>
    </row>
    <row r="9" spans="1:35">
      <c r="A9" s="1">
        <v>9</v>
      </c>
      <c r="B9" s="1" t="s">
        <v>47</v>
      </c>
      <c r="C9" s="1" t="s">
        <v>48</v>
      </c>
      <c r="D9" s="24" t="s">
        <v>90</v>
      </c>
      <c r="E9" s="13" t="s">
        <v>40</v>
      </c>
      <c r="F9" s="14">
        <v>7200000</v>
      </c>
      <c r="G9" s="1" t="s">
        <v>91</v>
      </c>
      <c r="H9" s="15">
        <v>1234640609</v>
      </c>
      <c r="I9" s="15" t="s">
        <v>42</v>
      </c>
      <c r="J9" s="16">
        <v>0</v>
      </c>
      <c r="K9" s="16">
        <v>6</v>
      </c>
      <c r="L9" s="17">
        <v>45658</v>
      </c>
      <c r="M9" s="18">
        <f t="shared" si="0"/>
        <v>7200000</v>
      </c>
      <c r="N9" s="17">
        <v>45658</v>
      </c>
      <c r="O9" s="13" t="s">
        <v>43</v>
      </c>
      <c r="P9" s="19">
        <v>45658</v>
      </c>
      <c r="Q9" s="13">
        <v>10</v>
      </c>
      <c r="R9" s="1">
        <v>220401</v>
      </c>
      <c r="S9" s="20">
        <f t="shared" si="3"/>
        <v>7200000</v>
      </c>
      <c r="T9" s="17">
        <v>45658</v>
      </c>
      <c r="U9" s="15" t="s">
        <v>92</v>
      </c>
      <c r="V9" s="17">
        <v>45658</v>
      </c>
      <c r="W9" s="25">
        <v>38411</v>
      </c>
      <c r="X9" s="17"/>
      <c r="Y9" s="1"/>
      <c r="Z9" s="21">
        <f t="shared" ref="Z9:Z16" si="5">+F9/2</f>
        <v>3600000</v>
      </c>
      <c r="AA9" s="1"/>
      <c r="AB9" s="22"/>
      <c r="AC9" s="1"/>
      <c r="AD9" s="22"/>
      <c r="AE9" s="1"/>
      <c r="AF9" s="1" t="s">
        <v>93</v>
      </c>
      <c r="AG9" s="1">
        <v>3164353954</v>
      </c>
      <c r="AH9" s="26" t="s">
        <v>94</v>
      </c>
      <c r="AI9" s="1"/>
    </row>
    <row r="10" spans="1:35">
      <c r="A10" s="1">
        <v>10</v>
      </c>
      <c r="B10" s="1" t="s">
        <v>47</v>
      </c>
      <c r="C10" s="1" t="s">
        <v>48</v>
      </c>
      <c r="D10" s="24" t="s">
        <v>95</v>
      </c>
      <c r="E10" s="13" t="s">
        <v>40</v>
      </c>
      <c r="F10" s="14">
        <v>7200000</v>
      </c>
      <c r="G10" s="1" t="s">
        <v>96</v>
      </c>
      <c r="H10" s="15">
        <v>1053849833</v>
      </c>
      <c r="I10" s="15" t="s">
        <v>69</v>
      </c>
      <c r="J10" s="16">
        <v>7</v>
      </c>
      <c r="K10" s="16">
        <v>5</v>
      </c>
      <c r="L10" s="17">
        <v>45658</v>
      </c>
      <c r="M10" s="18">
        <f t="shared" si="0"/>
        <v>7200000</v>
      </c>
      <c r="N10" s="17">
        <v>45658</v>
      </c>
      <c r="O10" s="13" t="s">
        <v>43</v>
      </c>
      <c r="P10" s="19">
        <v>45658</v>
      </c>
      <c r="Q10" s="13">
        <v>11</v>
      </c>
      <c r="R10" s="1">
        <v>220401</v>
      </c>
      <c r="S10" s="20">
        <f t="shared" si="3"/>
        <v>7200000</v>
      </c>
      <c r="T10" s="17">
        <v>45658</v>
      </c>
      <c r="U10" s="15" t="s">
        <v>97</v>
      </c>
      <c r="V10" s="17">
        <v>45658</v>
      </c>
      <c r="W10" s="25">
        <v>45716</v>
      </c>
      <c r="X10" s="17"/>
      <c r="Y10" s="1"/>
      <c r="Z10" s="21">
        <f t="shared" si="5"/>
        <v>3600000</v>
      </c>
      <c r="AA10" s="1"/>
      <c r="AB10" s="22"/>
      <c r="AC10" s="1"/>
      <c r="AD10" s="22"/>
      <c r="AE10" s="1"/>
      <c r="AF10" s="1" t="s">
        <v>98</v>
      </c>
      <c r="AG10" s="1">
        <v>3186189305</v>
      </c>
      <c r="AH10" s="26" t="s">
        <v>99</v>
      </c>
      <c r="AI10" s="1"/>
    </row>
    <row r="11" spans="1:35">
      <c r="A11" s="1">
        <v>11</v>
      </c>
      <c r="B11" s="1" t="s">
        <v>47</v>
      </c>
      <c r="C11" s="1" t="s">
        <v>100</v>
      </c>
      <c r="D11" s="24" t="s">
        <v>101</v>
      </c>
      <c r="E11" s="13" t="s">
        <v>40</v>
      </c>
      <c r="F11" s="14">
        <v>16200000</v>
      </c>
      <c r="G11" s="1" t="s">
        <v>102</v>
      </c>
      <c r="H11" s="15">
        <v>1110501425</v>
      </c>
      <c r="I11" s="15" t="s">
        <v>42</v>
      </c>
      <c r="J11" s="16">
        <v>7</v>
      </c>
      <c r="K11" s="16">
        <v>10</v>
      </c>
      <c r="L11" s="17">
        <v>45658</v>
      </c>
      <c r="M11" s="18">
        <f t="shared" si="0"/>
        <v>16200000</v>
      </c>
      <c r="N11" s="17">
        <v>45658</v>
      </c>
      <c r="O11" s="13" t="s">
        <v>43</v>
      </c>
      <c r="P11" s="19">
        <v>45658</v>
      </c>
      <c r="Q11" s="13">
        <v>12</v>
      </c>
      <c r="R11" s="1">
        <v>220401</v>
      </c>
      <c r="S11" s="20">
        <f t="shared" si="3"/>
        <v>16200000</v>
      </c>
      <c r="T11" s="17">
        <v>45658</v>
      </c>
      <c r="U11" s="15" t="s">
        <v>103</v>
      </c>
      <c r="V11" s="17">
        <v>45658</v>
      </c>
      <c r="W11" s="25">
        <v>45716</v>
      </c>
      <c r="X11" s="17"/>
      <c r="Y11" s="1"/>
      <c r="Z11" s="21">
        <f t="shared" si="5"/>
        <v>8100000</v>
      </c>
      <c r="AA11" s="1"/>
      <c r="AB11" s="22"/>
      <c r="AC11" s="1"/>
      <c r="AD11" s="22"/>
      <c r="AE11" s="1"/>
      <c r="AF11" s="1" t="s">
        <v>104</v>
      </c>
      <c r="AG11" s="1">
        <v>3004980074</v>
      </c>
      <c r="AH11" s="26" t="s">
        <v>105</v>
      </c>
      <c r="AI11" s="1"/>
    </row>
    <row r="12" spans="1:35">
      <c r="A12" s="1">
        <v>12</v>
      </c>
      <c r="B12" s="1" t="s">
        <v>47</v>
      </c>
      <c r="C12" s="1" t="s">
        <v>100</v>
      </c>
      <c r="D12" s="24" t="s">
        <v>106</v>
      </c>
      <c r="E12" s="13" t="s">
        <v>40</v>
      </c>
      <c r="F12" s="14">
        <v>9720000</v>
      </c>
      <c r="G12" s="1" t="s">
        <v>107</v>
      </c>
      <c r="H12" s="15">
        <v>28980289</v>
      </c>
      <c r="I12" s="15" t="s">
        <v>108</v>
      </c>
      <c r="J12" s="16">
        <v>7</v>
      </c>
      <c r="K12" s="16">
        <v>9</v>
      </c>
      <c r="L12" s="17">
        <v>45658</v>
      </c>
      <c r="M12" s="18">
        <f t="shared" si="0"/>
        <v>9720000</v>
      </c>
      <c r="N12" s="17">
        <v>45658</v>
      </c>
      <c r="O12" s="13" t="s">
        <v>109</v>
      </c>
      <c r="P12" s="19">
        <v>45659</v>
      </c>
      <c r="Q12" s="13">
        <v>20</v>
      </c>
      <c r="R12" s="1">
        <v>220401</v>
      </c>
      <c r="S12" s="20">
        <f t="shared" si="3"/>
        <v>9720000</v>
      </c>
      <c r="T12" s="17">
        <v>45659</v>
      </c>
      <c r="U12" s="17" t="s">
        <v>110</v>
      </c>
      <c r="V12" s="17">
        <v>45659</v>
      </c>
      <c r="W12" s="25">
        <v>45716</v>
      </c>
      <c r="X12" s="17"/>
      <c r="Y12" s="1"/>
      <c r="Z12" s="21">
        <f t="shared" si="5"/>
        <v>4860000</v>
      </c>
      <c r="AA12" s="1"/>
      <c r="AB12" s="22"/>
      <c r="AC12" s="1"/>
      <c r="AD12" s="22"/>
      <c r="AE12" s="1"/>
      <c r="AF12" s="1" t="s">
        <v>111</v>
      </c>
      <c r="AG12" s="1">
        <v>3002500256</v>
      </c>
      <c r="AH12" s="26" t="s">
        <v>112</v>
      </c>
      <c r="AI12" s="1"/>
    </row>
    <row r="13" spans="1:35">
      <c r="A13" s="1">
        <v>21</v>
      </c>
      <c r="B13" s="1" t="s">
        <v>47</v>
      </c>
      <c r="C13" s="1" t="s">
        <v>100</v>
      </c>
      <c r="D13" s="24" t="s">
        <v>157</v>
      </c>
      <c r="E13" s="13" t="s">
        <v>80</v>
      </c>
      <c r="F13" s="14">
        <v>6100000</v>
      </c>
      <c r="G13" s="1" t="s">
        <v>158</v>
      </c>
      <c r="H13" s="15">
        <v>51987188</v>
      </c>
      <c r="I13" s="15" t="s">
        <v>51</v>
      </c>
      <c r="J13" s="16">
        <v>7</v>
      </c>
      <c r="K13" s="16">
        <v>21</v>
      </c>
      <c r="L13" s="17">
        <v>45658</v>
      </c>
      <c r="M13" s="18">
        <f t="shared" si="0"/>
        <v>6100000</v>
      </c>
      <c r="N13" s="17">
        <v>45659</v>
      </c>
      <c r="O13" s="13" t="s">
        <v>43</v>
      </c>
      <c r="P13" s="19">
        <v>45659</v>
      </c>
      <c r="Q13" s="13">
        <v>22</v>
      </c>
      <c r="R13" s="1">
        <v>220401</v>
      </c>
      <c r="S13" s="20">
        <f t="shared" si="3"/>
        <v>6100000</v>
      </c>
      <c r="T13" s="17">
        <v>45659</v>
      </c>
      <c r="U13" s="15" t="s">
        <v>159</v>
      </c>
      <c r="V13" s="17">
        <v>45659</v>
      </c>
      <c r="W13" s="25">
        <v>45716</v>
      </c>
      <c r="X13" s="17"/>
      <c r="Y13" s="1"/>
      <c r="Z13" s="21">
        <f t="shared" si="5"/>
        <v>3050000</v>
      </c>
      <c r="AA13" s="1"/>
      <c r="AB13" s="22"/>
      <c r="AC13" s="1"/>
      <c r="AD13" s="22"/>
      <c r="AE13" s="1"/>
      <c r="AF13" s="1" t="s">
        <v>160</v>
      </c>
      <c r="AG13" s="1">
        <v>3108761420</v>
      </c>
      <c r="AH13" s="26" t="s">
        <v>161</v>
      </c>
      <c r="AI13" s="1"/>
    </row>
    <row r="14" spans="1:35">
      <c r="A14" s="1">
        <v>22</v>
      </c>
      <c r="B14" s="1" t="s">
        <v>47</v>
      </c>
      <c r="C14" s="1" t="s">
        <v>162</v>
      </c>
      <c r="D14" s="1" t="s">
        <v>163</v>
      </c>
      <c r="E14" s="13" t="s">
        <v>40</v>
      </c>
      <c r="F14" s="14">
        <v>10000000</v>
      </c>
      <c r="G14" s="1" t="s">
        <v>164</v>
      </c>
      <c r="H14" s="15">
        <v>28799762</v>
      </c>
      <c r="I14" s="15" t="s">
        <v>165</v>
      </c>
      <c r="J14" s="16">
        <v>5</v>
      </c>
      <c r="K14" s="16">
        <v>35</v>
      </c>
      <c r="L14" s="17">
        <v>45658</v>
      </c>
      <c r="M14" s="18">
        <f t="shared" si="0"/>
        <v>10000000</v>
      </c>
      <c r="N14" s="17">
        <v>45664</v>
      </c>
      <c r="O14" s="13" t="s">
        <v>43</v>
      </c>
      <c r="P14" s="19">
        <v>45664</v>
      </c>
      <c r="Q14" s="13">
        <v>26</v>
      </c>
      <c r="R14" s="1">
        <v>220401</v>
      </c>
      <c r="S14" s="20">
        <f t="shared" si="3"/>
        <v>10000000</v>
      </c>
      <c r="T14" s="17">
        <v>45664</v>
      </c>
      <c r="U14" s="15" t="s">
        <v>166</v>
      </c>
      <c r="V14" s="17">
        <v>45664</v>
      </c>
      <c r="W14" s="25">
        <v>45722</v>
      </c>
      <c r="X14" s="17"/>
      <c r="Y14" s="1"/>
      <c r="Z14" s="21">
        <f t="shared" si="5"/>
        <v>5000000</v>
      </c>
      <c r="AA14" s="1"/>
      <c r="AB14" s="22"/>
      <c r="AC14" s="1"/>
      <c r="AD14" s="22"/>
      <c r="AE14" s="1"/>
      <c r="AF14" s="1" t="s">
        <v>167</v>
      </c>
      <c r="AG14" s="1">
        <v>3182848266</v>
      </c>
      <c r="AH14" s="26" t="s">
        <v>168</v>
      </c>
      <c r="AI14" s="1"/>
    </row>
    <row r="15" spans="1:35">
      <c r="A15" s="1">
        <v>23</v>
      </c>
      <c r="B15" s="1" t="s">
        <v>47</v>
      </c>
      <c r="C15" s="1" t="s">
        <v>169</v>
      </c>
      <c r="D15" s="1" t="s">
        <v>170</v>
      </c>
      <c r="E15" s="13" t="s">
        <v>40</v>
      </c>
      <c r="F15" s="14">
        <v>5600000</v>
      </c>
      <c r="G15" s="1" t="s">
        <v>171</v>
      </c>
      <c r="H15" s="15">
        <v>11105954753</v>
      </c>
      <c r="I15" s="15" t="s">
        <v>115</v>
      </c>
      <c r="J15" s="16">
        <v>0</v>
      </c>
      <c r="K15" s="16">
        <v>52</v>
      </c>
      <c r="L15" s="17">
        <v>45658</v>
      </c>
      <c r="M15" s="18">
        <f t="shared" si="0"/>
        <v>5600000</v>
      </c>
      <c r="N15" s="17">
        <v>45664</v>
      </c>
      <c r="O15" s="13" t="s">
        <v>43</v>
      </c>
      <c r="P15" s="19">
        <v>45664</v>
      </c>
      <c r="Q15" s="13">
        <v>27</v>
      </c>
      <c r="R15" s="1">
        <v>220402</v>
      </c>
      <c r="S15" s="20">
        <f t="shared" si="3"/>
        <v>5600000</v>
      </c>
      <c r="T15" s="17">
        <v>45664</v>
      </c>
      <c r="U15" s="15">
        <v>100039948</v>
      </c>
      <c r="V15" s="17">
        <v>45664</v>
      </c>
      <c r="W15" s="25">
        <v>45722</v>
      </c>
      <c r="X15" s="17"/>
      <c r="Y15" s="1"/>
      <c r="Z15" s="21">
        <f t="shared" si="5"/>
        <v>2800000</v>
      </c>
      <c r="AA15" s="1"/>
      <c r="AB15" s="22"/>
      <c r="AC15" s="1"/>
      <c r="AD15" s="22"/>
      <c r="AE15" s="1"/>
      <c r="AF15" s="1" t="s">
        <v>172</v>
      </c>
      <c r="AG15" s="1">
        <v>3005345483</v>
      </c>
      <c r="AH15" s="26" t="s">
        <v>173</v>
      </c>
      <c r="AI15" s="1"/>
    </row>
    <row r="16" spans="1:35">
      <c r="A16" s="1">
        <v>24</v>
      </c>
      <c r="B16" s="1" t="s">
        <v>47</v>
      </c>
      <c r="C16" s="1" t="s">
        <v>48</v>
      </c>
      <c r="D16" s="24" t="s">
        <v>67</v>
      </c>
      <c r="E16" s="13" t="s">
        <v>40</v>
      </c>
      <c r="F16" s="14">
        <v>19440000</v>
      </c>
      <c r="G16" s="1" t="s">
        <v>174</v>
      </c>
      <c r="H16" s="15">
        <v>14243863</v>
      </c>
      <c r="I16" s="15" t="s">
        <v>115</v>
      </c>
      <c r="J16" s="16">
        <v>3</v>
      </c>
      <c r="K16" s="16">
        <v>29</v>
      </c>
      <c r="L16" s="17">
        <v>45658</v>
      </c>
      <c r="M16" s="18">
        <f t="shared" si="0"/>
        <v>19440000</v>
      </c>
      <c r="N16" s="17">
        <v>45664</v>
      </c>
      <c r="O16" s="13" t="s">
        <v>43</v>
      </c>
      <c r="P16" s="19">
        <v>45664</v>
      </c>
      <c r="Q16" s="13">
        <v>28</v>
      </c>
      <c r="R16" s="1">
        <v>220401</v>
      </c>
      <c r="S16" s="20">
        <f t="shared" si="3"/>
        <v>19440000</v>
      </c>
      <c r="T16" s="17">
        <v>45664</v>
      </c>
      <c r="U16" s="15" t="s">
        <v>175</v>
      </c>
      <c r="V16" s="17">
        <v>45664</v>
      </c>
      <c r="W16" s="25">
        <v>45722</v>
      </c>
      <c r="X16" s="17"/>
      <c r="Y16" s="1"/>
      <c r="Z16" s="21">
        <f t="shared" si="5"/>
        <v>9720000</v>
      </c>
      <c r="AA16" s="1"/>
      <c r="AB16" s="22"/>
      <c r="AC16" s="1"/>
      <c r="AD16" s="22"/>
      <c r="AE16" s="1"/>
      <c r="AF16" s="1" t="s">
        <v>176</v>
      </c>
      <c r="AG16" s="1">
        <v>3108140069</v>
      </c>
      <c r="AH16" s="26" t="s">
        <v>177</v>
      </c>
      <c r="AI16" s="1"/>
    </row>
    <row r="17" spans="1:35">
      <c r="A17" s="1">
        <v>47</v>
      </c>
      <c r="B17" s="1" t="s">
        <v>47</v>
      </c>
      <c r="C17" s="1" t="s">
        <v>293</v>
      </c>
      <c r="D17" s="1" t="s">
        <v>294</v>
      </c>
      <c r="E17" s="13" t="s">
        <v>40</v>
      </c>
      <c r="F17" s="14">
        <v>3553500</v>
      </c>
      <c r="G17" s="1" t="s">
        <v>295</v>
      </c>
      <c r="H17" s="15">
        <v>1110526239</v>
      </c>
      <c r="I17" s="15" t="s">
        <v>115</v>
      </c>
      <c r="J17" s="16">
        <v>1</v>
      </c>
      <c r="K17" s="16">
        <v>67</v>
      </c>
      <c r="L17" s="17">
        <v>45664</v>
      </c>
      <c r="M17" s="18">
        <f>+F17</f>
        <v>3553500</v>
      </c>
      <c r="N17" s="17">
        <v>45672</v>
      </c>
      <c r="O17" s="13" t="s">
        <v>43</v>
      </c>
      <c r="P17" s="19">
        <v>45673</v>
      </c>
      <c r="Q17" s="13">
        <v>708</v>
      </c>
      <c r="R17" s="1">
        <v>220402</v>
      </c>
      <c r="S17" s="20">
        <f t="shared" si="3"/>
        <v>3553500</v>
      </c>
      <c r="T17" s="17">
        <v>45672</v>
      </c>
      <c r="U17" s="15" t="s">
        <v>296</v>
      </c>
      <c r="V17" s="17">
        <v>45673</v>
      </c>
      <c r="W17" s="25">
        <v>45691</v>
      </c>
      <c r="X17" s="17"/>
      <c r="Y17" s="1"/>
      <c r="Z17" s="21">
        <f t="shared" ref="Z17:Z23" si="6">+F17/2</f>
        <v>1776750</v>
      </c>
      <c r="AA17" s="1"/>
      <c r="AB17" s="22"/>
      <c r="AC17" s="1"/>
      <c r="AD17" s="22"/>
      <c r="AE17" s="1"/>
      <c r="AF17" s="1" t="s">
        <v>297</v>
      </c>
      <c r="AG17" s="1">
        <v>3152082792</v>
      </c>
      <c r="AH17" s="26" t="s">
        <v>298</v>
      </c>
      <c r="AI17" s="1"/>
    </row>
    <row r="18" spans="1:35">
      <c r="A18" s="1">
        <v>48</v>
      </c>
      <c r="B18" s="1" t="s">
        <v>47</v>
      </c>
      <c r="C18" s="1" t="s">
        <v>293</v>
      </c>
      <c r="D18" s="1" t="s">
        <v>294</v>
      </c>
      <c r="E18" s="13" t="s">
        <v>40</v>
      </c>
      <c r="F18" s="14">
        <v>3553500</v>
      </c>
      <c r="G18" s="1" t="s">
        <v>299</v>
      </c>
      <c r="H18" s="15">
        <v>1110597725</v>
      </c>
      <c r="I18" s="15" t="s">
        <v>115</v>
      </c>
      <c r="J18" s="16">
        <v>3</v>
      </c>
      <c r="K18" s="16">
        <v>63</v>
      </c>
      <c r="L18" s="17">
        <v>45664</v>
      </c>
      <c r="M18" s="18">
        <f>+F18</f>
        <v>3553500</v>
      </c>
      <c r="N18" s="17">
        <v>45672</v>
      </c>
      <c r="O18" s="13" t="s">
        <v>43</v>
      </c>
      <c r="P18" s="19">
        <v>45673</v>
      </c>
      <c r="Q18" s="13">
        <v>709</v>
      </c>
      <c r="R18" s="1">
        <v>220402</v>
      </c>
      <c r="S18" s="20">
        <f t="shared" si="3"/>
        <v>3553500</v>
      </c>
      <c r="T18" s="17">
        <v>45672</v>
      </c>
      <c r="U18" s="19" t="s">
        <v>300</v>
      </c>
      <c r="V18" s="17">
        <v>45673</v>
      </c>
      <c r="W18" s="25">
        <v>45718</v>
      </c>
      <c r="X18" s="17"/>
      <c r="Y18" s="1"/>
      <c r="Z18" s="21">
        <f t="shared" si="6"/>
        <v>1776750</v>
      </c>
      <c r="AA18" s="1"/>
      <c r="AB18" s="22"/>
      <c r="AC18" s="1"/>
      <c r="AD18" s="22"/>
      <c r="AE18" s="1"/>
      <c r="AF18" s="1" t="s">
        <v>301</v>
      </c>
      <c r="AG18" s="1">
        <v>3125730235</v>
      </c>
      <c r="AH18" s="26" t="s">
        <v>302</v>
      </c>
      <c r="AI18" s="1"/>
    </row>
    <row r="19" spans="1:35">
      <c r="A19" s="1">
        <v>49</v>
      </c>
      <c r="B19" s="1" t="s">
        <v>47</v>
      </c>
      <c r="C19" s="1" t="s">
        <v>293</v>
      </c>
      <c r="D19" s="1" t="s">
        <v>294</v>
      </c>
      <c r="E19" s="13" t="s">
        <v>40</v>
      </c>
      <c r="F19" s="14">
        <v>3553500</v>
      </c>
      <c r="G19" s="1" t="s">
        <v>303</v>
      </c>
      <c r="H19" s="15">
        <v>52741227</v>
      </c>
      <c r="I19" s="15" t="s">
        <v>51</v>
      </c>
      <c r="J19" s="16">
        <v>3</v>
      </c>
      <c r="K19" s="16">
        <v>65</v>
      </c>
      <c r="L19" s="17">
        <v>45664</v>
      </c>
      <c r="M19" s="18">
        <f>+F19</f>
        <v>3553500</v>
      </c>
      <c r="N19" s="17">
        <v>45672</v>
      </c>
      <c r="O19" s="13" t="s">
        <v>43</v>
      </c>
      <c r="P19" s="19">
        <v>45673</v>
      </c>
      <c r="Q19" s="13">
        <v>710</v>
      </c>
      <c r="R19" s="1">
        <v>220402</v>
      </c>
      <c r="S19" s="20">
        <f>+F19</f>
        <v>3553500</v>
      </c>
      <c r="T19" s="17">
        <v>45672</v>
      </c>
      <c r="U19" s="19" t="s">
        <v>304</v>
      </c>
      <c r="V19" s="17">
        <v>45673</v>
      </c>
      <c r="W19" s="25">
        <v>45718</v>
      </c>
      <c r="X19" s="17"/>
      <c r="Y19" s="1"/>
      <c r="Z19" s="21">
        <f t="shared" si="6"/>
        <v>1776750</v>
      </c>
      <c r="AA19" s="1"/>
      <c r="AB19" s="22"/>
      <c r="AC19" s="1"/>
      <c r="AD19" s="22"/>
      <c r="AE19" s="1"/>
      <c r="AF19" s="1" t="s">
        <v>305</v>
      </c>
      <c r="AG19" s="1">
        <v>3504149209</v>
      </c>
      <c r="AH19" s="26" t="s">
        <v>306</v>
      </c>
      <c r="AI19" s="1"/>
    </row>
    <row r="20" spans="1:35">
      <c r="A20" s="1">
        <v>50</v>
      </c>
      <c r="B20" s="1" t="s">
        <v>47</v>
      </c>
      <c r="C20" s="1" t="s">
        <v>293</v>
      </c>
      <c r="D20" s="1" t="s">
        <v>294</v>
      </c>
      <c r="E20" s="13" t="s">
        <v>40</v>
      </c>
      <c r="F20" s="14">
        <v>3553500</v>
      </c>
      <c r="G20" s="1" t="s">
        <v>307</v>
      </c>
      <c r="H20" s="15">
        <v>1110507022</v>
      </c>
      <c r="I20" s="15" t="s">
        <v>115</v>
      </c>
      <c r="J20" s="16">
        <v>1</v>
      </c>
      <c r="K20" s="16">
        <v>64</v>
      </c>
      <c r="L20" s="17">
        <v>45664</v>
      </c>
      <c r="M20" s="18">
        <f>+F20</f>
        <v>3553500</v>
      </c>
      <c r="N20" s="17">
        <v>45672</v>
      </c>
      <c r="O20" s="13" t="s">
        <v>43</v>
      </c>
      <c r="P20" s="19">
        <v>45664</v>
      </c>
      <c r="Q20" s="13">
        <v>717</v>
      </c>
      <c r="R20" s="1">
        <v>220402</v>
      </c>
      <c r="S20" s="20">
        <f>+F20</f>
        <v>3553500</v>
      </c>
      <c r="T20" s="17">
        <v>45672</v>
      </c>
      <c r="U20" s="19" t="s">
        <v>308</v>
      </c>
      <c r="V20" s="17">
        <v>45673</v>
      </c>
      <c r="W20" s="25">
        <v>45718</v>
      </c>
      <c r="X20" s="17"/>
      <c r="Y20" s="1"/>
      <c r="Z20" s="21">
        <f t="shared" si="6"/>
        <v>1776750</v>
      </c>
      <c r="AA20" s="1"/>
      <c r="AB20" s="22"/>
      <c r="AC20" s="1"/>
      <c r="AD20" s="22"/>
      <c r="AE20" s="1"/>
      <c r="AF20" s="1" t="s">
        <v>309</v>
      </c>
      <c r="AG20" s="1">
        <v>3157874087</v>
      </c>
      <c r="AH20" s="26" t="s">
        <v>310</v>
      </c>
      <c r="AI20" s="1"/>
    </row>
    <row r="21" spans="1:35">
      <c r="A21" s="197">
        <v>51</v>
      </c>
      <c r="B21" s="197" t="s">
        <v>47</v>
      </c>
      <c r="C21" s="197" t="s">
        <v>311</v>
      </c>
      <c r="D21" s="197" t="s">
        <v>312</v>
      </c>
      <c r="E21" s="198" t="s">
        <v>40</v>
      </c>
      <c r="F21" s="199">
        <v>10600000</v>
      </c>
      <c r="G21" s="197" t="s">
        <v>313</v>
      </c>
      <c r="H21" s="200">
        <v>84047569</v>
      </c>
      <c r="I21" s="200" t="s">
        <v>314</v>
      </c>
      <c r="J21" s="201">
        <v>7</v>
      </c>
      <c r="K21" s="201">
        <v>60</v>
      </c>
      <c r="L21" s="202">
        <v>45664</v>
      </c>
      <c r="M21" s="203">
        <f t="shared" ref="M21" si="7">F21</f>
        <v>10600000</v>
      </c>
      <c r="N21" s="202">
        <v>45672</v>
      </c>
      <c r="O21" s="198" t="s">
        <v>181</v>
      </c>
      <c r="P21" s="204">
        <v>45674</v>
      </c>
      <c r="Q21" s="198">
        <v>718</v>
      </c>
      <c r="R21" s="197">
        <v>220401</v>
      </c>
      <c r="S21" s="205">
        <f t="shared" ref="S21" si="8">M21</f>
        <v>10600000</v>
      </c>
      <c r="T21" s="202">
        <v>45677</v>
      </c>
      <c r="U21" s="200">
        <v>100040412</v>
      </c>
      <c r="V21" s="202">
        <v>45677</v>
      </c>
      <c r="W21" s="206">
        <v>45735</v>
      </c>
      <c r="X21" s="202"/>
      <c r="Y21" s="197"/>
      <c r="Z21" s="207">
        <f t="shared" si="6"/>
        <v>5300000</v>
      </c>
      <c r="AA21" s="208"/>
      <c r="AB21" s="209"/>
      <c r="AC21" s="197"/>
      <c r="AD21" s="209"/>
      <c r="AE21" s="197"/>
      <c r="AF21" s="197" t="s">
        <v>315</v>
      </c>
      <c r="AG21" s="197">
        <v>3005558304</v>
      </c>
      <c r="AH21" s="210" t="s">
        <v>316</v>
      </c>
      <c r="AI21" s="197"/>
    </row>
    <row r="22" spans="1:35">
      <c r="A22" s="1">
        <v>52</v>
      </c>
      <c r="B22" s="1" t="s">
        <v>47</v>
      </c>
      <c r="C22" s="1" t="s">
        <v>293</v>
      </c>
      <c r="D22" s="1" t="s">
        <v>317</v>
      </c>
      <c r="E22" s="13" t="s">
        <v>40</v>
      </c>
      <c r="F22" s="14">
        <v>9000000</v>
      </c>
      <c r="G22" s="1" t="s">
        <v>318</v>
      </c>
      <c r="H22" s="15">
        <v>1110536440</v>
      </c>
      <c r="I22" s="15" t="s">
        <v>115</v>
      </c>
      <c r="J22" s="16">
        <v>9</v>
      </c>
      <c r="K22" s="16">
        <v>61</v>
      </c>
      <c r="L22" s="17">
        <v>46759</v>
      </c>
      <c r="M22" s="18">
        <f>+F22</f>
        <v>9000000</v>
      </c>
      <c r="N22" s="17">
        <v>45672</v>
      </c>
      <c r="O22" s="13" t="s">
        <v>43</v>
      </c>
      <c r="P22" s="19">
        <v>45674</v>
      </c>
      <c r="Q22" s="13">
        <v>719</v>
      </c>
      <c r="R22" s="1">
        <v>220401</v>
      </c>
      <c r="S22" s="20">
        <f>+F22</f>
        <v>9000000</v>
      </c>
      <c r="T22" s="17">
        <v>45674</v>
      </c>
      <c r="U22" s="15">
        <v>100008334</v>
      </c>
      <c r="V22" s="17">
        <v>45674</v>
      </c>
      <c r="W22" s="25">
        <v>45719</v>
      </c>
      <c r="X22" s="17"/>
      <c r="Y22" s="1"/>
      <c r="Z22" s="21">
        <f t="shared" si="6"/>
        <v>4500000</v>
      </c>
      <c r="AA22" s="1"/>
      <c r="AB22" s="22"/>
      <c r="AC22" s="1"/>
      <c r="AD22" s="22"/>
      <c r="AE22" s="1"/>
      <c r="AF22" s="1" t="s">
        <v>319</v>
      </c>
      <c r="AG22" s="1">
        <v>3013043838</v>
      </c>
      <c r="AH22" s="26" t="s">
        <v>320</v>
      </c>
      <c r="AI22" s="1"/>
    </row>
    <row r="23" spans="1:35">
      <c r="A23" s="1">
        <v>53</v>
      </c>
      <c r="B23" s="1" t="s">
        <v>47</v>
      </c>
      <c r="C23" s="1" t="s">
        <v>100</v>
      </c>
      <c r="D23" s="1" t="s">
        <v>321</v>
      </c>
      <c r="E23" s="13" t="s">
        <v>40</v>
      </c>
      <c r="F23" s="14">
        <v>17000000</v>
      </c>
      <c r="G23" s="1" t="s">
        <v>322</v>
      </c>
      <c r="H23" s="15">
        <v>93394691</v>
      </c>
      <c r="I23" s="15" t="s">
        <v>115</v>
      </c>
      <c r="J23" s="16">
        <v>8</v>
      </c>
      <c r="K23" s="16">
        <v>68</v>
      </c>
      <c r="L23" s="17">
        <v>46759</v>
      </c>
      <c r="M23" s="18">
        <f t="shared" ref="M23" si="9">+F23</f>
        <v>17000000</v>
      </c>
      <c r="N23" s="17">
        <v>45672</v>
      </c>
      <c r="O23" s="13" t="s">
        <v>43</v>
      </c>
      <c r="P23" s="19">
        <v>45672</v>
      </c>
      <c r="Q23" s="13">
        <v>705</v>
      </c>
      <c r="R23" s="1">
        <v>220401</v>
      </c>
      <c r="S23" s="20">
        <f>+F23</f>
        <v>17000000</v>
      </c>
      <c r="T23" s="17">
        <v>45672</v>
      </c>
      <c r="U23" s="15" t="s">
        <v>323</v>
      </c>
      <c r="V23" s="17">
        <v>45672</v>
      </c>
      <c r="W23" s="25">
        <v>45761</v>
      </c>
      <c r="X23" s="17"/>
      <c r="Y23" s="1"/>
      <c r="Z23" s="21">
        <f t="shared" si="6"/>
        <v>8500000</v>
      </c>
      <c r="AA23" s="1"/>
      <c r="AB23" s="22"/>
      <c r="AC23" s="1"/>
      <c r="AD23" s="22"/>
      <c r="AE23" s="1"/>
      <c r="AF23" s="1" t="s">
        <v>324</v>
      </c>
      <c r="AG23" s="1">
        <v>3102519518</v>
      </c>
      <c r="AH23" s="26" t="s">
        <v>325</v>
      </c>
      <c r="AI23" s="1"/>
    </row>
    <row r="24" spans="1:35">
      <c r="A24" s="1">
        <v>54</v>
      </c>
      <c r="B24" s="1" t="s">
        <v>47</v>
      </c>
      <c r="C24" s="1" t="s">
        <v>311</v>
      </c>
      <c r="D24" s="24" t="s">
        <v>326</v>
      </c>
      <c r="E24" s="13" t="s">
        <v>40</v>
      </c>
      <c r="F24" s="14">
        <v>5670000</v>
      </c>
      <c r="G24" s="1" t="s">
        <v>327</v>
      </c>
      <c r="H24" s="15">
        <v>65755709</v>
      </c>
      <c r="I24" s="15" t="s">
        <v>115</v>
      </c>
      <c r="J24" s="16">
        <v>1</v>
      </c>
      <c r="K24" s="16">
        <v>59</v>
      </c>
      <c r="L24" s="17">
        <v>45664</v>
      </c>
      <c r="M24" s="18">
        <f t="shared" ref="M24:M29" si="10">F24</f>
        <v>5670000</v>
      </c>
      <c r="N24" s="17">
        <v>45678</v>
      </c>
      <c r="O24" s="13" t="s">
        <v>43</v>
      </c>
      <c r="P24" s="19">
        <v>45678</v>
      </c>
      <c r="Q24" s="13">
        <v>726</v>
      </c>
      <c r="R24" s="1">
        <v>220401</v>
      </c>
      <c r="S24" s="20">
        <f t="shared" ref="S24:S29" si="11">M24</f>
        <v>5670000</v>
      </c>
      <c r="T24" s="17">
        <v>45678</v>
      </c>
      <c r="U24" s="15">
        <v>100040449</v>
      </c>
      <c r="V24" s="17">
        <v>45678</v>
      </c>
      <c r="W24" s="25">
        <v>45723</v>
      </c>
      <c r="X24" s="17"/>
      <c r="Y24" s="1"/>
      <c r="Z24" s="21">
        <f>+S24/1.5</f>
        <v>3780000</v>
      </c>
      <c r="AA24" s="27"/>
      <c r="AB24" s="22"/>
      <c r="AC24" s="1"/>
      <c r="AD24" s="22"/>
      <c r="AE24" s="1"/>
      <c r="AF24" s="1" t="s">
        <v>328</v>
      </c>
      <c r="AG24" s="1">
        <v>3176367754</v>
      </c>
      <c r="AH24" s="26" t="s">
        <v>329</v>
      </c>
      <c r="AI24" s="1"/>
    </row>
    <row r="25" spans="1:35">
      <c r="A25" s="1">
        <v>55</v>
      </c>
      <c r="B25" s="1" t="s">
        <v>47</v>
      </c>
      <c r="C25" s="1" t="s">
        <v>330</v>
      </c>
      <c r="D25" s="24" t="s">
        <v>331</v>
      </c>
      <c r="E25" s="13" t="s">
        <v>40</v>
      </c>
      <c r="F25" s="14">
        <v>10000000</v>
      </c>
      <c r="G25" s="1" t="s">
        <v>332</v>
      </c>
      <c r="H25" s="15">
        <v>1110591276</v>
      </c>
      <c r="I25" s="15" t="s">
        <v>115</v>
      </c>
      <c r="J25" s="16">
        <v>0</v>
      </c>
      <c r="K25" s="16">
        <v>43</v>
      </c>
      <c r="L25" s="17">
        <v>45658</v>
      </c>
      <c r="M25" s="18">
        <f t="shared" si="10"/>
        <v>10000000</v>
      </c>
      <c r="N25" s="17">
        <v>45678</v>
      </c>
      <c r="O25" s="13" t="s">
        <v>109</v>
      </c>
      <c r="P25" s="19">
        <v>45678</v>
      </c>
      <c r="Q25" s="13">
        <v>727</v>
      </c>
      <c r="R25" s="1">
        <v>220401</v>
      </c>
      <c r="S25" s="20">
        <f t="shared" si="11"/>
        <v>10000000</v>
      </c>
      <c r="T25" s="17">
        <v>45678</v>
      </c>
      <c r="U25" s="15" t="s">
        <v>333</v>
      </c>
      <c r="V25" s="17">
        <v>45678</v>
      </c>
      <c r="W25" s="25">
        <v>45736</v>
      </c>
      <c r="X25" s="17"/>
      <c r="Y25" s="1"/>
      <c r="Z25" s="21">
        <f>+S25/1</f>
        <v>10000000</v>
      </c>
      <c r="AA25" s="1"/>
      <c r="AB25" s="22"/>
      <c r="AC25" s="1"/>
      <c r="AD25" s="22"/>
      <c r="AE25" s="1"/>
      <c r="AF25" s="1" t="s">
        <v>334</v>
      </c>
      <c r="AG25" s="1">
        <v>3103163489</v>
      </c>
      <c r="AH25" s="26" t="s">
        <v>335</v>
      </c>
      <c r="AI25" s="1"/>
    </row>
    <row r="26" spans="1:35">
      <c r="A26" s="1">
        <v>56</v>
      </c>
      <c r="B26" s="1" t="s">
        <v>47</v>
      </c>
      <c r="C26" s="1" t="s">
        <v>336</v>
      </c>
      <c r="D26" s="1" t="s">
        <v>337</v>
      </c>
      <c r="E26" s="13" t="s">
        <v>40</v>
      </c>
      <c r="F26" s="14">
        <v>2469000</v>
      </c>
      <c r="G26" s="1" t="s">
        <v>338</v>
      </c>
      <c r="H26" s="15">
        <v>1005754502</v>
      </c>
      <c r="I26" s="15" t="s">
        <v>51</v>
      </c>
      <c r="J26" s="16">
        <v>0</v>
      </c>
      <c r="K26" s="16">
        <v>36</v>
      </c>
      <c r="L26" s="17">
        <v>45658</v>
      </c>
      <c r="M26" s="18">
        <f t="shared" si="10"/>
        <v>2469000</v>
      </c>
      <c r="N26" s="17">
        <v>45678</v>
      </c>
      <c r="O26" s="13" t="s">
        <v>43</v>
      </c>
      <c r="P26" s="19">
        <v>45678</v>
      </c>
      <c r="Q26" s="13">
        <v>728</v>
      </c>
      <c r="R26" s="1">
        <v>220402</v>
      </c>
      <c r="S26" s="20">
        <f t="shared" si="11"/>
        <v>2469000</v>
      </c>
      <c r="T26" s="17">
        <v>45678</v>
      </c>
      <c r="U26" s="15">
        <v>100040445</v>
      </c>
      <c r="V26" s="17">
        <v>45679</v>
      </c>
      <c r="W26" s="25">
        <v>45709</v>
      </c>
      <c r="X26" s="17"/>
      <c r="Y26" s="1"/>
      <c r="Z26" s="21">
        <f>+S26/1</f>
        <v>2469000</v>
      </c>
      <c r="AA26" s="1"/>
      <c r="AB26" s="22"/>
      <c r="AC26" s="1"/>
      <c r="AD26" s="22"/>
      <c r="AE26" s="1"/>
      <c r="AF26" s="1" t="s">
        <v>339</v>
      </c>
      <c r="AG26" s="1">
        <v>3158390335</v>
      </c>
      <c r="AH26" s="26" t="s">
        <v>340</v>
      </c>
      <c r="AI26" s="1"/>
    </row>
    <row r="27" spans="1:35">
      <c r="A27" s="1">
        <v>58</v>
      </c>
      <c r="B27" s="1" t="s">
        <v>47</v>
      </c>
      <c r="C27" s="1" t="s">
        <v>347</v>
      </c>
      <c r="D27" s="1" t="s">
        <v>348</v>
      </c>
      <c r="E27" s="13" t="s">
        <v>40</v>
      </c>
      <c r="F27" s="14">
        <v>4515000</v>
      </c>
      <c r="G27" s="1" t="s">
        <v>349</v>
      </c>
      <c r="H27" s="15">
        <v>38140837</v>
      </c>
      <c r="I27" s="15" t="s">
        <v>42</v>
      </c>
      <c r="J27" s="16">
        <v>6</v>
      </c>
      <c r="K27" s="16">
        <v>44</v>
      </c>
      <c r="L27" s="17">
        <v>45658</v>
      </c>
      <c r="M27" s="18">
        <f t="shared" si="10"/>
        <v>4515000</v>
      </c>
      <c r="N27" s="17">
        <v>45679</v>
      </c>
      <c r="O27" s="13" t="s">
        <v>43</v>
      </c>
      <c r="P27" s="19">
        <v>45679</v>
      </c>
      <c r="Q27" s="13">
        <v>730</v>
      </c>
      <c r="R27" s="1">
        <v>220401</v>
      </c>
      <c r="S27" s="20">
        <f t="shared" si="11"/>
        <v>4515000</v>
      </c>
      <c r="T27" s="17">
        <v>45680</v>
      </c>
      <c r="U27" s="15" t="s">
        <v>350</v>
      </c>
      <c r="V27" s="17">
        <v>45680</v>
      </c>
      <c r="W27" s="25">
        <v>45710</v>
      </c>
      <c r="X27" s="17"/>
      <c r="Y27" s="1"/>
      <c r="Z27" s="21">
        <f>+F27/1</f>
        <v>4515000</v>
      </c>
      <c r="AA27" s="1"/>
      <c r="AB27" s="22"/>
      <c r="AC27" s="1"/>
      <c r="AD27" s="22"/>
      <c r="AE27" s="1"/>
      <c r="AF27" s="1" t="s">
        <v>351</v>
      </c>
      <c r="AG27" s="1">
        <v>3132753229</v>
      </c>
      <c r="AH27" s="23" t="s">
        <v>352</v>
      </c>
      <c r="AI27" s="1"/>
    </row>
    <row r="28" spans="1:35">
      <c r="A28" s="1">
        <v>59</v>
      </c>
      <c r="B28" s="1" t="s">
        <v>47</v>
      </c>
      <c r="C28" s="1" t="s">
        <v>353</v>
      </c>
      <c r="D28" s="1" t="s">
        <v>354</v>
      </c>
      <c r="E28" s="13" t="s">
        <v>40</v>
      </c>
      <c r="F28" s="14">
        <v>4938000</v>
      </c>
      <c r="G28" s="1" t="s">
        <v>355</v>
      </c>
      <c r="H28" s="15">
        <v>5823967</v>
      </c>
      <c r="I28" s="15" t="s">
        <v>115</v>
      </c>
      <c r="J28" s="16">
        <v>7</v>
      </c>
      <c r="K28" s="16">
        <v>50</v>
      </c>
      <c r="L28" s="17">
        <v>45658</v>
      </c>
      <c r="M28" s="18">
        <f t="shared" si="10"/>
        <v>4938000</v>
      </c>
      <c r="N28" s="17">
        <v>45679</v>
      </c>
      <c r="O28" s="13" t="s">
        <v>43</v>
      </c>
      <c r="P28" s="19">
        <v>45679</v>
      </c>
      <c r="Q28" s="13">
        <v>731</v>
      </c>
      <c r="R28" s="1">
        <v>220401</v>
      </c>
      <c r="S28" s="20">
        <f t="shared" si="11"/>
        <v>4938000</v>
      </c>
      <c r="T28" s="17">
        <v>45680</v>
      </c>
      <c r="U28" s="15">
        <v>100040535</v>
      </c>
      <c r="V28" s="17">
        <v>45681</v>
      </c>
      <c r="W28" s="25">
        <v>45739</v>
      </c>
      <c r="X28" s="17"/>
      <c r="Y28" s="1"/>
      <c r="Z28" s="21">
        <f>+F28/2</f>
        <v>2469000</v>
      </c>
      <c r="AA28" s="1"/>
      <c r="AB28" s="22"/>
      <c r="AC28" s="1"/>
      <c r="AD28" s="22"/>
      <c r="AE28" s="1"/>
      <c r="AF28" s="1" t="s">
        <v>356</v>
      </c>
      <c r="AG28" s="1">
        <v>3132826784</v>
      </c>
      <c r="AH28" s="26" t="s">
        <v>357</v>
      </c>
      <c r="AI28" s="1"/>
    </row>
    <row r="29" spans="1:35">
      <c r="A29" s="1">
        <v>60</v>
      </c>
      <c r="B29" s="1" t="s">
        <v>47</v>
      </c>
      <c r="C29" s="1" t="s">
        <v>353</v>
      </c>
      <c r="D29" s="1" t="s">
        <v>354</v>
      </c>
      <c r="E29" s="13" t="s">
        <v>40</v>
      </c>
      <c r="F29" s="14">
        <v>4738000</v>
      </c>
      <c r="G29" s="1" t="s">
        <v>358</v>
      </c>
      <c r="H29" s="15">
        <v>1110472317</v>
      </c>
      <c r="I29" s="15" t="s">
        <v>115</v>
      </c>
      <c r="J29" s="16">
        <v>4</v>
      </c>
      <c r="K29" s="16">
        <v>51</v>
      </c>
      <c r="L29" s="17">
        <v>45658</v>
      </c>
      <c r="M29" s="18">
        <f t="shared" si="10"/>
        <v>4738000</v>
      </c>
      <c r="N29" s="17">
        <v>45679</v>
      </c>
      <c r="O29" s="13" t="s">
        <v>43</v>
      </c>
      <c r="P29" s="19">
        <v>45679</v>
      </c>
      <c r="Q29" s="13">
        <v>732</v>
      </c>
      <c r="R29" s="1">
        <v>220401</v>
      </c>
      <c r="S29" s="20">
        <f t="shared" si="11"/>
        <v>4738000</v>
      </c>
      <c r="T29" s="17">
        <v>45679</v>
      </c>
      <c r="U29" s="15">
        <v>100040522</v>
      </c>
      <c r="V29" s="17">
        <v>45680</v>
      </c>
      <c r="W29" s="25" t="s">
        <v>3146</v>
      </c>
      <c r="X29" s="17"/>
      <c r="Y29" s="1"/>
      <c r="Z29" s="21">
        <f>+F29/2</f>
        <v>2369000</v>
      </c>
      <c r="AA29" s="1"/>
      <c r="AB29" s="22"/>
      <c r="AC29" s="1"/>
      <c r="AD29" s="22"/>
      <c r="AE29" s="1"/>
      <c r="AF29" s="1" t="s">
        <v>359</v>
      </c>
      <c r="AG29" s="1">
        <v>3125522320</v>
      </c>
      <c r="AH29" s="26" t="s">
        <v>360</v>
      </c>
      <c r="AI29" s="1"/>
    </row>
    <row r="30" spans="1:35">
      <c r="A30" s="1">
        <v>67</v>
      </c>
      <c r="B30" s="1" t="s">
        <v>47</v>
      </c>
      <c r="C30" s="1" t="s">
        <v>390</v>
      </c>
      <c r="D30" s="1" t="s">
        <v>391</v>
      </c>
      <c r="E30" s="13" t="s">
        <v>40</v>
      </c>
      <c r="F30" s="14">
        <v>3554000</v>
      </c>
      <c r="G30" s="1" t="s">
        <v>392</v>
      </c>
      <c r="H30" s="15">
        <v>33994070</v>
      </c>
      <c r="I30" s="15" t="s">
        <v>393</v>
      </c>
      <c r="J30" s="16">
        <v>0</v>
      </c>
      <c r="K30" s="16">
        <v>760</v>
      </c>
      <c r="L30" s="17">
        <v>45685</v>
      </c>
      <c r="M30" s="18">
        <f>+F30</f>
        <v>3554000</v>
      </c>
      <c r="N30" s="17">
        <v>45691</v>
      </c>
      <c r="O30" s="13" t="s">
        <v>43</v>
      </c>
      <c r="P30" s="19">
        <v>45691</v>
      </c>
      <c r="Q30" s="13">
        <v>754</v>
      </c>
      <c r="R30" s="1">
        <v>220402</v>
      </c>
      <c r="S30" s="20">
        <f>+M30</f>
        <v>3554000</v>
      </c>
      <c r="T30" s="17">
        <v>45691</v>
      </c>
      <c r="U30" s="15" t="s">
        <v>394</v>
      </c>
      <c r="V30" s="17">
        <v>45691</v>
      </c>
      <c r="W30" s="25" t="s">
        <v>416</v>
      </c>
      <c r="X30" s="17"/>
      <c r="Y30" s="1"/>
      <c r="Z30" s="21">
        <f>+F30/1.5</f>
        <v>2369333.3333333335</v>
      </c>
      <c r="AA30" s="1"/>
      <c r="AB30" s="22"/>
      <c r="AC30" s="1"/>
      <c r="AD30" s="22"/>
      <c r="AE30" s="1"/>
      <c r="AF30" s="1" t="s">
        <v>395</v>
      </c>
      <c r="AG30" s="1">
        <v>3102666173</v>
      </c>
      <c r="AH30" s="26" t="s">
        <v>396</v>
      </c>
      <c r="AI30" s="1"/>
    </row>
    <row r="31" spans="1:35">
      <c r="A31" s="1">
        <v>68</v>
      </c>
      <c r="B31" s="1" t="s">
        <v>47</v>
      </c>
      <c r="C31" s="1" t="s">
        <v>390</v>
      </c>
      <c r="D31" s="1" t="s">
        <v>391</v>
      </c>
      <c r="E31" s="13" t="s">
        <v>40</v>
      </c>
      <c r="F31" s="14">
        <v>3554000</v>
      </c>
      <c r="G31" s="1" t="s">
        <v>397</v>
      </c>
      <c r="H31" s="15">
        <v>1234643097</v>
      </c>
      <c r="I31" s="15" t="s">
        <v>115</v>
      </c>
      <c r="J31" s="16">
        <v>3</v>
      </c>
      <c r="K31" s="16">
        <v>764</v>
      </c>
      <c r="L31" s="17">
        <v>45685</v>
      </c>
      <c r="M31" s="18">
        <f t="shared" ref="M31:M35" si="12">+F31</f>
        <v>3554000</v>
      </c>
      <c r="N31" s="17">
        <v>45691</v>
      </c>
      <c r="O31" s="13" t="s">
        <v>43</v>
      </c>
      <c r="P31" s="19">
        <v>45692</v>
      </c>
      <c r="Q31" s="13">
        <v>755</v>
      </c>
      <c r="R31" s="1">
        <v>220402</v>
      </c>
      <c r="S31" s="20">
        <f>+M31</f>
        <v>3554000</v>
      </c>
      <c r="T31" s="17">
        <v>45691</v>
      </c>
      <c r="U31" s="15" t="s">
        <v>398</v>
      </c>
      <c r="V31" s="17">
        <v>45692</v>
      </c>
      <c r="W31" s="25" t="s">
        <v>416</v>
      </c>
      <c r="X31" s="17"/>
      <c r="Y31" s="1"/>
      <c r="Z31" s="21">
        <f>+F31/1.5</f>
        <v>2369333.3333333335</v>
      </c>
      <c r="AA31" s="1"/>
      <c r="AB31" s="22"/>
      <c r="AC31" s="1"/>
      <c r="AD31" s="22"/>
      <c r="AE31" s="1"/>
      <c r="AF31" s="1" t="s">
        <v>399</v>
      </c>
      <c r="AG31" s="1">
        <v>3227733251</v>
      </c>
      <c r="AH31" s="26" t="s">
        <v>400</v>
      </c>
      <c r="AI31" s="1"/>
    </row>
    <row r="32" spans="1:35">
      <c r="A32" s="1">
        <v>69</v>
      </c>
      <c r="B32" s="1" t="s">
        <v>47</v>
      </c>
      <c r="C32" s="1" t="s">
        <v>390</v>
      </c>
      <c r="D32" s="1" t="s">
        <v>391</v>
      </c>
      <c r="E32" s="13" t="s">
        <v>40</v>
      </c>
      <c r="F32" s="14">
        <v>3554000</v>
      </c>
      <c r="G32" s="1" t="s">
        <v>401</v>
      </c>
      <c r="H32" s="15">
        <v>1110453084</v>
      </c>
      <c r="I32" s="15" t="s">
        <v>115</v>
      </c>
      <c r="J32" s="16">
        <v>2</v>
      </c>
      <c r="K32" s="16">
        <v>762</v>
      </c>
      <c r="L32" s="17">
        <v>45685</v>
      </c>
      <c r="M32" s="18">
        <f t="shared" si="12"/>
        <v>3554000</v>
      </c>
      <c r="N32" s="17">
        <v>45691</v>
      </c>
      <c r="O32" s="13" t="s">
        <v>43</v>
      </c>
      <c r="P32" s="19">
        <v>45692</v>
      </c>
      <c r="Q32" s="13">
        <v>756</v>
      </c>
      <c r="R32" s="1">
        <v>220402</v>
      </c>
      <c r="S32" s="20">
        <f>+M32</f>
        <v>3554000</v>
      </c>
      <c r="T32" s="17">
        <v>45691</v>
      </c>
      <c r="U32" s="15">
        <v>100040939</v>
      </c>
      <c r="V32" s="17">
        <v>45692</v>
      </c>
      <c r="W32" s="25" t="s">
        <v>416</v>
      </c>
      <c r="X32" s="17"/>
      <c r="Y32" s="1"/>
      <c r="Z32" s="21">
        <f>+F32/1.5</f>
        <v>2369333.3333333335</v>
      </c>
      <c r="AA32" s="1"/>
      <c r="AB32" s="22"/>
      <c r="AC32" s="1"/>
      <c r="AD32" s="22"/>
      <c r="AE32" s="1"/>
      <c r="AF32" s="1" t="s">
        <v>402</v>
      </c>
      <c r="AG32" s="1">
        <v>3244436255</v>
      </c>
      <c r="AH32" s="26" t="s">
        <v>403</v>
      </c>
      <c r="AI32" s="1"/>
    </row>
    <row r="33" spans="1:35">
      <c r="A33" s="1">
        <v>70</v>
      </c>
      <c r="B33" s="1" t="s">
        <v>47</v>
      </c>
      <c r="C33" s="1" t="s">
        <v>390</v>
      </c>
      <c r="D33" s="1" t="s">
        <v>391</v>
      </c>
      <c r="E33" s="13" t="s">
        <v>40</v>
      </c>
      <c r="F33" s="14">
        <v>3554000</v>
      </c>
      <c r="G33" s="1" t="s">
        <v>404</v>
      </c>
      <c r="H33" s="15">
        <v>1088308527</v>
      </c>
      <c r="I33" s="15" t="s">
        <v>405</v>
      </c>
      <c r="J33" s="16">
        <v>4</v>
      </c>
      <c r="K33" s="16">
        <v>761</v>
      </c>
      <c r="L33" s="17">
        <v>45685</v>
      </c>
      <c r="M33" s="18">
        <f t="shared" si="12"/>
        <v>3554000</v>
      </c>
      <c r="N33" s="17">
        <v>45691</v>
      </c>
      <c r="O33" s="13" t="s">
        <v>43</v>
      </c>
      <c r="P33" s="19">
        <v>45692</v>
      </c>
      <c r="Q33" s="13">
        <v>757</v>
      </c>
      <c r="R33" s="1">
        <v>220402</v>
      </c>
      <c r="S33" s="20">
        <f t="shared" ref="S33:S35" si="13">+M33</f>
        <v>3554000</v>
      </c>
      <c r="T33" s="17">
        <v>45691</v>
      </c>
      <c r="U33" s="15">
        <v>100040931</v>
      </c>
      <c r="V33" s="17">
        <v>45691</v>
      </c>
      <c r="W33" s="25" t="s">
        <v>416</v>
      </c>
      <c r="X33" s="17"/>
      <c r="Y33" s="1"/>
      <c r="Z33" s="21">
        <f>+F33/1.5</f>
        <v>2369333.3333333335</v>
      </c>
      <c r="AA33" s="1"/>
      <c r="AB33" s="22"/>
      <c r="AC33" s="1"/>
      <c r="AD33" s="22"/>
      <c r="AE33" s="1"/>
      <c r="AF33" s="1" t="s">
        <v>406</v>
      </c>
      <c r="AG33" s="1">
        <v>3112554563</v>
      </c>
      <c r="AH33" s="26" t="s">
        <v>407</v>
      </c>
      <c r="AI33" s="1"/>
    </row>
    <row r="34" spans="1:35">
      <c r="A34" s="1">
        <v>71</v>
      </c>
      <c r="B34" s="1" t="s">
        <v>47</v>
      </c>
      <c r="C34" s="1" t="s">
        <v>390</v>
      </c>
      <c r="D34" s="1" t="s">
        <v>408</v>
      </c>
      <c r="E34" s="13" t="s">
        <v>40</v>
      </c>
      <c r="F34" s="14">
        <v>3554000</v>
      </c>
      <c r="G34" s="1" t="s">
        <v>409</v>
      </c>
      <c r="H34" s="15">
        <v>1005827296</v>
      </c>
      <c r="I34" s="15" t="s">
        <v>108</v>
      </c>
      <c r="J34" s="16">
        <v>2</v>
      </c>
      <c r="K34" s="16">
        <v>759</v>
      </c>
      <c r="L34" s="17">
        <v>45685</v>
      </c>
      <c r="M34" s="18">
        <f t="shared" si="12"/>
        <v>3554000</v>
      </c>
      <c r="N34" s="17">
        <v>45691</v>
      </c>
      <c r="O34" s="13" t="s">
        <v>43</v>
      </c>
      <c r="P34" s="19">
        <v>45692</v>
      </c>
      <c r="Q34" s="13">
        <v>758</v>
      </c>
      <c r="R34" s="1">
        <v>220402</v>
      </c>
      <c r="S34" s="20">
        <f t="shared" si="13"/>
        <v>3554000</v>
      </c>
      <c r="T34" s="17">
        <v>45691</v>
      </c>
      <c r="U34" s="15" t="s">
        <v>410</v>
      </c>
      <c r="V34" s="17">
        <v>45693</v>
      </c>
      <c r="W34" s="25" t="s">
        <v>416</v>
      </c>
      <c r="X34" s="17"/>
      <c r="Y34" s="1"/>
      <c r="Z34" s="21">
        <f>+F34/1.5</f>
        <v>2369333.3333333335</v>
      </c>
      <c r="AA34" s="1"/>
      <c r="AB34" s="22"/>
      <c r="AC34" s="1"/>
      <c r="AD34" s="22"/>
      <c r="AE34" s="1"/>
      <c r="AF34" s="1" t="s">
        <v>411</v>
      </c>
      <c r="AG34" s="1">
        <v>3173154033</v>
      </c>
      <c r="AH34" s="26" t="s">
        <v>412</v>
      </c>
      <c r="AI34" s="1"/>
    </row>
    <row r="35" spans="1:35">
      <c r="A35" s="1">
        <v>72</v>
      </c>
      <c r="B35" s="1" t="s">
        <v>47</v>
      </c>
      <c r="C35" s="1" t="s">
        <v>390</v>
      </c>
      <c r="D35" s="24" t="s">
        <v>413</v>
      </c>
      <c r="E35" s="13" t="s">
        <v>40</v>
      </c>
      <c r="F35" s="14">
        <v>3554000</v>
      </c>
      <c r="G35" s="1" t="s">
        <v>414</v>
      </c>
      <c r="H35" s="15">
        <v>1007884109</v>
      </c>
      <c r="I35" s="15" t="s">
        <v>42</v>
      </c>
      <c r="J35" s="16">
        <v>3</v>
      </c>
      <c r="K35" s="16">
        <v>765</v>
      </c>
      <c r="L35" s="17">
        <v>45685</v>
      </c>
      <c r="M35" s="18">
        <f t="shared" si="12"/>
        <v>3554000</v>
      </c>
      <c r="N35" s="17">
        <v>45691</v>
      </c>
      <c r="O35" s="13" t="s">
        <v>43</v>
      </c>
      <c r="P35" s="180"/>
      <c r="Q35" s="181"/>
      <c r="R35" s="1">
        <v>220402</v>
      </c>
      <c r="S35" s="20">
        <f t="shared" si="13"/>
        <v>3554000</v>
      </c>
      <c r="T35" s="17"/>
      <c r="U35" s="123" t="s">
        <v>415</v>
      </c>
      <c r="V35" s="17"/>
      <c r="W35" s="25" t="s">
        <v>416</v>
      </c>
      <c r="X35" s="17"/>
      <c r="Y35" s="1"/>
      <c r="Z35" s="21">
        <v>2369000</v>
      </c>
      <c r="AA35" s="1"/>
      <c r="AB35" s="22"/>
      <c r="AC35" s="1"/>
      <c r="AD35" s="22"/>
      <c r="AE35" s="1"/>
      <c r="AF35" s="1" t="s">
        <v>417</v>
      </c>
      <c r="AG35" s="1">
        <v>3165541868</v>
      </c>
      <c r="AH35" s="23" t="s">
        <v>418</v>
      </c>
      <c r="AI35" s="1"/>
    </row>
    <row r="36" spans="1:35">
      <c r="A36" s="1">
        <v>73</v>
      </c>
      <c r="B36" s="1" t="s">
        <v>47</v>
      </c>
      <c r="C36" s="1" t="s">
        <v>390</v>
      </c>
      <c r="D36" s="1" t="s">
        <v>391</v>
      </c>
      <c r="E36" s="13" t="s">
        <v>40</v>
      </c>
      <c r="F36" s="14">
        <v>3554000</v>
      </c>
      <c r="G36" s="1" t="s">
        <v>419</v>
      </c>
      <c r="H36" s="15">
        <v>52049254</v>
      </c>
      <c r="I36" s="15" t="s">
        <v>261</v>
      </c>
      <c r="J36" s="16">
        <v>5</v>
      </c>
      <c r="K36" s="16">
        <v>757</v>
      </c>
      <c r="L36" s="17">
        <v>45685</v>
      </c>
      <c r="M36" s="18">
        <v>3554000</v>
      </c>
      <c r="N36" s="17">
        <v>45691</v>
      </c>
      <c r="O36" s="13" t="s">
        <v>43</v>
      </c>
      <c r="P36" s="19">
        <v>45692</v>
      </c>
      <c r="Q36" s="13">
        <v>759</v>
      </c>
      <c r="R36" s="1">
        <v>220402</v>
      </c>
      <c r="S36" s="20">
        <v>3554000</v>
      </c>
      <c r="T36" s="17">
        <v>45692</v>
      </c>
      <c r="U36" s="15" t="s">
        <v>420</v>
      </c>
      <c r="V36" s="17">
        <v>45692</v>
      </c>
      <c r="W36" s="25" t="s">
        <v>416</v>
      </c>
      <c r="X36" s="17"/>
      <c r="Y36" s="1"/>
      <c r="Z36" s="21">
        <v>2369000</v>
      </c>
      <c r="AA36" s="1"/>
      <c r="AB36" s="22"/>
      <c r="AC36" s="1"/>
      <c r="AD36" s="22"/>
      <c r="AE36" s="1"/>
      <c r="AF36" s="1" t="s">
        <v>421</v>
      </c>
      <c r="AG36" s="1">
        <v>6156465133</v>
      </c>
      <c r="AH36" s="26" t="s">
        <v>422</v>
      </c>
      <c r="AI36" s="1"/>
    </row>
    <row r="37" spans="1:35">
      <c r="A37" s="1">
        <v>74</v>
      </c>
      <c r="B37" s="1" t="s">
        <v>47</v>
      </c>
      <c r="C37" s="1" t="s">
        <v>390</v>
      </c>
      <c r="D37" s="1" t="s">
        <v>423</v>
      </c>
      <c r="E37" s="13" t="s">
        <v>40</v>
      </c>
      <c r="F37" s="14">
        <v>5400000</v>
      </c>
      <c r="G37" s="1" t="s">
        <v>424</v>
      </c>
      <c r="H37" s="15">
        <v>16070364</v>
      </c>
      <c r="I37" s="15" t="s">
        <v>69</v>
      </c>
      <c r="J37" s="16">
        <v>3</v>
      </c>
      <c r="K37" s="16">
        <v>767</v>
      </c>
      <c r="L37" s="19">
        <v>45685</v>
      </c>
      <c r="M37" s="18">
        <f t="shared" ref="M37" si="14">F37</f>
        <v>5400000</v>
      </c>
      <c r="N37" s="17">
        <v>45691</v>
      </c>
      <c r="O37" s="13" t="s">
        <v>43</v>
      </c>
      <c r="P37" s="19">
        <v>45692</v>
      </c>
      <c r="Q37" s="13">
        <v>760</v>
      </c>
      <c r="R37" s="1">
        <v>220401</v>
      </c>
      <c r="S37" s="20">
        <f t="shared" ref="S37" si="15">M37</f>
        <v>5400000</v>
      </c>
      <c r="T37" s="17">
        <v>45692</v>
      </c>
      <c r="U37" s="15">
        <v>100040966</v>
      </c>
      <c r="V37" s="17">
        <v>45692</v>
      </c>
      <c r="W37" s="25" t="s">
        <v>416</v>
      </c>
      <c r="X37" s="17"/>
      <c r="Y37" s="1"/>
      <c r="Z37" s="21">
        <f>+S37/1.5</f>
        <v>3600000</v>
      </c>
      <c r="AA37" s="1"/>
      <c r="AB37" s="22"/>
      <c r="AC37" s="1"/>
      <c r="AD37" s="22"/>
      <c r="AE37" s="1"/>
      <c r="AF37" s="1" t="s">
        <v>425</v>
      </c>
      <c r="AG37" s="1">
        <v>3166175825</v>
      </c>
      <c r="AH37" s="26" t="s">
        <v>426</v>
      </c>
      <c r="AI37" s="1"/>
    </row>
    <row r="38" spans="1:35">
      <c r="A38" s="1">
        <v>75</v>
      </c>
      <c r="B38" s="1" t="s">
        <v>47</v>
      </c>
      <c r="C38" s="1" t="s">
        <v>390</v>
      </c>
      <c r="D38" s="1" t="s">
        <v>391</v>
      </c>
      <c r="E38" s="13" t="s">
        <v>40</v>
      </c>
      <c r="F38" s="14">
        <v>3554000</v>
      </c>
      <c r="G38" s="1" t="s">
        <v>427</v>
      </c>
      <c r="H38" s="15">
        <v>1110060962</v>
      </c>
      <c r="I38" s="15" t="s">
        <v>428</v>
      </c>
      <c r="J38" s="16">
        <v>7</v>
      </c>
      <c r="K38" s="16">
        <v>763</v>
      </c>
      <c r="L38" s="17">
        <v>45685</v>
      </c>
      <c r="M38" s="18">
        <v>3554000</v>
      </c>
      <c r="N38" s="17">
        <v>45691</v>
      </c>
      <c r="O38" s="13" t="s">
        <v>43</v>
      </c>
      <c r="P38" s="19">
        <v>45692</v>
      </c>
      <c r="Q38" s="13">
        <v>761</v>
      </c>
      <c r="R38" s="1">
        <v>220402</v>
      </c>
      <c r="S38" s="20">
        <v>3554000</v>
      </c>
      <c r="T38" s="17">
        <v>45692</v>
      </c>
      <c r="U38" s="15" t="s">
        <v>429</v>
      </c>
      <c r="V38" s="17">
        <v>45692</v>
      </c>
      <c r="W38" s="25" t="s">
        <v>416</v>
      </c>
      <c r="X38" s="17"/>
      <c r="Y38" s="1"/>
      <c r="Z38" s="21">
        <v>2369000</v>
      </c>
      <c r="AA38" s="1"/>
      <c r="AB38" s="22"/>
      <c r="AC38" s="1"/>
      <c r="AD38" s="22"/>
      <c r="AE38" s="1"/>
      <c r="AF38" s="1" t="s">
        <v>430</v>
      </c>
      <c r="AG38" s="1">
        <v>3208528104</v>
      </c>
      <c r="AH38" s="26" t="s">
        <v>431</v>
      </c>
      <c r="AI38" s="1"/>
    </row>
    <row r="39" spans="1:35">
      <c r="A39" s="1">
        <v>76</v>
      </c>
      <c r="B39" s="1" t="s">
        <v>47</v>
      </c>
      <c r="C39" s="1" t="s">
        <v>390</v>
      </c>
      <c r="D39" s="1" t="s">
        <v>391</v>
      </c>
      <c r="E39" s="13" t="s">
        <v>40</v>
      </c>
      <c r="F39" s="14">
        <v>3554000</v>
      </c>
      <c r="G39" s="1" t="s">
        <v>432</v>
      </c>
      <c r="H39" s="15">
        <v>1110552026</v>
      </c>
      <c r="I39" s="15" t="s">
        <v>115</v>
      </c>
      <c r="J39" s="16">
        <v>1</v>
      </c>
      <c r="K39" s="16">
        <v>758</v>
      </c>
      <c r="L39" s="17">
        <v>45685</v>
      </c>
      <c r="M39" s="18">
        <v>3554000</v>
      </c>
      <c r="N39" s="17">
        <v>45691</v>
      </c>
      <c r="O39" s="13" t="s">
        <v>43</v>
      </c>
      <c r="P39" s="19">
        <v>45692</v>
      </c>
      <c r="Q39" s="13">
        <v>762</v>
      </c>
      <c r="R39" s="1">
        <v>220402</v>
      </c>
      <c r="S39" s="20">
        <v>3554000</v>
      </c>
      <c r="T39" s="17">
        <v>45692</v>
      </c>
      <c r="U39" s="15" t="s">
        <v>433</v>
      </c>
      <c r="V39" s="17">
        <v>45693</v>
      </c>
      <c r="W39" s="25" t="s">
        <v>416</v>
      </c>
      <c r="X39" s="17"/>
      <c r="Y39" s="1"/>
      <c r="Z39" s="21">
        <v>2369000</v>
      </c>
      <c r="AA39" s="1"/>
      <c r="AB39" s="22"/>
      <c r="AC39" s="1"/>
      <c r="AD39" s="22"/>
      <c r="AE39" s="1"/>
      <c r="AF39" s="1" t="s">
        <v>434</v>
      </c>
      <c r="AG39" s="1">
        <v>3115359347</v>
      </c>
      <c r="AH39" s="26" t="s">
        <v>435</v>
      </c>
      <c r="AI39" s="1"/>
    </row>
    <row r="40" spans="1:35">
      <c r="A40" s="1">
        <v>78</v>
      </c>
      <c r="B40" s="1" t="s">
        <v>47</v>
      </c>
      <c r="C40" s="1" t="s">
        <v>390</v>
      </c>
      <c r="D40" s="1" t="s">
        <v>442</v>
      </c>
      <c r="E40" s="13" t="s">
        <v>40</v>
      </c>
      <c r="F40" s="14">
        <v>3554000</v>
      </c>
      <c r="G40" s="1" t="s">
        <v>443</v>
      </c>
      <c r="H40" s="15">
        <v>65777854</v>
      </c>
      <c r="I40" s="15" t="s">
        <v>115</v>
      </c>
      <c r="J40" s="16">
        <v>4</v>
      </c>
      <c r="K40" s="16">
        <v>774</v>
      </c>
      <c r="L40" s="17">
        <v>45686</v>
      </c>
      <c r="M40" s="18">
        <f t="shared" ref="M40:M44" si="16">+F40</f>
        <v>3554000</v>
      </c>
      <c r="N40" s="17">
        <v>45692</v>
      </c>
      <c r="O40" s="13" t="s">
        <v>43</v>
      </c>
      <c r="P40" s="19">
        <v>45692</v>
      </c>
      <c r="Q40" s="13">
        <v>763</v>
      </c>
      <c r="R40" s="1">
        <v>220402</v>
      </c>
      <c r="S40" s="20">
        <f>+M40</f>
        <v>3554000</v>
      </c>
      <c r="T40" s="17">
        <v>45692</v>
      </c>
      <c r="U40" s="15" t="s">
        <v>444</v>
      </c>
      <c r="V40" s="17">
        <v>45692</v>
      </c>
      <c r="W40" s="13" t="s">
        <v>4146</v>
      </c>
      <c r="X40" s="17"/>
      <c r="Y40" s="1"/>
      <c r="Z40" s="21">
        <f>+S40/1.5</f>
        <v>2369333.3333333335</v>
      </c>
      <c r="AA40" s="1"/>
      <c r="AB40" s="22"/>
      <c r="AC40" s="1"/>
      <c r="AD40" s="22"/>
      <c r="AE40" s="1"/>
      <c r="AF40" s="1" t="s">
        <v>445</v>
      </c>
      <c r="AG40" s="1">
        <v>3113546367</v>
      </c>
      <c r="AH40" s="26" t="s">
        <v>446</v>
      </c>
      <c r="AI40" s="1"/>
    </row>
    <row r="41" spans="1:35">
      <c r="A41" s="1">
        <v>79</v>
      </c>
      <c r="B41" s="1" t="s">
        <v>47</v>
      </c>
      <c r="C41" s="1" t="s">
        <v>390</v>
      </c>
      <c r="D41" s="1" t="s">
        <v>442</v>
      </c>
      <c r="E41" s="13" t="s">
        <v>40</v>
      </c>
      <c r="F41" s="14">
        <v>3554000</v>
      </c>
      <c r="G41" s="1" t="s">
        <v>447</v>
      </c>
      <c r="H41" s="15">
        <v>1234640999</v>
      </c>
      <c r="I41" s="15" t="s">
        <v>115</v>
      </c>
      <c r="J41" s="16">
        <v>8</v>
      </c>
      <c r="K41" s="16">
        <v>785</v>
      </c>
      <c r="L41" s="17">
        <v>45686</v>
      </c>
      <c r="M41" s="18">
        <f t="shared" si="16"/>
        <v>3554000</v>
      </c>
      <c r="N41" s="17">
        <v>45692</v>
      </c>
      <c r="O41" s="13" t="s">
        <v>43</v>
      </c>
      <c r="P41" s="19">
        <v>45692</v>
      </c>
      <c r="Q41" s="13">
        <v>764</v>
      </c>
      <c r="R41" s="1">
        <v>220402</v>
      </c>
      <c r="S41" s="20">
        <f>+M41</f>
        <v>3554000</v>
      </c>
      <c r="T41" s="17">
        <v>45692</v>
      </c>
      <c r="U41" s="15" t="s">
        <v>448</v>
      </c>
      <c r="V41" s="17">
        <v>45692</v>
      </c>
      <c r="W41" s="13" t="s">
        <v>4146</v>
      </c>
      <c r="X41" s="17"/>
      <c r="Y41" s="1"/>
      <c r="Z41" s="21">
        <f>+S41/1.5</f>
        <v>2369333.3333333335</v>
      </c>
      <c r="AA41" s="1"/>
      <c r="AB41" s="22"/>
      <c r="AC41" s="1"/>
      <c r="AD41" s="22"/>
      <c r="AE41" s="1"/>
      <c r="AF41" s="1" t="s">
        <v>449</v>
      </c>
      <c r="AG41" s="1">
        <v>3045297138</v>
      </c>
      <c r="AH41" s="26" t="s">
        <v>450</v>
      </c>
      <c r="AI41" s="1"/>
    </row>
    <row r="42" spans="1:35">
      <c r="A42" s="1">
        <v>80</v>
      </c>
      <c r="B42" s="1" t="s">
        <v>47</v>
      </c>
      <c r="C42" s="1" t="s">
        <v>390</v>
      </c>
      <c r="D42" s="1" t="s">
        <v>442</v>
      </c>
      <c r="E42" s="13" t="s">
        <v>40</v>
      </c>
      <c r="F42" s="14">
        <v>3554000</v>
      </c>
      <c r="G42" s="1" t="s">
        <v>451</v>
      </c>
      <c r="H42" s="15">
        <v>28914677</v>
      </c>
      <c r="I42" s="15" t="s">
        <v>452</v>
      </c>
      <c r="J42" s="16">
        <v>0</v>
      </c>
      <c r="K42" s="16">
        <v>773</v>
      </c>
      <c r="L42" s="17">
        <v>45686</v>
      </c>
      <c r="M42" s="18">
        <f t="shared" si="16"/>
        <v>3554000</v>
      </c>
      <c r="N42" s="17">
        <v>45692</v>
      </c>
      <c r="O42" s="13" t="s">
        <v>43</v>
      </c>
      <c r="P42" s="19">
        <v>45692</v>
      </c>
      <c r="Q42" s="13">
        <v>765</v>
      </c>
      <c r="R42" s="1">
        <v>220402</v>
      </c>
      <c r="S42" s="20">
        <f>+M42</f>
        <v>3554000</v>
      </c>
      <c r="T42" s="17">
        <v>45692</v>
      </c>
      <c r="U42" s="15">
        <v>100040981</v>
      </c>
      <c r="V42" s="17">
        <v>45692</v>
      </c>
      <c r="W42" s="13" t="s">
        <v>4146</v>
      </c>
      <c r="X42" s="17"/>
      <c r="Y42" s="1"/>
      <c r="Z42" s="21">
        <f>+S42/1.5</f>
        <v>2369333.3333333335</v>
      </c>
      <c r="AA42" s="1"/>
      <c r="AB42" s="22"/>
      <c r="AC42" s="1"/>
      <c r="AD42" s="22"/>
      <c r="AE42" s="1"/>
      <c r="AF42" s="1" t="s">
        <v>453</v>
      </c>
      <c r="AG42" s="1">
        <v>3118384325</v>
      </c>
      <c r="AH42" s="26" t="s">
        <v>454</v>
      </c>
      <c r="AI42" s="1"/>
    </row>
    <row r="43" spans="1:35">
      <c r="A43" s="1">
        <v>81</v>
      </c>
      <c r="B43" s="1" t="s">
        <v>47</v>
      </c>
      <c r="C43" s="1" t="s">
        <v>390</v>
      </c>
      <c r="D43" s="1" t="s">
        <v>442</v>
      </c>
      <c r="E43" s="13" t="s">
        <v>40</v>
      </c>
      <c r="F43" s="14">
        <v>3554000</v>
      </c>
      <c r="G43" s="1" t="s">
        <v>455</v>
      </c>
      <c r="H43" s="15">
        <v>28551456</v>
      </c>
      <c r="I43" s="15" t="s">
        <v>456</v>
      </c>
      <c r="J43" s="16">
        <v>0</v>
      </c>
      <c r="K43" s="16">
        <v>771</v>
      </c>
      <c r="L43" s="17">
        <v>45686</v>
      </c>
      <c r="M43" s="18">
        <f t="shared" si="16"/>
        <v>3554000</v>
      </c>
      <c r="N43" s="17">
        <v>45692</v>
      </c>
      <c r="O43" s="13" t="s">
        <v>43</v>
      </c>
      <c r="P43" s="19">
        <v>45693</v>
      </c>
      <c r="Q43" s="13">
        <v>769</v>
      </c>
      <c r="R43" s="1">
        <v>220402</v>
      </c>
      <c r="S43" s="20">
        <f>+M43</f>
        <v>3554000</v>
      </c>
      <c r="T43" s="17">
        <v>45694</v>
      </c>
      <c r="U43" s="15" t="s">
        <v>457</v>
      </c>
      <c r="V43" s="17">
        <v>45694</v>
      </c>
      <c r="W43" s="25">
        <v>45736</v>
      </c>
      <c r="X43" s="17"/>
      <c r="Y43" s="1"/>
      <c r="Z43" s="21">
        <f>+S43/1.5</f>
        <v>2369333.3333333335</v>
      </c>
      <c r="AA43" s="1"/>
      <c r="AB43" s="22"/>
      <c r="AC43" s="1"/>
      <c r="AD43" s="22"/>
      <c r="AE43" s="1"/>
      <c r="AF43" s="1" t="s">
        <v>458</v>
      </c>
      <c r="AG43" s="1">
        <v>3212818800</v>
      </c>
      <c r="AH43" s="26" t="s">
        <v>459</v>
      </c>
      <c r="AI43" s="1"/>
    </row>
    <row r="44" spans="1:35">
      <c r="A44" s="1">
        <v>82</v>
      </c>
      <c r="B44" s="1" t="s">
        <v>47</v>
      </c>
      <c r="C44" s="1" t="s">
        <v>390</v>
      </c>
      <c r="D44" s="1" t="s">
        <v>442</v>
      </c>
      <c r="E44" s="13" t="s">
        <v>40</v>
      </c>
      <c r="F44" s="14">
        <v>3554000</v>
      </c>
      <c r="G44" s="1" t="s">
        <v>460</v>
      </c>
      <c r="H44" s="15">
        <v>1110536322</v>
      </c>
      <c r="I44" s="15" t="s">
        <v>456</v>
      </c>
      <c r="J44" s="16">
        <v>8</v>
      </c>
      <c r="K44" s="16">
        <v>775</v>
      </c>
      <c r="L44" s="17">
        <v>45686</v>
      </c>
      <c r="M44" s="18">
        <f t="shared" si="16"/>
        <v>3554000</v>
      </c>
      <c r="N44" s="17">
        <v>45692</v>
      </c>
      <c r="O44" s="13" t="s">
        <v>43</v>
      </c>
      <c r="P44" s="19">
        <v>45692</v>
      </c>
      <c r="Q44" s="13">
        <v>766</v>
      </c>
      <c r="R44" s="1">
        <v>220402</v>
      </c>
      <c r="S44" s="20">
        <f>+M44</f>
        <v>3554000</v>
      </c>
      <c r="T44" s="17">
        <v>45692</v>
      </c>
      <c r="U44" s="15" t="s">
        <v>461</v>
      </c>
      <c r="V44" s="17">
        <v>45693</v>
      </c>
      <c r="W44" s="25">
        <v>45735</v>
      </c>
      <c r="X44" s="17"/>
      <c r="Y44" s="1"/>
      <c r="Z44" s="21">
        <f>+S44/1.5</f>
        <v>2369333.3333333335</v>
      </c>
      <c r="AA44" s="1"/>
      <c r="AB44" s="22"/>
      <c r="AC44" s="1"/>
      <c r="AD44" s="22"/>
      <c r="AE44" s="1"/>
      <c r="AF44" s="1" t="s">
        <v>462</v>
      </c>
      <c r="AG44" s="1">
        <v>3133554207</v>
      </c>
      <c r="AH44" s="26" t="s">
        <v>463</v>
      </c>
      <c r="AI44" s="1"/>
    </row>
    <row r="45" spans="1:35">
      <c r="A45" s="1">
        <v>86</v>
      </c>
      <c r="B45" s="1" t="s">
        <v>47</v>
      </c>
      <c r="C45" s="1" t="s">
        <v>390</v>
      </c>
      <c r="D45" s="24" t="s">
        <v>479</v>
      </c>
      <c r="E45" s="13" t="s">
        <v>40</v>
      </c>
      <c r="F45" s="14">
        <v>3554000</v>
      </c>
      <c r="G45" s="1" t="s">
        <v>480</v>
      </c>
      <c r="H45" s="15">
        <v>1110597882</v>
      </c>
      <c r="I45" s="15" t="s">
        <v>42</v>
      </c>
      <c r="J45" s="16">
        <v>1</v>
      </c>
      <c r="K45" s="16">
        <v>772</v>
      </c>
      <c r="L45" s="17">
        <v>45686</v>
      </c>
      <c r="M45" s="18">
        <f t="shared" ref="M45" si="17">F45</f>
        <v>3554000</v>
      </c>
      <c r="N45" s="17">
        <v>45693</v>
      </c>
      <c r="O45" s="13" t="s">
        <v>43</v>
      </c>
      <c r="P45" s="19">
        <v>45694</v>
      </c>
      <c r="Q45" s="13">
        <v>773</v>
      </c>
      <c r="R45" s="1">
        <v>220402</v>
      </c>
      <c r="S45" s="20">
        <f t="shared" ref="S45" si="18">M45</f>
        <v>3554000</v>
      </c>
      <c r="T45" s="17">
        <v>45694</v>
      </c>
      <c r="U45" s="15">
        <v>100041066</v>
      </c>
      <c r="V45" s="17">
        <v>45694</v>
      </c>
      <c r="W45" s="25">
        <v>45736</v>
      </c>
      <c r="X45" s="17"/>
      <c r="Y45" s="1"/>
      <c r="Z45" s="21">
        <f>+F45/1.5</f>
        <v>2369333.3333333335</v>
      </c>
      <c r="AA45" s="1"/>
      <c r="AB45" s="22"/>
      <c r="AC45" s="1"/>
      <c r="AD45" s="22"/>
      <c r="AE45" s="1"/>
      <c r="AF45" s="1" t="s">
        <v>481</v>
      </c>
      <c r="AG45" s="1">
        <v>3125718179</v>
      </c>
      <c r="AH45" s="23" t="s">
        <v>482</v>
      </c>
      <c r="AI45" s="1"/>
    </row>
    <row r="46" spans="1:35">
      <c r="A46" s="1">
        <v>87</v>
      </c>
      <c r="B46" s="1" t="s">
        <v>47</v>
      </c>
      <c r="C46" s="1" t="s">
        <v>283</v>
      </c>
      <c r="D46" s="1" t="s">
        <v>483</v>
      </c>
      <c r="E46" s="13" t="s">
        <v>40</v>
      </c>
      <c r="F46" s="14">
        <v>4050000</v>
      </c>
      <c r="G46" s="1" t="s">
        <v>484</v>
      </c>
      <c r="H46" s="15">
        <v>1110489791</v>
      </c>
      <c r="I46" s="15" t="s">
        <v>115</v>
      </c>
      <c r="J46" s="16">
        <v>7</v>
      </c>
      <c r="K46" s="16">
        <v>769</v>
      </c>
      <c r="L46" s="17">
        <v>45686</v>
      </c>
      <c r="M46" s="18">
        <v>4050000</v>
      </c>
      <c r="N46" s="17">
        <v>45693</v>
      </c>
      <c r="O46" s="13" t="s">
        <v>43</v>
      </c>
      <c r="P46" s="19">
        <v>45694</v>
      </c>
      <c r="Q46" s="13">
        <v>774</v>
      </c>
      <c r="R46" s="1">
        <v>220402</v>
      </c>
      <c r="S46" s="20">
        <v>4050000</v>
      </c>
      <c r="T46" s="17">
        <v>45694</v>
      </c>
      <c r="U46" s="15" t="s">
        <v>485</v>
      </c>
      <c r="V46" s="17">
        <v>45694</v>
      </c>
      <c r="W46" s="25" t="s">
        <v>4147</v>
      </c>
      <c r="X46" s="17"/>
      <c r="Y46" s="1"/>
      <c r="Z46" s="21">
        <f t="shared" ref="Z46:Z47" si="19">+F46/1.5</f>
        <v>2700000</v>
      </c>
      <c r="AA46" s="1"/>
      <c r="AB46" s="22"/>
      <c r="AC46" s="1"/>
      <c r="AD46" s="22"/>
      <c r="AE46" s="1"/>
      <c r="AF46" s="1" t="s">
        <v>486</v>
      </c>
      <c r="AG46" s="1">
        <v>3163699200</v>
      </c>
      <c r="AH46" s="26" t="s">
        <v>487</v>
      </c>
      <c r="AI46" s="1"/>
    </row>
    <row r="47" spans="1:35">
      <c r="A47" s="1">
        <v>88</v>
      </c>
      <c r="B47" s="1" t="s">
        <v>47</v>
      </c>
      <c r="C47" s="1" t="s">
        <v>283</v>
      </c>
      <c r="D47" s="1" t="s">
        <v>483</v>
      </c>
      <c r="E47" s="13" t="s">
        <v>40</v>
      </c>
      <c r="F47" s="14">
        <v>4050000</v>
      </c>
      <c r="G47" s="1" t="s">
        <v>488</v>
      </c>
      <c r="H47" s="15">
        <v>1003820148</v>
      </c>
      <c r="I47" s="15" t="s">
        <v>115</v>
      </c>
      <c r="J47" s="16">
        <v>1</v>
      </c>
      <c r="K47" s="16">
        <v>770</v>
      </c>
      <c r="L47" s="17">
        <v>45686</v>
      </c>
      <c r="M47" s="18">
        <v>4050000</v>
      </c>
      <c r="N47" s="17">
        <v>45693</v>
      </c>
      <c r="O47" s="13" t="s">
        <v>43</v>
      </c>
      <c r="P47" s="19">
        <v>45694</v>
      </c>
      <c r="Q47" s="13">
        <v>775</v>
      </c>
      <c r="R47" s="1">
        <v>220402</v>
      </c>
      <c r="S47" s="20">
        <v>4050000</v>
      </c>
      <c r="T47" s="17" t="s">
        <v>489</v>
      </c>
      <c r="U47" s="15" t="s">
        <v>490</v>
      </c>
      <c r="V47" s="17">
        <v>45694</v>
      </c>
      <c r="W47" s="25">
        <v>45736</v>
      </c>
      <c r="X47" s="17"/>
      <c r="Y47" s="1"/>
      <c r="Z47" s="21">
        <f t="shared" si="19"/>
        <v>2700000</v>
      </c>
      <c r="AA47" s="1"/>
      <c r="AB47" s="22"/>
      <c r="AC47" s="1"/>
      <c r="AD47" s="22"/>
      <c r="AE47" s="1"/>
      <c r="AF47" s="1" t="s">
        <v>491</v>
      </c>
      <c r="AG47" s="1">
        <v>3113394413</v>
      </c>
      <c r="AH47" s="26" t="s">
        <v>492</v>
      </c>
      <c r="AI47" s="1"/>
    </row>
    <row r="48" spans="1:35">
      <c r="A48" s="1">
        <v>93</v>
      </c>
      <c r="B48" s="1" t="s">
        <v>47</v>
      </c>
      <c r="C48" s="1" t="s">
        <v>390</v>
      </c>
      <c r="D48" s="24" t="s">
        <v>479</v>
      </c>
      <c r="E48" s="13" t="s">
        <v>40</v>
      </c>
      <c r="F48" s="14">
        <v>3554000</v>
      </c>
      <c r="G48" s="1" t="s">
        <v>508</v>
      </c>
      <c r="H48" s="15">
        <v>1234645968</v>
      </c>
      <c r="I48" s="15" t="s">
        <v>42</v>
      </c>
      <c r="J48" s="16">
        <v>2</v>
      </c>
      <c r="K48" s="16">
        <v>780</v>
      </c>
      <c r="L48" s="17">
        <v>45687</v>
      </c>
      <c r="M48" s="18">
        <f t="shared" ref="M48:M49" si="20">F48</f>
        <v>3554000</v>
      </c>
      <c r="N48" s="17">
        <v>45694</v>
      </c>
      <c r="O48" s="13" t="s">
        <v>43</v>
      </c>
      <c r="P48" s="19">
        <v>45694</v>
      </c>
      <c r="Q48" s="13">
        <v>779</v>
      </c>
      <c r="R48" s="1">
        <v>220402</v>
      </c>
      <c r="S48" s="20">
        <f t="shared" ref="S48:S49" si="21">M48</f>
        <v>3554000</v>
      </c>
      <c r="T48" s="17">
        <v>45694</v>
      </c>
      <c r="U48" s="15" t="s">
        <v>509</v>
      </c>
      <c r="V48" s="17">
        <v>45695</v>
      </c>
      <c r="W48" s="25">
        <v>45737</v>
      </c>
      <c r="X48" s="17"/>
      <c r="Y48" s="1"/>
      <c r="Z48" s="21">
        <f>+F48/1.5</f>
        <v>2369333.3333333335</v>
      </c>
      <c r="AA48" s="1"/>
      <c r="AB48" s="22"/>
      <c r="AC48" s="1"/>
      <c r="AD48" s="22"/>
      <c r="AE48" s="1"/>
      <c r="AF48" s="1" t="s">
        <v>510</v>
      </c>
      <c r="AG48" s="1">
        <v>3153561957</v>
      </c>
      <c r="AH48" s="23" t="s">
        <v>511</v>
      </c>
      <c r="AI48" s="1"/>
    </row>
    <row r="49" spans="1:35">
      <c r="A49" s="1">
        <v>94</v>
      </c>
      <c r="B49" s="1" t="s">
        <v>47</v>
      </c>
      <c r="C49" s="1" t="s">
        <v>195</v>
      </c>
      <c r="D49" s="24" t="s">
        <v>512</v>
      </c>
      <c r="E49" s="13" t="s">
        <v>40</v>
      </c>
      <c r="F49" s="14">
        <v>15068490</v>
      </c>
      <c r="G49" s="1" t="s">
        <v>197</v>
      </c>
      <c r="H49" s="15">
        <v>36559111</v>
      </c>
      <c r="I49" s="15" t="s">
        <v>198</v>
      </c>
      <c r="J49" s="16">
        <v>0</v>
      </c>
      <c r="K49" s="16">
        <v>787</v>
      </c>
      <c r="L49" s="17">
        <v>45688</v>
      </c>
      <c r="M49" s="18">
        <f t="shared" si="20"/>
        <v>15068490</v>
      </c>
      <c r="N49" s="17">
        <v>45695</v>
      </c>
      <c r="O49" s="13" t="s">
        <v>43</v>
      </c>
      <c r="P49" s="19">
        <v>45695</v>
      </c>
      <c r="Q49" s="13">
        <v>782</v>
      </c>
      <c r="R49" s="1">
        <v>220401</v>
      </c>
      <c r="S49" s="20">
        <f t="shared" si="21"/>
        <v>15068490</v>
      </c>
      <c r="T49" s="17">
        <v>45695</v>
      </c>
      <c r="U49" s="15">
        <v>100041121</v>
      </c>
      <c r="V49" s="17">
        <v>45695</v>
      </c>
      <c r="W49" s="25">
        <v>45783</v>
      </c>
      <c r="X49" s="17"/>
      <c r="Y49" s="1"/>
      <c r="Z49" s="21">
        <v>4738000</v>
      </c>
      <c r="AA49" s="1"/>
      <c r="AB49" s="22"/>
      <c r="AC49" s="1"/>
      <c r="AD49" s="22"/>
      <c r="AE49" s="1"/>
      <c r="AF49" s="1" t="s">
        <v>199</v>
      </c>
      <c r="AG49" s="1">
        <v>3108045053</v>
      </c>
      <c r="AH49" s="23" t="s">
        <v>200</v>
      </c>
      <c r="AI49" s="1"/>
    </row>
    <row r="50" spans="1:35">
      <c r="A50" s="1">
        <v>95</v>
      </c>
      <c r="B50" s="1" t="s">
        <v>47</v>
      </c>
      <c r="C50" s="1" t="s">
        <v>384</v>
      </c>
      <c r="D50" s="1" t="s">
        <v>513</v>
      </c>
      <c r="E50" s="13" t="s">
        <v>40</v>
      </c>
      <c r="F50" s="14">
        <v>10500000</v>
      </c>
      <c r="G50" s="1" t="s">
        <v>514</v>
      </c>
      <c r="H50" s="15">
        <v>1083911</v>
      </c>
      <c r="I50" s="15" t="s">
        <v>515</v>
      </c>
      <c r="J50" s="16">
        <v>6</v>
      </c>
      <c r="K50" s="16">
        <v>25</v>
      </c>
      <c r="L50" s="17">
        <v>45658</v>
      </c>
      <c r="M50" s="18">
        <v>10500000</v>
      </c>
      <c r="N50" s="17">
        <v>45695</v>
      </c>
      <c r="O50" s="13" t="s">
        <v>43</v>
      </c>
      <c r="P50" s="19">
        <v>45698</v>
      </c>
      <c r="Q50" s="13">
        <v>789</v>
      </c>
      <c r="R50" s="1">
        <v>220401</v>
      </c>
      <c r="S50" s="20">
        <v>10500000</v>
      </c>
      <c r="T50" s="17">
        <v>45698</v>
      </c>
      <c r="U50" s="15" t="s">
        <v>516</v>
      </c>
      <c r="V50" s="17">
        <v>45699</v>
      </c>
      <c r="W50" s="25">
        <v>45757</v>
      </c>
      <c r="X50" s="17"/>
      <c r="Y50" s="1"/>
      <c r="Z50" s="21">
        <f>+S50/2</f>
        <v>5250000</v>
      </c>
      <c r="AA50" s="1"/>
      <c r="AB50" s="22"/>
      <c r="AC50" s="1"/>
      <c r="AD50" s="22"/>
      <c r="AE50" s="1"/>
      <c r="AF50" s="1" t="s">
        <v>517</v>
      </c>
      <c r="AG50" s="1">
        <v>3176356864</v>
      </c>
      <c r="AH50" s="26" t="s">
        <v>518</v>
      </c>
      <c r="AI50" s="1"/>
    </row>
    <row r="51" spans="1:35">
      <c r="A51" s="1">
        <v>98</v>
      </c>
      <c r="B51" s="1" t="s">
        <v>47</v>
      </c>
      <c r="C51" s="1" t="s">
        <v>140</v>
      </c>
      <c r="D51" s="122" t="s">
        <v>529</v>
      </c>
      <c r="E51" s="13" t="s">
        <v>40</v>
      </c>
      <c r="F51" s="14">
        <v>20600000</v>
      </c>
      <c r="G51" s="1" t="s">
        <v>530</v>
      </c>
      <c r="H51" s="15">
        <v>14236617</v>
      </c>
      <c r="I51" s="15" t="s">
        <v>42</v>
      </c>
      <c r="J51" s="16">
        <v>9</v>
      </c>
      <c r="K51" s="16">
        <v>799</v>
      </c>
      <c r="L51" s="17">
        <v>45695</v>
      </c>
      <c r="M51" s="18">
        <v>20600000</v>
      </c>
      <c r="N51" s="17">
        <v>45699</v>
      </c>
      <c r="O51" s="13" t="s">
        <v>43</v>
      </c>
      <c r="P51" s="19">
        <v>45700</v>
      </c>
      <c r="Q51" s="13">
        <v>800</v>
      </c>
      <c r="R51" s="1">
        <v>220401</v>
      </c>
      <c r="S51" s="20">
        <v>20600000</v>
      </c>
      <c r="T51" s="17">
        <v>45700</v>
      </c>
      <c r="U51" s="15">
        <v>100041252</v>
      </c>
      <c r="V51" s="17">
        <v>45700</v>
      </c>
      <c r="W51" s="13" t="s">
        <v>4145</v>
      </c>
      <c r="X51" s="17"/>
      <c r="Y51" s="1"/>
      <c r="Z51" s="21">
        <f>+S51/4</f>
        <v>5150000</v>
      </c>
      <c r="AA51" s="1"/>
      <c r="AB51" s="22"/>
      <c r="AC51" s="1"/>
      <c r="AD51" s="22"/>
      <c r="AE51" s="1"/>
      <c r="AF51" s="1" t="s">
        <v>531</v>
      </c>
      <c r="AG51" s="1">
        <v>3115918005</v>
      </c>
      <c r="AH51" s="26" t="s">
        <v>532</v>
      </c>
      <c r="AI51" s="1"/>
    </row>
    <row r="52" spans="1:35">
      <c r="A52" s="1">
        <v>99</v>
      </c>
      <c r="B52" s="1" t="s">
        <v>47</v>
      </c>
      <c r="C52" s="1" t="s">
        <v>248</v>
      </c>
      <c r="D52" s="24" t="s">
        <v>249</v>
      </c>
      <c r="E52" s="13" t="s">
        <v>40</v>
      </c>
      <c r="F52" s="14">
        <v>8100000</v>
      </c>
      <c r="G52" s="1" t="s">
        <v>533</v>
      </c>
      <c r="H52" s="15">
        <v>1007441654</v>
      </c>
      <c r="I52" s="15" t="s">
        <v>42</v>
      </c>
      <c r="J52" s="16">
        <v>5</v>
      </c>
      <c r="K52" s="16">
        <v>802</v>
      </c>
      <c r="L52" s="17">
        <v>45695</v>
      </c>
      <c r="M52" s="18">
        <f t="shared" ref="M52:M55" si="22">F52</f>
        <v>8100000</v>
      </c>
      <c r="N52" s="17">
        <v>45700</v>
      </c>
      <c r="O52" s="13" t="s">
        <v>43</v>
      </c>
      <c r="P52" s="19">
        <v>45700</v>
      </c>
      <c r="Q52" s="13">
        <v>801</v>
      </c>
      <c r="R52" s="1">
        <v>220402</v>
      </c>
      <c r="S52" s="20">
        <f t="shared" ref="S52:S55" si="23">M52</f>
        <v>8100000</v>
      </c>
      <c r="T52" s="17">
        <v>45700</v>
      </c>
      <c r="U52" s="15">
        <v>100041263</v>
      </c>
      <c r="V52" s="17">
        <v>45700</v>
      </c>
      <c r="W52" s="25" t="s">
        <v>668</v>
      </c>
      <c r="X52" s="17"/>
      <c r="Y52" s="1"/>
      <c r="Z52" s="21">
        <f>+F52/3</f>
        <v>2700000</v>
      </c>
      <c r="AA52" s="1"/>
      <c r="AB52" s="22"/>
      <c r="AC52" s="1"/>
      <c r="AD52" s="22"/>
      <c r="AE52" s="1"/>
      <c r="AF52" s="1" t="s">
        <v>534</v>
      </c>
      <c r="AG52" s="1">
        <v>3144568792</v>
      </c>
      <c r="AH52" s="26" t="s">
        <v>535</v>
      </c>
      <c r="AI52" s="1"/>
    </row>
    <row r="53" spans="1:35">
      <c r="A53" s="1">
        <v>100</v>
      </c>
      <c r="B53" s="1" t="s">
        <v>47</v>
      </c>
      <c r="C53" s="1" t="s">
        <v>248</v>
      </c>
      <c r="D53" s="24" t="s">
        <v>254</v>
      </c>
      <c r="E53" s="13" t="s">
        <v>40</v>
      </c>
      <c r="F53" s="14">
        <v>8100000</v>
      </c>
      <c r="G53" s="1" t="s">
        <v>255</v>
      </c>
      <c r="H53" s="15">
        <v>1110484511</v>
      </c>
      <c r="I53" s="15" t="s">
        <v>42</v>
      </c>
      <c r="J53" s="16">
        <v>9</v>
      </c>
      <c r="K53" s="16">
        <v>803</v>
      </c>
      <c r="L53" s="17">
        <v>45695</v>
      </c>
      <c r="M53" s="18">
        <f t="shared" si="22"/>
        <v>8100000</v>
      </c>
      <c r="N53" s="17">
        <v>45700</v>
      </c>
      <c r="O53" s="13" t="s">
        <v>43</v>
      </c>
      <c r="P53" s="19">
        <v>45700</v>
      </c>
      <c r="Q53" s="13">
        <v>802</v>
      </c>
      <c r="R53" s="1">
        <v>220402</v>
      </c>
      <c r="S53" s="20">
        <f t="shared" si="23"/>
        <v>8100000</v>
      </c>
      <c r="T53" s="17">
        <v>45700</v>
      </c>
      <c r="U53" s="15">
        <v>100041246</v>
      </c>
      <c r="V53" s="17">
        <v>45700</v>
      </c>
      <c r="W53" s="25" t="s">
        <v>668</v>
      </c>
      <c r="X53" s="17"/>
      <c r="Y53" s="1"/>
      <c r="Z53" s="21">
        <f>+F53/3</f>
        <v>2700000</v>
      </c>
      <c r="AA53" s="1"/>
      <c r="AB53" s="22"/>
      <c r="AC53" s="1"/>
      <c r="AD53" s="22"/>
      <c r="AE53" s="1"/>
      <c r="AF53" s="1" t="s">
        <v>536</v>
      </c>
      <c r="AG53" s="1">
        <v>3166690103</v>
      </c>
      <c r="AH53" s="26" t="s">
        <v>537</v>
      </c>
      <c r="AI53" s="1"/>
    </row>
    <row r="54" spans="1:35">
      <c r="A54" s="1">
        <v>101</v>
      </c>
      <c r="B54" s="1" t="s">
        <v>47</v>
      </c>
      <c r="C54" s="1" t="s">
        <v>248</v>
      </c>
      <c r="D54" s="24" t="s">
        <v>249</v>
      </c>
      <c r="E54" s="13" t="s">
        <v>40</v>
      </c>
      <c r="F54" s="14">
        <v>8100000</v>
      </c>
      <c r="G54" s="1" t="s">
        <v>250</v>
      </c>
      <c r="H54" s="15">
        <v>1110480076</v>
      </c>
      <c r="I54" s="15" t="s">
        <v>115</v>
      </c>
      <c r="J54" s="16">
        <v>8</v>
      </c>
      <c r="K54" s="16">
        <v>800</v>
      </c>
      <c r="L54" s="17">
        <v>45695</v>
      </c>
      <c r="M54" s="18">
        <f t="shared" si="22"/>
        <v>8100000</v>
      </c>
      <c r="N54" s="17">
        <v>45700</v>
      </c>
      <c r="O54" s="13" t="s">
        <v>43</v>
      </c>
      <c r="P54" s="19">
        <v>45700</v>
      </c>
      <c r="Q54" s="13">
        <v>803</v>
      </c>
      <c r="R54" s="1">
        <v>220402</v>
      </c>
      <c r="S54" s="20">
        <f t="shared" si="23"/>
        <v>8100000</v>
      </c>
      <c r="T54" s="17">
        <v>45700</v>
      </c>
      <c r="U54" s="15">
        <v>100041256</v>
      </c>
      <c r="V54" s="17">
        <v>45700</v>
      </c>
      <c r="W54" s="25" t="s">
        <v>4149</v>
      </c>
      <c r="X54" s="17"/>
      <c r="Y54" s="1"/>
      <c r="Z54" s="21">
        <f>+F54/3</f>
        <v>2700000</v>
      </c>
      <c r="AA54" s="1"/>
      <c r="AB54" s="22"/>
      <c r="AC54" s="1"/>
      <c r="AD54" s="22"/>
      <c r="AE54" s="1"/>
      <c r="AF54" s="1" t="s">
        <v>252</v>
      </c>
      <c r="AG54" s="1">
        <v>3202336859</v>
      </c>
      <c r="AH54" s="26" t="s">
        <v>253</v>
      </c>
      <c r="AI54" s="1"/>
    </row>
    <row r="55" spans="1:35">
      <c r="A55" s="1">
        <v>102</v>
      </c>
      <c r="B55" s="1" t="s">
        <v>47</v>
      </c>
      <c r="C55" s="1" t="s">
        <v>248</v>
      </c>
      <c r="D55" s="24" t="s">
        <v>249</v>
      </c>
      <c r="E55" s="13" t="s">
        <v>40</v>
      </c>
      <c r="F55" s="14">
        <v>8100000</v>
      </c>
      <c r="G55" s="1" t="s">
        <v>538</v>
      </c>
      <c r="H55" s="15">
        <v>28879473</v>
      </c>
      <c r="I55" s="15" t="s">
        <v>539</v>
      </c>
      <c r="J55" s="16">
        <v>5</v>
      </c>
      <c r="K55" s="16">
        <v>801</v>
      </c>
      <c r="L55" s="17">
        <v>45695</v>
      </c>
      <c r="M55" s="18">
        <f t="shared" si="22"/>
        <v>8100000</v>
      </c>
      <c r="N55" s="17">
        <v>45700</v>
      </c>
      <c r="O55" s="13" t="s">
        <v>43</v>
      </c>
      <c r="P55" s="19">
        <v>45700</v>
      </c>
      <c r="Q55" s="13">
        <v>804</v>
      </c>
      <c r="R55" s="1">
        <v>220402</v>
      </c>
      <c r="S55" s="20">
        <f t="shared" si="23"/>
        <v>8100000</v>
      </c>
      <c r="T55" s="17">
        <v>45700</v>
      </c>
      <c r="U55" s="15" t="s">
        <v>540</v>
      </c>
      <c r="V55" s="17">
        <v>45700</v>
      </c>
      <c r="W55" s="25" t="s">
        <v>668</v>
      </c>
      <c r="X55" s="17"/>
      <c r="Y55" s="1"/>
      <c r="Z55" s="21">
        <v>2700000</v>
      </c>
      <c r="AA55" s="1"/>
      <c r="AB55" s="22"/>
      <c r="AC55" s="1"/>
      <c r="AD55" s="22"/>
      <c r="AE55" s="1"/>
      <c r="AF55" s="1" t="s">
        <v>541</v>
      </c>
      <c r="AG55" s="1">
        <v>3112851101</v>
      </c>
      <c r="AH55" s="26" t="s">
        <v>542</v>
      </c>
      <c r="AI55" s="1"/>
    </row>
    <row r="56" spans="1:35">
      <c r="A56" s="1">
        <v>103</v>
      </c>
      <c r="B56" s="1" t="s">
        <v>47</v>
      </c>
      <c r="C56" s="1" t="s">
        <v>390</v>
      </c>
      <c r="D56" s="24" t="s">
        <v>479</v>
      </c>
      <c r="E56" s="13" t="s">
        <v>40</v>
      </c>
      <c r="F56" s="14">
        <v>3554000</v>
      </c>
      <c r="G56" s="1" t="s">
        <v>543</v>
      </c>
      <c r="H56" s="15">
        <v>1007812013</v>
      </c>
      <c r="I56" s="15" t="s">
        <v>42</v>
      </c>
      <c r="J56" s="16">
        <v>7</v>
      </c>
      <c r="K56" s="16">
        <v>794</v>
      </c>
      <c r="L56" s="17">
        <v>45695</v>
      </c>
      <c r="M56" s="18">
        <v>3554000</v>
      </c>
      <c r="N56" s="17">
        <v>45700</v>
      </c>
      <c r="O56" s="13" t="s">
        <v>43</v>
      </c>
      <c r="P56" s="19">
        <v>45700</v>
      </c>
      <c r="Q56" s="13">
        <v>805</v>
      </c>
      <c r="R56" s="1">
        <v>220402</v>
      </c>
      <c r="S56" s="20">
        <v>3554000</v>
      </c>
      <c r="T56" s="17">
        <v>45700</v>
      </c>
      <c r="U56" s="15">
        <v>100041253</v>
      </c>
      <c r="V56" s="17">
        <v>45701</v>
      </c>
      <c r="W56" s="25" t="s">
        <v>416</v>
      </c>
      <c r="X56" s="177" t="s">
        <v>544</v>
      </c>
      <c r="Y56" s="1"/>
      <c r="Z56" s="21">
        <v>2369000</v>
      </c>
      <c r="AA56" s="1"/>
      <c r="AB56" s="22"/>
      <c r="AC56" s="1"/>
      <c r="AD56" s="22"/>
      <c r="AE56" s="1"/>
      <c r="AF56" s="1" t="s">
        <v>545</v>
      </c>
      <c r="AG56" s="1">
        <v>3212812026</v>
      </c>
      <c r="AH56" s="23" t="s">
        <v>546</v>
      </c>
      <c r="AI56" s="1"/>
    </row>
    <row r="57" spans="1:35">
      <c r="A57" s="1">
        <v>106</v>
      </c>
      <c r="B57" s="1" t="s">
        <v>47</v>
      </c>
      <c r="C57" s="1" t="s">
        <v>169</v>
      </c>
      <c r="D57" s="1" t="s">
        <v>549</v>
      </c>
      <c r="E57" s="13" t="s">
        <v>40</v>
      </c>
      <c r="F57" s="14">
        <v>16800000</v>
      </c>
      <c r="G57" s="1" t="s">
        <v>550</v>
      </c>
      <c r="H57" s="15">
        <v>28816294</v>
      </c>
      <c r="I57" s="15" t="s">
        <v>63</v>
      </c>
      <c r="J57" s="16">
        <v>3</v>
      </c>
      <c r="K57" s="16">
        <v>798</v>
      </c>
      <c r="L57" s="17">
        <v>45695</v>
      </c>
      <c r="M57" s="18">
        <f t="shared" ref="M57:M58" si="24">F57</f>
        <v>16800000</v>
      </c>
      <c r="N57" s="17">
        <v>45702</v>
      </c>
      <c r="O57" s="13" t="s">
        <v>43</v>
      </c>
      <c r="P57" s="19">
        <v>45706</v>
      </c>
      <c r="Q57" s="13">
        <v>822</v>
      </c>
      <c r="R57" s="1">
        <v>220401</v>
      </c>
      <c r="S57" s="20">
        <f t="shared" ref="S57:S58" si="25">M57</f>
        <v>16800000</v>
      </c>
      <c r="T57" s="17">
        <v>45706</v>
      </c>
      <c r="U57" s="15" t="s">
        <v>551</v>
      </c>
      <c r="V57" s="17">
        <v>45706</v>
      </c>
      <c r="W57" s="25" t="s">
        <v>4145</v>
      </c>
      <c r="X57" s="17"/>
      <c r="Y57" s="1"/>
      <c r="Z57" s="21">
        <v>4200000</v>
      </c>
      <c r="AA57" s="1"/>
      <c r="AB57" s="22"/>
      <c r="AC57" s="1"/>
      <c r="AD57" s="22"/>
      <c r="AE57" s="1"/>
      <c r="AF57" s="1" t="s">
        <v>552</v>
      </c>
      <c r="AG57" s="1">
        <v>3174010524</v>
      </c>
      <c r="AH57" s="26" t="s">
        <v>553</v>
      </c>
      <c r="AI57" s="1"/>
    </row>
    <row r="58" spans="1:35">
      <c r="A58" s="1">
        <v>107</v>
      </c>
      <c r="B58" s="1" t="s">
        <v>47</v>
      </c>
      <c r="C58" s="1" t="s">
        <v>178</v>
      </c>
      <c r="D58" s="24" t="s">
        <v>554</v>
      </c>
      <c r="E58" s="13" t="s">
        <v>40</v>
      </c>
      <c r="F58" s="14">
        <v>4738000</v>
      </c>
      <c r="G58" s="1" t="s">
        <v>555</v>
      </c>
      <c r="H58" s="15">
        <v>1110597523</v>
      </c>
      <c r="I58" s="15" t="s">
        <v>42</v>
      </c>
      <c r="J58" s="16">
        <v>2</v>
      </c>
      <c r="K58" s="16">
        <v>797</v>
      </c>
      <c r="L58" s="17">
        <v>45695</v>
      </c>
      <c r="M58" s="18">
        <f t="shared" si="24"/>
        <v>4738000</v>
      </c>
      <c r="N58" s="17">
        <v>45702</v>
      </c>
      <c r="O58" s="13" t="s">
        <v>43</v>
      </c>
      <c r="P58" s="19">
        <v>45702</v>
      </c>
      <c r="Q58" s="13">
        <v>810</v>
      </c>
      <c r="R58" s="1">
        <v>220402</v>
      </c>
      <c r="S58" s="20">
        <f t="shared" si="25"/>
        <v>4738000</v>
      </c>
      <c r="T58" s="17">
        <v>45705</v>
      </c>
      <c r="U58" s="15">
        <v>100041329</v>
      </c>
      <c r="V58" s="17">
        <v>45705</v>
      </c>
      <c r="W58" s="25" t="s">
        <v>3146</v>
      </c>
      <c r="X58" s="17"/>
      <c r="Y58" s="1"/>
      <c r="Z58" s="21">
        <f>+F58/2</f>
        <v>2369000</v>
      </c>
      <c r="AA58" s="1"/>
      <c r="AB58" s="22"/>
      <c r="AC58" s="1"/>
      <c r="AD58" s="22"/>
      <c r="AE58" s="1"/>
      <c r="AF58" s="1" t="s">
        <v>556</v>
      </c>
      <c r="AG58" s="1">
        <v>3132435786</v>
      </c>
      <c r="AH58" s="26" t="s">
        <v>557</v>
      </c>
      <c r="AI58" s="1"/>
    </row>
    <row r="59" spans="1:35">
      <c r="A59" s="1">
        <v>109</v>
      </c>
      <c r="B59" s="1" t="s">
        <v>47</v>
      </c>
      <c r="C59" s="1" t="s">
        <v>390</v>
      </c>
      <c r="D59" s="24" t="s">
        <v>479</v>
      </c>
      <c r="E59" s="13" t="s">
        <v>40</v>
      </c>
      <c r="F59" s="14">
        <v>3554000</v>
      </c>
      <c r="G59" s="1" t="s">
        <v>559</v>
      </c>
      <c r="H59" s="15">
        <v>55165364</v>
      </c>
      <c r="I59" s="15" t="s">
        <v>560</v>
      </c>
      <c r="J59" s="16">
        <v>4</v>
      </c>
      <c r="K59" s="16">
        <v>823</v>
      </c>
      <c r="L59" s="17">
        <v>45701</v>
      </c>
      <c r="M59" s="18">
        <v>3554000</v>
      </c>
      <c r="N59" s="17">
        <v>45706</v>
      </c>
      <c r="O59" s="13" t="s">
        <v>43</v>
      </c>
      <c r="P59" s="180"/>
      <c r="Q59" s="181"/>
      <c r="R59" s="1">
        <v>220402</v>
      </c>
      <c r="S59" s="20">
        <v>3554000</v>
      </c>
      <c r="T59" s="17"/>
      <c r="U59" s="190" t="s">
        <v>415</v>
      </c>
      <c r="V59" s="17"/>
      <c r="W59" s="25" t="s">
        <v>416</v>
      </c>
      <c r="X59" s="17"/>
      <c r="Y59" s="1"/>
      <c r="Z59" s="21">
        <v>2369000</v>
      </c>
      <c r="AA59" s="1"/>
      <c r="AB59" s="22"/>
      <c r="AC59" s="1"/>
      <c r="AD59" s="22"/>
      <c r="AE59" s="1"/>
      <c r="AF59" s="1" t="s">
        <v>561</v>
      </c>
      <c r="AG59" s="1">
        <v>3208543255</v>
      </c>
      <c r="AH59" s="23" t="s">
        <v>562</v>
      </c>
      <c r="AI59" s="1"/>
    </row>
    <row r="60" spans="1:35">
      <c r="A60" s="1">
        <v>110</v>
      </c>
      <c r="B60" s="1" t="s">
        <v>47</v>
      </c>
      <c r="C60" s="1" t="s">
        <v>390</v>
      </c>
      <c r="D60" s="24" t="s">
        <v>479</v>
      </c>
      <c r="E60" s="13" t="s">
        <v>40</v>
      </c>
      <c r="F60" s="14">
        <v>3554000</v>
      </c>
      <c r="G60" s="1" t="s">
        <v>563</v>
      </c>
      <c r="H60" s="15">
        <v>1109380383</v>
      </c>
      <c r="I60" s="15" t="s">
        <v>165</v>
      </c>
      <c r="J60" s="16">
        <v>1</v>
      </c>
      <c r="K60" s="16">
        <v>822</v>
      </c>
      <c r="L60" s="17">
        <v>45701</v>
      </c>
      <c r="M60" s="18">
        <v>3554000</v>
      </c>
      <c r="N60" s="17">
        <v>45706</v>
      </c>
      <c r="O60" s="13" t="s">
        <v>43</v>
      </c>
      <c r="P60" s="19">
        <v>45706</v>
      </c>
      <c r="Q60" s="13">
        <v>823</v>
      </c>
      <c r="R60" s="1">
        <v>220402</v>
      </c>
      <c r="S60" s="20">
        <v>3554000</v>
      </c>
      <c r="T60" s="17">
        <v>45706</v>
      </c>
      <c r="U60" s="15">
        <v>100041457</v>
      </c>
      <c r="V60" s="17">
        <v>45707</v>
      </c>
      <c r="W60" s="25" t="s">
        <v>416</v>
      </c>
      <c r="X60" s="17"/>
      <c r="Y60" s="1"/>
      <c r="Z60" s="21">
        <v>2369000</v>
      </c>
      <c r="AA60" s="1"/>
      <c r="AB60" s="22"/>
      <c r="AC60" s="1"/>
      <c r="AD60" s="22"/>
      <c r="AE60" s="1"/>
      <c r="AF60" s="1" t="s">
        <v>564</v>
      </c>
      <c r="AG60" s="1">
        <v>3232510569</v>
      </c>
      <c r="AH60" s="23" t="s">
        <v>565</v>
      </c>
      <c r="AI60" s="1"/>
    </row>
    <row r="61" spans="1:35">
      <c r="A61" s="1">
        <v>113</v>
      </c>
      <c r="B61" s="1" t="s">
        <v>47</v>
      </c>
      <c r="C61" s="1" t="s">
        <v>48</v>
      </c>
      <c r="D61" s="24" t="s">
        <v>572</v>
      </c>
      <c r="E61" s="13" t="s">
        <v>40</v>
      </c>
      <c r="F61" s="14">
        <v>8000000</v>
      </c>
      <c r="G61" s="1" t="s">
        <v>573</v>
      </c>
      <c r="H61" s="15">
        <v>7690159</v>
      </c>
      <c r="I61" s="15" t="s">
        <v>560</v>
      </c>
      <c r="J61" s="16">
        <v>7</v>
      </c>
      <c r="K61" s="16">
        <v>821</v>
      </c>
      <c r="L61" s="17">
        <v>45701</v>
      </c>
      <c r="M61" s="18">
        <f t="shared" ref="M61:M62" si="26">F61</f>
        <v>8000000</v>
      </c>
      <c r="N61" s="17">
        <v>45706</v>
      </c>
      <c r="O61" s="13" t="s">
        <v>43</v>
      </c>
      <c r="P61" s="19">
        <v>45706</v>
      </c>
      <c r="Q61" s="13">
        <v>826</v>
      </c>
      <c r="R61" s="1">
        <v>220401</v>
      </c>
      <c r="S61" s="20">
        <f t="shared" ref="S61:S62" si="27">M61</f>
        <v>8000000</v>
      </c>
      <c r="T61" s="17">
        <v>45707</v>
      </c>
      <c r="U61" s="15" t="s">
        <v>574</v>
      </c>
      <c r="V61" s="17">
        <v>45707</v>
      </c>
      <c r="W61" s="25" t="s">
        <v>3146</v>
      </c>
      <c r="X61" s="17"/>
      <c r="Y61" s="1"/>
      <c r="Z61" s="21">
        <f>+S61/2</f>
        <v>4000000</v>
      </c>
      <c r="AA61" s="1"/>
      <c r="AB61" s="22"/>
      <c r="AC61" s="1"/>
      <c r="AD61" s="22"/>
      <c r="AE61" s="1"/>
      <c r="AF61" s="1" t="s">
        <v>575</v>
      </c>
      <c r="AG61" s="1">
        <v>3183964324</v>
      </c>
      <c r="AH61" s="26" t="s">
        <v>576</v>
      </c>
      <c r="AI61" s="1"/>
    </row>
    <row r="62" spans="1:35">
      <c r="A62" s="1">
        <v>114</v>
      </c>
      <c r="B62" s="1" t="s">
        <v>47</v>
      </c>
      <c r="C62" s="1" t="s">
        <v>146</v>
      </c>
      <c r="D62" s="1" t="s">
        <v>577</v>
      </c>
      <c r="E62" s="13" t="s">
        <v>40</v>
      </c>
      <c r="F62" s="14">
        <v>11193525</v>
      </c>
      <c r="G62" s="1" t="s">
        <v>578</v>
      </c>
      <c r="H62" s="15">
        <v>93060622</v>
      </c>
      <c r="I62" s="15" t="s">
        <v>245</v>
      </c>
      <c r="J62" s="16">
        <v>6</v>
      </c>
      <c r="K62" s="16">
        <v>827</v>
      </c>
      <c r="L62" s="17">
        <v>45702</v>
      </c>
      <c r="M62" s="18">
        <f t="shared" si="26"/>
        <v>11193525</v>
      </c>
      <c r="N62" s="17">
        <v>45707</v>
      </c>
      <c r="O62" s="13" t="s">
        <v>43</v>
      </c>
      <c r="P62" s="19">
        <v>45707</v>
      </c>
      <c r="Q62" s="13">
        <v>827</v>
      </c>
      <c r="R62" s="1">
        <v>220401</v>
      </c>
      <c r="S62" s="20">
        <f t="shared" si="27"/>
        <v>11193525</v>
      </c>
      <c r="T62" s="17">
        <v>45708</v>
      </c>
      <c r="U62" s="15" t="s">
        <v>579</v>
      </c>
      <c r="V62" s="17">
        <v>45708</v>
      </c>
      <c r="W62" s="25">
        <v>45657</v>
      </c>
      <c r="X62" s="17"/>
      <c r="Y62" s="1"/>
      <c r="Z62" s="21">
        <f>+F48/6</f>
        <v>592333.33333333337</v>
      </c>
      <c r="AA62" s="1"/>
      <c r="AB62" s="22"/>
      <c r="AC62" s="1"/>
      <c r="AD62" s="22"/>
      <c r="AE62" s="1"/>
      <c r="AF62" s="1" t="s">
        <v>580</v>
      </c>
      <c r="AG62" s="1">
        <v>3102574816</v>
      </c>
      <c r="AH62" s="26" t="s">
        <v>581</v>
      </c>
      <c r="AI62" s="1"/>
    </row>
    <row r="63" spans="1:35">
      <c r="A63" s="1">
        <v>115</v>
      </c>
      <c r="B63" s="1" t="s">
        <v>47</v>
      </c>
      <c r="C63" s="1" t="s">
        <v>582</v>
      </c>
      <c r="D63" s="1" t="s">
        <v>583</v>
      </c>
      <c r="E63" s="13" t="s">
        <v>40</v>
      </c>
      <c r="F63" s="14">
        <v>3450000</v>
      </c>
      <c r="G63" s="1" t="s">
        <v>584</v>
      </c>
      <c r="H63" s="15">
        <v>1110471181</v>
      </c>
      <c r="I63" s="15" t="s">
        <v>42</v>
      </c>
      <c r="J63" s="16">
        <v>5</v>
      </c>
      <c r="K63" s="16">
        <v>830</v>
      </c>
      <c r="L63" s="17">
        <v>45705</v>
      </c>
      <c r="M63" s="18">
        <f>+F63</f>
        <v>3450000</v>
      </c>
      <c r="N63" s="17">
        <v>45708</v>
      </c>
      <c r="O63" s="13" t="s">
        <v>43</v>
      </c>
      <c r="P63" s="19">
        <v>45708</v>
      </c>
      <c r="Q63" s="13">
        <v>833</v>
      </c>
      <c r="R63" s="1">
        <v>220402</v>
      </c>
      <c r="S63" s="20">
        <v>3450000</v>
      </c>
      <c r="T63" s="17">
        <v>45708</v>
      </c>
      <c r="U63" s="15">
        <v>100041526</v>
      </c>
      <c r="V63" s="17">
        <v>45708</v>
      </c>
      <c r="W63" s="25" t="s">
        <v>3435</v>
      </c>
      <c r="X63" s="17"/>
      <c r="Y63" s="1"/>
      <c r="Z63" s="21">
        <f>+M63/1.5</f>
        <v>2300000</v>
      </c>
      <c r="AA63" s="1"/>
      <c r="AB63" s="22"/>
      <c r="AC63" s="1"/>
      <c r="AD63" s="22"/>
      <c r="AE63" s="1"/>
      <c r="AF63" s="1" t="s">
        <v>585</v>
      </c>
      <c r="AG63" s="1">
        <v>3124815885</v>
      </c>
      <c r="AH63" s="26" t="s">
        <v>586</v>
      </c>
      <c r="AI63" s="1"/>
    </row>
    <row r="64" spans="1:35">
      <c r="A64" s="1">
        <v>116</v>
      </c>
      <c r="B64" s="1" t="s">
        <v>47</v>
      </c>
      <c r="C64" s="1" t="s">
        <v>582</v>
      </c>
      <c r="D64" s="1" t="s">
        <v>587</v>
      </c>
      <c r="E64" s="13" t="s">
        <v>40</v>
      </c>
      <c r="F64" s="14">
        <v>3450000</v>
      </c>
      <c r="G64" s="1" t="s">
        <v>588</v>
      </c>
      <c r="H64" s="15">
        <v>1005720298</v>
      </c>
      <c r="I64" s="15" t="s">
        <v>42</v>
      </c>
      <c r="J64" s="16">
        <v>6</v>
      </c>
      <c r="K64" s="16">
        <v>829</v>
      </c>
      <c r="L64" s="17">
        <v>45705</v>
      </c>
      <c r="M64" s="18">
        <f>+F64</f>
        <v>3450000</v>
      </c>
      <c r="N64" s="17">
        <v>45708</v>
      </c>
      <c r="O64" s="13" t="s">
        <v>43</v>
      </c>
      <c r="P64" s="19">
        <v>45708</v>
      </c>
      <c r="Q64" s="13">
        <v>834</v>
      </c>
      <c r="R64" s="1">
        <v>220402</v>
      </c>
      <c r="S64" s="20">
        <v>3450000</v>
      </c>
      <c r="T64" s="17">
        <v>45708</v>
      </c>
      <c r="U64" s="15">
        <v>100041527</v>
      </c>
      <c r="V64" s="17">
        <v>45708</v>
      </c>
      <c r="W64" s="25" t="s">
        <v>3435</v>
      </c>
      <c r="X64" s="17"/>
      <c r="Y64" s="1"/>
      <c r="Z64" s="21">
        <f>+M64/1.5</f>
        <v>2300000</v>
      </c>
      <c r="AA64" s="1"/>
      <c r="AB64" s="22"/>
      <c r="AC64" s="1"/>
      <c r="AD64" s="22"/>
      <c r="AE64" s="1"/>
      <c r="AF64" s="1" t="s">
        <v>589</v>
      </c>
      <c r="AG64" s="1">
        <v>3012040860</v>
      </c>
      <c r="AH64" s="26" t="s">
        <v>590</v>
      </c>
      <c r="AI64" s="1"/>
    </row>
    <row r="65" spans="1:35">
      <c r="A65" s="145">
        <v>117</v>
      </c>
      <c r="B65" s="145" t="s">
        <v>47</v>
      </c>
      <c r="C65" s="145" t="s">
        <v>582</v>
      </c>
      <c r="D65" s="145" t="s">
        <v>583</v>
      </c>
      <c r="E65" s="148" t="s">
        <v>40</v>
      </c>
      <c r="F65" s="149">
        <v>3450000</v>
      </c>
      <c r="G65" s="145" t="s">
        <v>591</v>
      </c>
      <c r="H65" s="145">
        <v>37724534</v>
      </c>
      <c r="I65" s="145" t="s">
        <v>592</v>
      </c>
      <c r="J65" s="148">
        <v>3</v>
      </c>
      <c r="K65" s="148">
        <v>831</v>
      </c>
      <c r="L65" s="146">
        <v>45705</v>
      </c>
      <c r="M65" s="147">
        <v>3450000</v>
      </c>
      <c r="N65" s="146">
        <v>45708</v>
      </c>
      <c r="O65" s="13" t="s">
        <v>43</v>
      </c>
      <c r="P65" s="146">
        <v>45708</v>
      </c>
      <c r="Q65" s="148">
        <v>834</v>
      </c>
      <c r="R65" s="145">
        <v>220402</v>
      </c>
      <c r="S65" s="20">
        <v>3450000</v>
      </c>
      <c r="T65" s="146">
        <v>45708</v>
      </c>
      <c r="U65" s="145" t="s">
        <v>593</v>
      </c>
      <c r="V65" s="146">
        <v>45708</v>
      </c>
      <c r="W65" s="148" t="s">
        <v>3435</v>
      </c>
      <c r="X65" s="145"/>
      <c r="Y65" s="145"/>
      <c r="Z65" s="150">
        <v>2300000</v>
      </c>
      <c r="AA65" s="145"/>
      <c r="AB65" s="145"/>
      <c r="AC65" s="145"/>
      <c r="AD65" s="145"/>
      <c r="AE65" s="145"/>
      <c r="AF65" s="145" t="s">
        <v>594</v>
      </c>
      <c r="AG65" s="145">
        <v>3166230249</v>
      </c>
      <c r="AH65" s="151" t="s">
        <v>595</v>
      </c>
      <c r="AI65" s="145"/>
    </row>
    <row r="66" spans="1:35">
      <c r="A66" s="1">
        <v>119</v>
      </c>
      <c r="B66" s="1" t="s">
        <v>47</v>
      </c>
      <c r="C66" s="1" t="s">
        <v>48</v>
      </c>
      <c r="D66" s="1" t="s">
        <v>602</v>
      </c>
      <c r="E66" s="13" t="s">
        <v>40</v>
      </c>
      <c r="F66" s="14">
        <v>8858000</v>
      </c>
      <c r="G66" s="1" t="s">
        <v>603</v>
      </c>
      <c r="H66" s="15">
        <v>1110511940</v>
      </c>
      <c r="I66" s="15" t="s">
        <v>42</v>
      </c>
      <c r="J66" s="16">
        <v>1</v>
      </c>
      <c r="K66" s="16">
        <v>832</v>
      </c>
      <c r="L66" s="17">
        <v>45705</v>
      </c>
      <c r="M66" s="18">
        <f>+F66</f>
        <v>8858000</v>
      </c>
      <c r="N66" s="17">
        <v>45712</v>
      </c>
      <c r="O66" s="13" t="s">
        <v>43</v>
      </c>
      <c r="P66" s="19">
        <v>45712</v>
      </c>
      <c r="Q66" s="13">
        <v>837</v>
      </c>
      <c r="R66" s="1">
        <v>220401</v>
      </c>
      <c r="S66" s="20">
        <f>+F66</f>
        <v>8858000</v>
      </c>
      <c r="T66" s="17">
        <v>45712</v>
      </c>
      <c r="U66" s="15" t="s">
        <v>604</v>
      </c>
      <c r="V66" s="17">
        <v>45713</v>
      </c>
      <c r="W66" s="13" t="s">
        <v>3146</v>
      </c>
      <c r="X66" s="17"/>
      <c r="Y66" s="1"/>
      <c r="Z66" s="21">
        <f>+F66/2</f>
        <v>4429000</v>
      </c>
      <c r="AA66" s="1"/>
      <c r="AB66" s="22"/>
      <c r="AC66" s="1"/>
      <c r="AD66" s="22"/>
      <c r="AE66" s="1"/>
      <c r="AF66" s="1" t="s">
        <v>605</v>
      </c>
      <c r="AG66" s="1">
        <v>3155123389</v>
      </c>
      <c r="AH66" s="26" t="s">
        <v>606</v>
      </c>
      <c r="AI66" s="1"/>
    </row>
    <row r="67" spans="1:35">
      <c r="A67" s="1">
        <v>120</v>
      </c>
      <c r="B67" s="1" t="s">
        <v>47</v>
      </c>
      <c r="C67" s="1" t="s">
        <v>347</v>
      </c>
      <c r="D67" s="1" t="s">
        <v>348</v>
      </c>
      <c r="E67" s="13" t="s">
        <v>40</v>
      </c>
      <c r="F67" s="14">
        <v>4515000</v>
      </c>
      <c r="G67" s="1" t="s">
        <v>349</v>
      </c>
      <c r="H67" s="15">
        <v>38140837</v>
      </c>
      <c r="I67" s="15" t="s">
        <v>42</v>
      </c>
      <c r="J67" s="16">
        <v>6</v>
      </c>
      <c r="K67" s="16">
        <v>826</v>
      </c>
      <c r="L67" s="17">
        <v>45702</v>
      </c>
      <c r="M67" s="18">
        <f t="shared" ref="M67" si="28">F67</f>
        <v>4515000</v>
      </c>
      <c r="N67" s="17">
        <v>45679</v>
      </c>
      <c r="O67" s="13" t="s">
        <v>43</v>
      </c>
      <c r="P67" s="19">
        <v>45712</v>
      </c>
      <c r="Q67" s="13">
        <v>838</v>
      </c>
      <c r="R67" s="1">
        <v>220401</v>
      </c>
      <c r="S67" s="20">
        <f t="shared" ref="S67" si="29">M67</f>
        <v>4515000</v>
      </c>
      <c r="T67" s="17">
        <v>45346</v>
      </c>
      <c r="U67" s="15" t="s">
        <v>607</v>
      </c>
      <c r="V67" s="17">
        <v>45713</v>
      </c>
      <c r="W67" s="25" t="s">
        <v>3012</v>
      </c>
      <c r="X67" s="17"/>
      <c r="Y67" s="1"/>
      <c r="Z67" s="21">
        <f>+F67/1</f>
        <v>4515000</v>
      </c>
      <c r="AA67" s="1"/>
      <c r="AB67" s="22"/>
      <c r="AC67" s="1"/>
      <c r="AD67" s="22"/>
      <c r="AE67" s="1"/>
      <c r="AF67" s="1" t="s">
        <v>351</v>
      </c>
      <c r="AG67" s="1">
        <v>3132753229</v>
      </c>
      <c r="AH67" s="23" t="s">
        <v>352</v>
      </c>
      <c r="AI67" s="1"/>
    </row>
    <row r="68" spans="1:35">
      <c r="A68" s="145">
        <v>122</v>
      </c>
      <c r="B68" s="145" t="s">
        <v>47</v>
      </c>
      <c r="C68" s="145" t="s">
        <v>582</v>
      </c>
      <c r="D68" s="145" t="s">
        <v>583</v>
      </c>
      <c r="E68" s="148" t="s">
        <v>40</v>
      </c>
      <c r="F68" s="149">
        <v>3450000</v>
      </c>
      <c r="G68" s="145" t="s">
        <v>609</v>
      </c>
      <c r="H68" s="145">
        <v>1110487620</v>
      </c>
      <c r="I68" s="145" t="s">
        <v>42</v>
      </c>
      <c r="J68" s="148">
        <v>7</v>
      </c>
      <c r="K68" s="148">
        <v>838</v>
      </c>
      <c r="L68" s="146">
        <v>45706</v>
      </c>
      <c r="M68" s="147">
        <v>3450000</v>
      </c>
      <c r="N68" s="146">
        <v>45714</v>
      </c>
      <c r="O68" s="13" t="s">
        <v>43</v>
      </c>
      <c r="P68" s="146">
        <v>45714</v>
      </c>
      <c r="Q68" s="148">
        <v>840</v>
      </c>
      <c r="R68" s="145">
        <v>220402</v>
      </c>
      <c r="S68" s="20">
        <v>3450000</v>
      </c>
      <c r="T68" s="146">
        <v>45714</v>
      </c>
      <c r="U68" s="145">
        <v>100041710</v>
      </c>
      <c r="V68" s="146">
        <v>45714</v>
      </c>
      <c r="W68" s="148" t="s">
        <v>3435</v>
      </c>
      <c r="X68" s="145"/>
      <c r="Y68" s="145"/>
      <c r="Z68" s="150">
        <v>2300000</v>
      </c>
      <c r="AA68" s="145"/>
      <c r="AB68" s="145"/>
      <c r="AC68" s="145"/>
      <c r="AD68" s="145"/>
      <c r="AE68" s="145"/>
      <c r="AF68" s="145" t="s">
        <v>610</v>
      </c>
      <c r="AG68" s="145">
        <v>3225334968</v>
      </c>
      <c r="AH68" s="151" t="s">
        <v>611</v>
      </c>
      <c r="AI68" s="145"/>
    </row>
    <row r="69" spans="1:35">
      <c r="A69" s="1">
        <v>126</v>
      </c>
      <c r="B69" s="1" t="s">
        <v>47</v>
      </c>
      <c r="C69" s="1" t="s">
        <v>336</v>
      </c>
      <c r="D69" s="1" t="s">
        <v>337</v>
      </c>
      <c r="E69" s="13" t="s">
        <v>40</v>
      </c>
      <c r="F69" s="14">
        <v>7407000</v>
      </c>
      <c r="G69" s="1" t="s">
        <v>338</v>
      </c>
      <c r="H69" s="15">
        <v>1005754502</v>
      </c>
      <c r="I69" s="15" t="s">
        <v>51</v>
      </c>
      <c r="J69" s="16">
        <v>0</v>
      </c>
      <c r="K69" s="16">
        <v>866</v>
      </c>
      <c r="L69" s="17">
        <v>45712</v>
      </c>
      <c r="M69" s="18">
        <f t="shared" ref="M69:M84" si="30">F69</f>
        <v>7407000</v>
      </c>
      <c r="N69" s="17">
        <v>45715</v>
      </c>
      <c r="O69" s="13" t="s">
        <v>43</v>
      </c>
      <c r="P69" s="19">
        <v>45715</v>
      </c>
      <c r="Q69" s="13">
        <v>847</v>
      </c>
      <c r="R69" s="1">
        <v>220402</v>
      </c>
      <c r="S69" s="20">
        <f t="shared" ref="S69:S73" si="31">M69</f>
        <v>7407000</v>
      </c>
      <c r="T69" s="17">
        <v>45715</v>
      </c>
      <c r="U69" s="15">
        <v>100041757</v>
      </c>
      <c r="V69" s="17">
        <v>45715</v>
      </c>
      <c r="W69" s="25" t="s">
        <v>668</v>
      </c>
      <c r="X69" s="17"/>
      <c r="Y69" s="1"/>
      <c r="Z69" s="21">
        <f>+S69/3</f>
        <v>2469000</v>
      </c>
      <c r="AA69" s="1"/>
      <c r="AB69" s="22"/>
      <c r="AC69" s="1"/>
      <c r="AD69" s="22"/>
      <c r="AE69" s="1"/>
      <c r="AF69" s="1" t="s">
        <v>339</v>
      </c>
      <c r="AG69" s="1">
        <v>3158390335</v>
      </c>
      <c r="AH69" s="26" t="s">
        <v>340</v>
      </c>
      <c r="AI69" s="1"/>
    </row>
    <row r="70" spans="1:35">
      <c r="A70" s="1">
        <v>129</v>
      </c>
      <c r="B70" s="1" t="s">
        <v>47</v>
      </c>
      <c r="C70" s="1" t="s">
        <v>73</v>
      </c>
      <c r="D70" s="24" t="s">
        <v>623</v>
      </c>
      <c r="E70" s="13" t="s">
        <v>40</v>
      </c>
      <c r="F70" s="14">
        <v>8600000</v>
      </c>
      <c r="G70" s="1" t="s">
        <v>75</v>
      </c>
      <c r="H70" s="15">
        <v>1094284231</v>
      </c>
      <c r="I70" s="15" t="s">
        <v>76</v>
      </c>
      <c r="J70" s="16">
        <v>6</v>
      </c>
      <c r="K70" s="16">
        <v>864</v>
      </c>
      <c r="L70" s="17">
        <v>45709</v>
      </c>
      <c r="M70" s="18">
        <f t="shared" si="30"/>
        <v>8600000</v>
      </c>
      <c r="N70" s="17">
        <v>45716</v>
      </c>
      <c r="O70" s="13" t="s">
        <v>43</v>
      </c>
      <c r="P70" s="19">
        <v>45716</v>
      </c>
      <c r="Q70" s="13">
        <v>850</v>
      </c>
      <c r="R70" s="1">
        <v>220401</v>
      </c>
      <c r="S70" s="20">
        <f t="shared" si="31"/>
        <v>8600000</v>
      </c>
      <c r="T70" s="17">
        <v>45716</v>
      </c>
      <c r="U70" s="15" t="s">
        <v>624</v>
      </c>
      <c r="V70" s="17">
        <v>45716</v>
      </c>
      <c r="W70" s="25" t="s">
        <v>3146</v>
      </c>
      <c r="X70" s="17"/>
      <c r="Y70" s="1"/>
      <c r="Z70" s="21">
        <f t="shared" ref="Z70:Z76" si="32">+F70/2</f>
        <v>4300000</v>
      </c>
      <c r="AA70" s="1"/>
      <c r="AB70" s="22"/>
      <c r="AC70" s="1"/>
      <c r="AD70" s="22"/>
      <c r="AE70" s="1"/>
      <c r="AF70" s="1" t="s">
        <v>78</v>
      </c>
      <c r="AG70" s="1">
        <v>3166259682</v>
      </c>
      <c r="AH70" s="26" t="s">
        <v>79</v>
      </c>
      <c r="AI70" s="1"/>
    </row>
    <row r="71" spans="1:35">
      <c r="A71" s="1">
        <v>130</v>
      </c>
      <c r="B71" s="1" t="s">
        <v>47</v>
      </c>
      <c r="C71" s="1" t="s">
        <v>48</v>
      </c>
      <c r="D71" s="24" t="s">
        <v>61</v>
      </c>
      <c r="E71" s="13" t="s">
        <v>40</v>
      </c>
      <c r="F71" s="14">
        <v>7900000</v>
      </c>
      <c r="G71" s="1" t="s">
        <v>62</v>
      </c>
      <c r="H71" s="15">
        <v>1104706658</v>
      </c>
      <c r="I71" s="15" t="s">
        <v>63</v>
      </c>
      <c r="J71" s="16">
        <v>5</v>
      </c>
      <c r="K71" s="16">
        <v>851</v>
      </c>
      <c r="L71" s="17">
        <v>45708</v>
      </c>
      <c r="M71" s="18">
        <f t="shared" si="30"/>
        <v>7900000</v>
      </c>
      <c r="N71" s="17">
        <v>45716</v>
      </c>
      <c r="O71" s="13" t="s">
        <v>43</v>
      </c>
      <c r="P71" s="19">
        <v>45716</v>
      </c>
      <c r="Q71" s="13">
        <v>851</v>
      </c>
      <c r="R71" s="1">
        <v>220401</v>
      </c>
      <c r="S71" s="20">
        <f t="shared" si="31"/>
        <v>7900000</v>
      </c>
      <c r="T71" s="17">
        <v>45716</v>
      </c>
      <c r="U71" s="15" t="s">
        <v>625</v>
      </c>
      <c r="V71" s="17">
        <v>45716</v>
      </c>
      <c r="W71" s="25" t="s">
        <v>3146</v>
      </c>
      <c r="X71" s="17"/>
      <c r="Y71" s="1"/>
      <c r="Z71" s="21">
        <f t="shared" si="32"/>
        <v>3950000</v>
      </c>
      <c r="AA71" s="1"/>
      <c r="AB71" s="22"/>
      <c r="AC71" s="1"/>
      <c r="AD71" s="22"/>
      <c r="AE71" s="1"/>
      <c r="AF71" s="1" t="s">
        <v>65</v>
      </c>
      <c r="AG71" s="1">
        <v>3042092595</v>
      </c>
      <c r="AH71" s="26" t="s">
        <v>66</v>
      </c>
      <c r="AI71" s="1"/>
    </row>
    <row r="72" spans="1:35">
      <c r="A72" s="1">
        <v>131</v>
      </c>
      <c r="B72" s="1" t="s">
        <v>47</v>
      </c>
      <c r="C72" s="1" t="s">
        <v>48</v>
      </c>
      <c r="D72" s="24" t="s">
        <v>626</v>
      </c>
      <c r="E72" s="13" t="s">
        <v>40</v>
      </c>
      <c r="F72" s="14">
        <v>7200000</v>
      </c>
      <c r="G72" s="1" t="s">
        <v>91</v>
      </c>
      <c r="H72" s="15">
        <v>1234640609</v>
      </c>
      <c r="I72" s="15" t="s">
        <v>42</v>
      </c>
      <c r="J72" s="16">
        <v>0</v>
      </c>
      <c r="K72" s="16">
        <v>859</v>
      </c>
      <c r="L72" s="17">
        <v>45708</v>
      </c>
      <c r="M72" s="18">
        <f t="shared" si="30"/>
        <v>7200000</v>
      </c>
      <c r="N72" s="17">
        <v>45716</v>
      </c>
      <c r="O72" s="13" t="s">
        <v>43</v>
      </c>
      <c r="P72" s="19">
        <v>45716</v>
      </c>
      <c r="Q72" s="13">
        <v>852</v>
      </c>
      <c r="R72" s="1">
        <v>220401</v>
      </c>
      <c r="S72" s="20">
        <f t="shared" si="31"/>
        <v>7200000</v>
      </c>
      <c r="T72" s="17">
        <v>45716</v>
      </c>
      <c r="U72" s="15" t="s">
        <v>627</v>
      </c>
      <c r="V72" s="17">
        <v>45716</v>
      </c>
      <c r="W72" s="25" t="s">
        <v>3146</v>
      </c>
      <c r="X72" s="17"/>
      <c r="Y72" s="1"/>
      <c r="Z72" s="21">
        <f t="shared" si="32"/>
        <v>3600000</v>
      </c>
      <c r="AA72" s="1"/>
      <c r="AB72" s="22"/>
      <c r="AC72" s="1"/>
      <c r="AD72" s="22"/>
      <c r="AE72" s="1"/>
      <c r="AF72" s="1" t="s">
        <v>93</v>
      </c>
      <c r="AG72" s="1">
        <v>3164353954</v>
      </c>
      <c r="AH72" s="26" t="s">
        <v>94</v>
      </c>
      <c r="AI72" s="1"/>
    </row>
    <row r="73" spans="1:35">
      <c r="A73" s="1">
        <v>132</v>
      </c>
      <c r="B73" s="1" t="s">
        <v>47</v>
      </c>
      <c r="C73" s="1" t="s">
        <v>48</v>
      </c>
      <c r="D73" s="24" t="s">
        <v>67</v>
      </c>
      <c r="E73" s="13" t="s">
        <v>40</v>
      </c>
      <c r="F73" s="14">
        <v>19440000</v>
      </c>
      <c r="G73" s="1" t="s">
        <v>68</v>
      </c>
      <c r="H73" s="15">
        <v>1053785704</v>
      </c>
      <c r="I73" s="15" t="s">
        <v>69</v>
      </c>
      <c r="J73" s="16">
        <v>9</v>
      </c>
      <c r="K73" s="16">
        <v>855</v>
      </c>
      <c r="L73" s="17">
        <v>45708</v>
      </c>
      <c r="M73" s="18">
        <f t="shared" si="30"/>
        <v>19440000</v>
      </c>
      <c r="N73" s="17">
        <v>45716</v>
      </c>
      <c r="O73" s="13" t="s">
        <v>43</v>
      </c>
      <c r="P73" s="19">
        <v>45716</v>
      </c>
      <c r="Q73" s="13">
        <v>853</v>
      </c>
      <c r="R73" s="1">
        <v>220401</v>
      </c>
      <c r="S73" s="20">
        <f t="shared" si="31"/>
        <v>19440000</v>
      </c>
      <c r="T73" s="17">
        <v>45716</v>
      </c>
      <c r="U73" s="15" t="s">
        <v>628</v>
      </c>
      <c r="V73" s="17">
        <v>45716</v>
      </c>
      <c r="W73" s="25" t="s">
        <v>3146</v>
      </c>
      <c r="X73" s="17"/>
      <c r="Y73" s="1"/>
      <c r="Z73" s="21">
        <f t="shared" si="32"/>
        <v>9720000</v>
      </c>
      <c r="AA73" s="1"/>
      <c r="AB73" s="22"/>
      <c r="AC73" s="1"/>
      <c r="AD73" s="22"/>
      <c r="AE73" s="1"/>
      <c r="AF73" s="1" t="s">
        <v>71</v>
      </c>
      <c r="AG73" s="1">
        <v>3152225118</v>
      </c>
      <c r="AH73" s="26" t="s">
        <v>72</v>
      </c>
      <c r="AI73" s="1"/>
    </row>
    <row r="74" spans="1:35">
      <c r="A74" s="1">
        <v>134</v>
      </c>
      <c r="B74" s="1" t="s">
        <v>47</v>
      </c>
      <c r="C74" s="1" t="s">
        <v>48</v>
      </c>
      <c r="D74" s="1" t="s">
        <v>55</v>
      </c>
      <c r="E74" s="13" t="s">
        <v>40</v>
      </c>
      <c r="F74" s="14">
        <v>19440000</v>
      </c>
      <c r="G74" s="1" t="s">
        <v>56</v>
      </c>
      <c r="H74" s="15">
        <v>1122397810</v>
      </c>
      <c r="I74" s="15" t="s">
        <v>57</v>
      </c>
      <c r="J74" s="16">
        <v>7</v>
      </c>
      <c r="K74" s="16">
        <v>854</v>
      </c>
      <c r="L74" s="17">
        <v>45708</v>
      </c>
      <c r="M74" s="18">
        <f t="shared" si="30"/>
        <v>19440000</v>
      </c>
      <c r="N74" s="17">
        <v>45716</v>
      </c>
      <c r="O74" s="13" t="s">
        <v>43</v>
      </c>
      <c r="P74" s="19">
        <v>45716</v>
      </c>
      <c r="Q74" s="13">
        <v>855</v>
      </c>
      <c r="R74" s="1">
        <v>220401</v>
      </c>
      <c r="S74" s="20">
        <f t="shared" ref="S74:S84" si="33">M74</f>
        <v>19440000</v>
      </c>
      <c r="T74" s="17">
        <v>45716</v>
      </c>
      <c r="U74" s="15" t="s">
        <v>630</v>
      </c>
      <c r="V74" s="17">
        <v>45716</v>
      </c>
      <c r="W74" s="25" t="s">
        <v>3146</v>
      </c>
      <c r="X74" s="17"/>
      <c r="Y74" s="1"/>
      <c r="Z74" s="21">
        <f t="shared" si="32"/>
        <v>9720000</v>
      </c>
      <c r="AA74" s="1"/>
      <c r="AB74" s="22"/>
      <c r="AC74" s="1"/>
      <c r="AD74" s="22"/>
      <c r="AE74" s="1"/>
      <c r="AF74" s="1" t="s">
        <v>59</v>
      </c>
      <c r="AG74" s="1">
        <v>3152166805</v>
      </c>
      <c r="AH74" s="26" t="s">
        <v>60</v>
      </c>
      <c r="AI74" s="1"/>
    </row>
    <row r="75" spans="1:35">
      <c r="A75" s="1">
        <v>135</v>
      </c>
      <c r="B75" s="1" t="s">
        <v>47</v>
      </c>
      <c r="C75" s="1" t="s">
        <v>48</v>
      </c>
      <c r="D75" s="24" t="s">
        <v>631</v>
      </c>
      <c r="E75" s="13" t="s">
        <v>40</v>
      </c>
      <c r="F75" s="14">
        <v>7200000</v>
      </c>
      <c r="G75" s="1" t="s">
        <v>96</v>
      </c>
      <c r="H75" s="15">
        <v>1053849833</v>
      </c>
      <c r="I75" s="15" t="s">
        <v>69</v>
      </c>
      <c r="J75" s="16">
        <v>7</v>
      </c>
      <c r="K75" s="16">
        <v>856</v>
      </c>
      <c r="L75" s="17">
        <v>45708</v>
      </c>
      <c r="M75" s="18">
        <f t="shared" si="30"/>
        <v>7200000</v>
      </c>
      <c r="N75" s="17">
        <v>45716</v>
      </c>
      <c r="O75" s="13" t="s">
        <v>43</v>
      </c>
      <c r="P75" s="19">
        <v>45716</v>
      </c>
      <c r="Q75" s="13">
        <v>856</v>
      </c>
      <c r="R75" s="1">
        <v>220401</v>
      </c>
      <c r="S75" s="20">
        <f t="shared" si="33"/>
        <v>7200000</v>
      </c>
      <c r="T75" s="17">
        <v>45716</v>
      </c>
      <c r="U75" s="15" t="s">
        <v>632</v>
      </c>
      <c r="V75" s="17">
        <v>45716</v>
      </c>
      <c r="W75" s="25" t="s">
        <v>3146</v>
      </c>
      <c r="X75" s="17"/>
      <c r="Y75" s="1"/>
      <c r="Z75" s="21">
        <f t="shared" si="32"/>
        <v>3600000</v>
      </c>
      <c r="AA75" s="1"/>
      <c r="AB75" s="22"/>
      <c r="AC75" s="1"/>
      <c r="AD75" s="22"/>
      <c r="AE75" s="1"/>
      <c r="AF75" s="1" t="s">
        <v>98</v>
      </c>
      <c r="AG75" s="1">
        <v>3186189305</v>
      </c>
      <c r="AH75" s="26" t="s">
        <v>99</v>
      </c>
      <c r="AI75" s="1"/>
    </row>
    <row r="76" spans="1:35">
      <c r="A76" s="1">
        <v>138</v>
      </c>
      <c r="B76" s="1" t="s">
        <v>47</v>
      </c>
      <c r="C76" s="1" t="s">
        <v>100</v>
      </c>
      <c r="D76" s="24" t="s">
        <v>640</v>
      </c>
      <c r="E76" s="13" t="s">
        <v>40</v>
      </c>
      <c r="F76" s="14">
        <v>25920000</v>
      </c>
      <c r="G76" s="1" t="s">
        <v>233</v>
      </c>
      <c r="H76" s="15">
        <v>14138035</v>
      </c>
      <c r="I76" s="15" t="s">
        <v>115</v>
      </c>
      <c r="J76" s="16">
        <v>2</v>
      </c>
      <c r="K76" s="16">
        <v>887</v>
      </c>
      <c r="L76" s="17">
        <v>45716</v>
      </c>
      <c r="M76" s="18">
        <f t="shared" si="30"/>
        <v>25920000</v>
      </c>
      <c r="N76" s="17">
        <v>45716</v>
      </c>
      <c r="O76" s="13" t="s">
        <v>43</v>
      </c>
      <c r="P76" s="19">
        <v>45716</v>
      </c>
      <c r="Q76" s="13">
        <v>859</v>
      </c>
      <c r="R76" s="1">
        <v>220401</v>
      </c>
      <c r="S76" s="20">
        <f t="shared" si="33"/>
        <v>25920000</v>
      </c>
      <c r="T76" s="17">
        <v>45716</v>
      </c>
      <c r="U76" s="15" t="s">
        <v>641</v>
      </c>
      <c r="V76" s="17">
        <v>45719</v>
      </c>
      <c r="W76" s="25" t="s">
        <v>3146</v>
      </c>
      <c r="X76" s="17"/>
      <c r="Y76" s="1"/>
      <c r="Z76" s="21">
        <f t="shared" si="32"/>
        <v>12960000</v>
      </c>
      <c r="AA76" s="1"/>
      <c r="AB76" s="22"/>
      <c r="AC76" s="1"/>
      <c r="AD76" s="22"/>
      <c r="AE76" s="1"/>
      <c r="AF76" s="1" t="s">
        <v>235</v>
      </c>
      <c r="AG76" s="1">
        <v>3007057327</v>
      </c>
      <c r="AH76" s="26" t="s">
        <v>236</v>
      </c>
      <c r="AI76" s="1"/>
    </row>
    <row r="77" spans="1:35">
      <c r="A77" s="1">
        <v>139</v>
      </c>
      <c r="B77" s="1" t="s">
        <v>47</v>
      </c>
      <c r="C77" s="1" t="s">
        <v>100</v>
      </c>
      <c r="D77" s="24" t="s">
        <v>223</v>
      </c>
      <c r="E77" s="13" t="s">
        <v>40</v>
      </c>
      <c r="F77" s="14">
        <v>9720000</v>
      </c>
      <c r="G77" s="1" t="s">
        <v>224</v>
      </c>
      <c r="H77" s="15">
        <v>38361246</v>
      </c>
      <c r="I77" s="15" t="s">
        <v>115</v>
      </c>
      <c r="J77" s="16">
        <v>1</v>
      </c>
      <c r="K77" s="16">
        <v>888</v>
      </c>
      <c r="L77" s="17">
        <v>45716</v>
      </c>
      <c r="M77" s="18">
        <f t="shared" si="30"/>
        <v>9720000</v>
      </c>
      <c r="N77" s="17">
        <v>45716</v>
      </c>
      <c r="O77" s="13" t="s">
        <v>43</v>
      </c>
      <c r="P77" s="19">
        <v>45716</v>
      </c>
      <c r="Q77" s="13">
        <v>860</v>
      </c>
      <c r="R77" s="1">
        <v>220401</v>
      </c>
      <c r="S77" s="20">
        <f t="shared" si="33"/>
        <v>9720000</v>
      </c>
      <c r="T77" s="17">
        <v>45716</v>
      </c>
      <c r="U77" s="15" t="s">
        <v>642</v>
      </c>
      <c r="V77" s="17">
        <v>45719</v>
      </c>
      <c r="W77" s="25" t="s">
        <v>4151</v>
      </c>
      <c r="X77" s="17"/>
      <c r="Y77" s="1"/>
      <c r="Z77" s="21">
        <f t="shared" ref="Z77" si="34">+F77/2</f>
        <v>4860000</v>
      </c>
      <c r="AA77" s="1"/>
      <c r="AB77" s="22"/>
      <c r="AC77" s="1"/>
      <c r="AD77" s="22"/>
      <c r="AE77" s="1"/>
      <c r="AF77" s="1" t="s">
        <v>226</v>
      </c>
      <c r="AG77" s="1">
        <v>3103054601</v>
      </c>
      <c r="AH77" s="26" t="s">
        <v>227</v>
      </c>
      <c r="AI77" s="1"/>
    </row>
    <row r="78" spans="1:35">
      <c r="A78" s="1">
        <v>145</v>
      </c>
      <c r="B78" s="1" t="s">
        <v>47</v>
      </c>
      <c r="C78" s="1" t="s">
        <v>661</v>
      </c>
      <c r="D78" s="1" t="s">
        <v>662</v>
      </c>
      <c r="E78" s="13" t="s">
        <v>40</v>
      </c>
      <c r="F78" s="14">
        <v>15244000</v>
      </c>
      <c r="G78" s="1" t="s">
        <v>663</v>
      </c>
      <c r="H78" s="15">
        <v>1006123359</v>
      </c>
      <c r="I78" s="15" t="s">
        <v>42</v>
      </c>
      <c r="J78" s="16">
        <v>1</v>
      </c>
      <c r="K78" s="16">
        <v>920</v>
      </c>
      <c r="L78" s="17">
        <v>45716</v>
      </c>
      <c r="M78" s="18">
        <f t="shared" si="30"/>
        <v>15244000</v>
      </c>
      <c r="N78" s="17">
        <v>45719</v>
      </c>
      <c r="O78" s="13" t="s">
        <v>43</v>
      </c>
      <c r="P78" s="19">
        <v>45720</v>
      </c>
      <c r="Q78" s="13">
        <v>866</v>
      </c>
      <c r="R78" s="1">
        <v>220401</v>
      </c>
      <c r="S78" s="20">
        <f t="shared" si="33"/>
        <v>15244000</v>
      </c>
      <c r="T78" s="17">
        <v>45726</v>
      </c>
      <c r="U78" s="15" t="s">
        <v>664</v>
      </c>
      <c r="V78" s="17">
        <v>45727</v>
      </c>
      <c r="W78" s="13" t="s">
        <v>4145</v>
      </c>
      <c r="X78" s="17"/>
      <c r="Y78" s="1"/>
      <c r="Z78" s="21">
        <f>+S78/4</f>
        <v>3811000</v>
      </c>
      <c r="AA78" s="1"/>
      <c r="AB78" s="22"/>
      <c r="AC78" s="1"/>
      <c r="AD78" s="22"/>
      <c r="AE78" s="1"/>
      <c r="AF78" s="1" t="s">
        <v>665</v>
      </c>
      <c r="AG78" s="1">
        <v>3188061329</v>
      </c>
      <c r="AH78" s="26" t="s">
        <v>666</v>
      </c>
      <c r="AI78" s="1"/>
    </row>
    <row r="79" spans="1:35">
      <c r="A79" s="1">
        <v>149</v>
      </c>
      <c r="B79" s="1" t="s">
        <v>47</v>
      </c>
      <c r="C79" s="1" t="s">
        <v>146</v>
      </c>
      <c r="D79" s="24" t="s">
        <v>683</v>
      </c>
      <c r="E79" s="13" t="s">
        <v>40</v>
      </c>
      <c r="F79" s="14">
        <v>11193525</v>
      </c>
      <c r="G79" s="1" t="s">
        <v>684</v>
      </c>
      <c r="H79" s="15">
        <v>14295124</v>
      </c>
      <c r="I79" s="15" t="s">
        <v>42</v>
      </c>
      <c r="J79" s="16">
        <v>1</v>
      </c>
      <c r="K79" s="16">
        <v>877</v>
      </c>
      <c r="L79" s="17">
        <v>45714</v>
      </c>
      <c r="M79" s="18">
        <f t="shared" si="30"/>
        <v>11193525</v>
      </c>
      <c r="N79" s="17">
        <v>45719</v>
      </c>
      <c r="O79" s="13" t="s">
        <v>43</v>
      </c>
      <c r="P79" s="19">
        <v>45720</v>
      </c>
      <c r="Q79" s="13">
        <v>869</v>
      </c>
      <c r="R79" s="1">
        <v>220401</v>
      </c>
      <c r="S79" s="20">
        <f t="shared" si="33"/>
        <v>11193525</v>
      </c>
      <c r="T79" s="17">
        <v>45720</v>
      </c>
      <c r="U79" s="15" t="s">
        <v>685</v>
      </c>
      <c r="V79" s="17">
        <v>45722</v>
      </c>
      <c r="W79" s="13" t="s">
        <v>668</v>
      </c>
      <c r="X79" s="17"/>
      <c r="Y79" s="1"/>
      <c r="Z79" s="21">
        <f>+S79/3</f>
        <v>3731175</v>
      </c>
      <c r="AA79" s="1"/>
      <c r="AB79" s="22"/>
      <c r="AC79" s="1"/>
      <c r="AD79" s="22"/>
      <c r="AE79" s="1"/>
      <c r="AF79" s="1" t="s">
        <v>686</v>
      </c>
      <c r="AG79" s="1">
        <v>3012086619</v>
      </c>
      <c r="AH79" s="26" t="s">
        <v>687</v>
      </c>
      <c r="AI79" s="1"/>
    </row>
    <row r="80" spans="1:35">
      <c r="A80" s="1">
        <v>157</v>
      </c>
      <c r="B80" s="1" t="s">
        <v>47</v>
      </c>
      <c r="C80" s="1" t="s">
        <v>100</v>
      </c>
      <c r="D80" s="24" t="s">
        <v>271</v>
      </c>
      <c r="E80" s="13" t="s">
        <v>40</v>
      </c>
      <c r="F80" s="14">
        <v>19440000</v>
      </c>
      <c r="G80" s="1" t="s">
        <v>272</v>
      </c>
      <c r="H80" s="15">
        <v>14878116</v>
      </c>
      <c r="I80" s="15" t="s">
        <v>273</v>
      </c>
      <c r="J80" s="16">
        <v>5</v>
      </c>
      <c r="K80" s="16">
        <v>935</v>
      </c>
      <c r="L80" s="17">
        <v>45716</v>
      </c>
      <c r="M80" s="18">
        <f t="shared" si="30"/>
        <v>19440000</v>
      </c>
      <c r="N80" s="17">
        <v>45720</v>
      </c>
      <c r="O80" s="13" t="s">
        <v>43</v>
      </c>
      <c r="P80" s="19">
        <v>45720</v>
      </c>
      <c r="Q80" s="13">
        <v>874</v>
      </c>
      <c r="R80" s="1">
        <v>220401</v>
      </c>
      <c r="S80" s="20">
        <f t="shared" si="33"/>
        <v>19440000</v>
      </c>
      <c r="T80" s="17">
        <v>45720</v>
      </c>
      <c r="U80" s="15" t="s">
        <v>714</v>
      </c>
      <c r="V80" s="17">
        <v>45720</v>
      </c>
      <c r="W80" s="25" t="s">
        <v>3146</v>
      </c>
      <c r="X80" s="17"/>
      <c r="Y80" s="1"/>
      <c r="Z80" s="21">
        <f t="shared" ref="Z80" si="35">+F80/2</f>
        <v>9720000</v>
      </c>
      <c r="AA80" s="1"/>
      <c r="AB80" s="22"/>
      <c r="AC80" s="1"/>
      <c r="AD80" s="22"/>
      <c r="AE80" s="1"/>
      <c r="AF80" s="1" t="s">
        <v>275</v>
      </c>
      <c r="AG80" s="1">
        <v>3122950049</v>
      </c>
      <c r="AH80" s="26" t="s">
        <v>276</v>
      </c>
      <c r="AI80" s="1"/>
    </row>
    <row r="81" spans="1:35">
      <c r="A81" s="1">
        <v>159</v>
      </c>
      <c r="B81" s="1" t="s">
        <v>47</v>
      </c>
      <c r="C81" s="1" t="s">
        <v>100</v>
      </c>
      <c r="D81" s="24" t="s">
        <v>157</v>
      </c>
      <c r="E81" s="13" t="s">
        <v>80</v>
      </c>
      <c r="F81" s="14">
        <v>6100000</v>
      </c>
      <c r="G81" s="1" t="s">
        <v>158</v>
      </c>
      <c r="H81" s="15">
        <v>51987188</v>
      </c>
      <c r="I81" s="15" t="s">
        <v>51</v>
      </c>
      <c r="J81" s="16">
        <v>7</v>
      </c>
      <c r="K81" s="16">
        <v>934</v>
      </c>
      <c r="L81" s="17">
        <v>45716</v>
      </c>
      <c r="M81" s="18">
        <f t="shared" si="30"/>
        <v>6100000</v>
      </c>
      <c r="N81" s="17">
        <v>45720</v>
      </c>
      <c r="O81" s="13" t="s">
        <v>43</v>
      </c>
      <c r="P81" s="19">
        <v>45720</v>
      </c>
      <c r="Q81" s="13">
        <v>875</v>
      </c>
      <c r="R81" s="1">
        <v>220401</v>
      </c>
      <c r="S81" s="20">
        <f t="shared" si="33"/>
        <v>6100000</v>
      </c>
      <c r="T81" s="17">
        <v>45720</v>
      </c>
      <c r="U81" s="15" t="s">
        <v>719</v>
      </c>
      <c r="V81" s="17">
        <v>45720</v>
      </c>
      <c r="W81" s="25" t="s">
        <v>3146</v>
      </c>
      <c r="X81" s="17"/>
      <c r="Y81" s="1"/>
      <c r="Z81" s="21">
        <f>+F81/2</f>
        <v>3050000</v>
      </c>
      <c r="AA81" s="1"/>
      <c r="AB81" s="22"/>
      <c r="AC81" s="1"/>
      <c r="AD81" s="22"/>
      <c r="AE81" s="1"/>
      <c r="AF81" s="1" t="s">
        <v>160</v>
      </c>
      <c r="AG81" s="1">
        <v>3108761420</v>
      </c>
      <c r="AH81" s="26" t="s">
        <v>161</v>
      </c>
      <c r="AI81" s="1"/>
    </row>
    <row r="82" spans="1:35">
      <c r="A82" s="1">
        <v>160</v>
      </c>
      <c r="B82" s="1" t="s">
        <v>47</v>
      </c>
      <c r="C82" s="1" t="s">
        <v>100</v>
      </c>
      <c r="D82" s="1" t="s">
        <v>277</v>
      </c>
      <c r="E82" s="13" t="s">
        <v>40</v>
      </c>
      <c r="F82" s="14">
        <v>19440000</v>
      </c>
      <c r="G82" s="1" t="s">
        <v>278</v>
      </c>
      <c r="H82" s="15">
        <v>14325425</v>
      </c>
      <c r="I82" s="15" t="s">
        <v>279</v>
      </c>
      <c r="J82" s="16">
        <v>3</v>
      </c>
      <c r="K82" s="16">
        <v>933</v>
      </c>
      <c r="L82" s="17">
        <v>45716</v>
      </c>
      <c r="M82" s="18">
        <f t="shared" si="30"/>
        <v>19440000</v>
      </c>
      <c r="N82" s="17">
        <v>45720</v>
      </c>
      <c r="O82" s="13" t="s">
        <v>43</v>
      </c>
      <c r="P82" s="19">
        <v>45720</v>
      </c>
      <c r="Q82" s="13">
        <v>876</v>
      </c>
      <c r="R82" s="1">
        <v>220401</v>
      </c>
      <c r="S82" s="20">
        <f t="shared" si="33"/>
        <v>19440000</v>
      </c>
      <c r="T82" s="17">
        <v>45720</v>
      </c>
      <c r="U82" s="15" t="s">
        <v>720</v>
      </c>
      <c r="V82" s="17">
        <v>45720</v>
      </c>
      <c r="W82" s="25" t="s">
        <v>3146</v>
      </c>
      <c r="X82" s="17"/>
      <c r="Y82" s="1"/>
      <c r="Z82" s="21">
        <f t="shared" ref="Z82" si="36">+F82/2</f>
        <v>9720000</v>
      </c>
      <c r="AA82" s="1"/>
      <c r="AB82" s="22"/>
      <c r="AC82" s="1"/>
      <c r="AD82" s="22"/>
      <c r="AE82" s="1"/>
      <c r="AF82" s="1" t="s">
        <v>281</v>
      </c>
      <c r="AG82" s="1">
        <v>3132923939</v>
      </c>
      <c r="AH82" s="26" t="s">
        <v>282</v>
      </c>
      <c r="AI82" s="1"/>
    </row>
    <row r="83" spans="1:35">
      <c r="A83" s="1">
        <v>161</v>
      </c>
      <c r="B83" s="1" t="s">
        <v>47</v>
      </c>
      <c r="C83" s="1" t="s">
        <v>100</v>
      </c>
      <c r="D83" s="24" t="s">
        <v>101</v>
      </c>
      <c r="E83" s="13" t="s">
        <v>40</v>
      </c>
      <c r="F83" s="14">
        <v>16200000</v>
      </c>
      <c r="G83" s="1" t="s">
        <v>102</v>
      </c>
      <c r="H83" s="15">
        <v>1110501425</v>
      </c>
      <c r="I83" s="15" t="s">
        <v>42</v>
      </c>
      <c r="J83" s="16">
        <v>7</v>
      </c>
      <c r="K83" s="16">
        <v>937</v>
      </c>
      <c r="L83" s="17">
        <v>45716</v>
      </c>
      <c r="M83" s="18">
        <f t="shared" si="30"/>
        <v>16200000</v>
      </c>
      <c r="N83" s="17">
        <v>45720</v>
      </c>
      <c r="O83" s="13" t="s">
        <v>43</v>
      </c>
      <c r="P83" s="19">
        <v>45720</v>
      </c>
      <c r="Q83" s="13">
        <v>877</v>
      </c>
      <c r="R83" s="1">
        <v>220401</v>
      </c>
      <c r="S83" s="20">
        <f t="shared" si="33"/>
        <v>16200000</v>
      </c>
      <c r="T83" s="17">
        <v>45720</v>
      </c>
      <c r="U83" s="15" t="s">
        <v>721</v>
      </c>
      <c r="V83" s="17">
        <v>45720</v>
      </c>
      <c r="W83" s="25">
        <v>45777</v>
      </c>
      <c r="X83" s="17"/>
      <c r="Y83" s="1"/>
      <c r="Z83" s="21">
        <f>+F83/2</f>
        <v>8100000</v>
      </c>
      <c r="AA83" s="1"/>
      <c r="AB83" s="22"/>
      <c r="AC83" s="1"/>
      <c r="AD83" s="22"/>
      <c r="AE83" s="1"/>
      <c r="AF83" s="1" t="s">
        <v>104</v>
      </c>
      <c r="AG83" s="1">
        <v>3004980074</v>
      </c>
      <c r="AH83" s="26" t="s">
        <v>105</v>
      </c>
      <c r="AI83" s="1"/>
    </row>
    <row r="84" spans="1:35">
      <c r="A84" s="1">
        <v>163</v>
      </c>
      <c r="B84" s="1" t="s">
        <v>47</v>
      </c>
      <c r="C84" s="1" t="s">
        <v>100</v>
      </c>
      <c r="D84" s="24" t="s">
        <v>106</v>
      </c>
      <c r="E84" s="13" t="s">
        <v>40</v>
      </c>
      <c r="F84" s="14">
        <v>9720000</v>
      </c>
      <c r="G84" s="1" t="s">
        <v>228</v>
      </c>
      <c r="H84" s="15">
        <v>1018433119</v>
      </c>
      <c r="I84" s="15" t="s">
        <v>51</v>
      </c>
      <c r="J84" s="16">
        <v>2</v>
      </c>
      <c r="K84" s="16">
        <v>938</v>
      </c>
      <c r="L84" s="17">
        <v>45716</v>
      </c>
      <c r="M84" s="18">
        <f t="shared" si="30"/>
        <v>9720000</v>
      </c>
      <c r="N84" s="17">
        <v>45720</v>
      </c>
      <c r="O84" s="13" t="s">
        <v>43</v>
      </c>
      <c r="P84" s="19">
        <v>45720</v>
      </c>
      <c r="Q84" s="13">
        <v>879</v>
      </c>
      <c r="R84" s="1">
        <v>220401</v>
      </c>
      <c r="S84" s="20">
        <f t="shared" si="33"/>
        <v>9720000</v>
      </c>
      <c r="T84" s="17">
        <v>45720</v>
      </c>
      <c r="U84" s="15" t="s">
        <v>727</v>
      </c>
      <c r="V84" s="17">
        <v>45720</v>
      </c>
      <c r="W84" s="25" t="s">
        <v>3146</v>
      </c>
      <c r="X84" s="17"/>
      <c r="Y84" s="1"/>
      <c r="Z84" s="21">
        <f t="shared" ref="Z84" si="37">+F84/2</f>
        <v>4860000</v>
      </c>
      <c r="AA84" s="1"/>
      <c r="AB84" s="22"/>
      <c r="AC84" s="1"/>
      <c r="AD84" s="22"/>
      <c r="AE84" s="1"/>
      <c r="AF84" s="1" t="s">
        <v>230</v>
      </c>
      <c r="AG84" s="1">
        <v>3112684478</v>
      </c>
      <c r="AH84" s="26" t="s">
        <v>231</v>
      </c>
      <c r="AI84" s="1"/>
    </row>
    <row r="85" spans="1:35">
      <c r="A85" s="1">
        <v>166</v>
      </c>
      <c r="B85" s="1" t="s">
        <v>47</v>
      </c>
      <c r="C85" s="1" t="s">
        <v>293</v>
      </c>
      <c r="D85" s="1" t="s">
        <v>738</v>
      </c>
      <c r="E85" s="13" t="s">
        <v>40</v>
      </c>
      <c r="F85" s="14">
        <v>15000000</v>
      </c>
      <c r="G85" s="1" t="s">
        <v>318</v>
      </c>
      <c r="H85" s="15">
        <v>1110536440</v>
      </c>
      <c r="I85" s="15" t="s">
        <v>115</v>
      </c>
      <c r="J85" s="16">
        <v>9</v>
      </c>
      <c r="K85" s="16">
        <v>886</v>
      </c>
      <c r="L85" s="17">
        <v>45716</v>
      </c>
      <c r="M85" s="18">
        <f t="shared" ref="M85:M90" si="38">+F85</f>
        <v>15000000</v>
      </c>
      <c r="N85" s="17">
        <v>45720</v>
      </c>
      <c r="O85" s="13" t="s">
        <v>43</v>
      </c>
      <c r="P85" s="19">
        <v>45720</v>
      </c>
      <c r="Q85" s="13">
        <v>880</v>
      </c>
      <c r="R85" s="1">
        <v>220401</v>
      </c>
      <c r="S85" s="20">
        <f t="shared" ref="S85:S90" si="39">+F85</f>
        <v>15000000</v>
      </c>
      <c r="T85" s="17">
        <v>45720</v>
      </c>
      <c r="U85" s="15">
        <v>100041927</v>
      </c>
      <c r="V85" s="17">
        <v>45693</v>
      </c>
      <c r="W85" s="25" t="s">
        <v>4153</v>
      </c>
      <c r="X85" s="17"/>
      <c r="Y85" s="1"/>
      <c r="Z85" s="21">
        <f t="shared" ref="Z85:Z90" si="40">+F85/2.5</f>
        <v>6000000</v>
      </c>
      <c r="AA85" s="1"/>
      <c r="AB85" s="22"/>
      <c r="AC85" s="1"/>
      <c r="AD85" s="22"/>
      <c r="AE85" s="1"/>
      <c r="AF85" s="1" t="s">
        <v>319</v>
      </c>
      <c r="AG85" s="1">
        <v>3013043838</v>
      </c>
      <c r="AH85" s="26" t="s">
        <v>320</v>
      </c>
      <c r="AI85" s="1"/>
    </row>
    <row r="86" spans="1:35">
      <c r="A86" s="1">
        <v>180</v>
      </c>
      <c r="B86" s="1" t="s">
        <v>47</v>
      </c>
      <c r="C86" s="1" t="s">
        <v>293</v>
      </c>
      <c r="D86" s="1" t="s">
        <v>294</v>
      </c>
      <c r="E86" s="13" t="s">
        <v>40</v>
      </c>
      <c r="F86" s="14">
        <v>5922500</v>
      </c>
      <c r="G86" s="1" t="s">
        <v>303</v>
      </c>
      <c r="H86" s="15">
        <v>52741227</v>
      </c>
      <c r="I86" s="15" t="s">
        <v>51</v>
      </c>
      <c r="J86" s="16">
        <v>3</v>
      </c>
      <c r="K86" s="16">
        <v>872</v>
      </c>
      <c r="L86" s="17">
        <v>45713</v>
      </c>
      <c r="M86" s="18">
        <f t="shared" si="38"/>
        <v>5922500</v>
      </c>
      <c r="N86" s="17">
        <v>45721</v>
      </c>
      <c r="O86" s="13" t="s">
        <v>43</v>
      </c>
      <c r="P86" s="19">
        <v>45721</v>
      </c>
      <c r="Q86" s="13">
        <v>892</v>
      </c>
      <c r="R86" s="1">
        <v>220402</v>
      </c>
      <c r="S86" s="20">
        <f t="shared" si="39"/>
        <v>5922500</v>
      </c>
      <c r="T86" s="17">
        <v>45721</v>
      </c>
      <c r="U86" s="19" t="s">
        <v>788</v>
      </c>
      <c r="V86" s="17" t="s">
        <v>4157</v>
      </c>
      <c r="W86" s="25" t="s">
        <v>4158</v>
      </c>
      <c r="X86" s="17"/>
      <c r="Y86" s="1"/>
      <c r="Z86" s="21">
        <f t="shared" si="40"/>
        <v>2369000</v>
      </c>
      <c r="AA86" s="1"/>
      <c r="AB86" s="22"/>
      <c r="AC86" s="1"/>
      <c r="AD86" s="22"/>
      <c r="AE86" s="1"/>
      <c r="AF86" s="1" t="s">
        <v>305</v>
      </c>
      <c r="AG86" s="1">
        <v>3504149209</v>
      </c>
      <c r="AH86" s="26" t="s">
        <v>306</v>
      </c>
      <c r="AI86" s="1"/>
    </row>
    <row r="87" spans="1:35">
      <c r="A87" s="1">
        <v>181</v>
      </c>
      <c r="B87" s="1" t="s">
        <v>47</v>
      </c>
      <c r="C87" s="1" t="s">
        <v>293</v>
      </c>
      <c r="D87" s="1" t="s">
        <v>294</v>
      </c>
      <c r="E87" s="13" t="s">
        <v>40</v>
      </c>
      <c r="F87" s="14">
        <v>5922500</v>
      </c>
      <c r="G87" s="1" t="s">
        <v>789</v>
      </c>
      <c r="H87" s="15">
        <v>1110526239</v>
      </c>
      <c r="I87" s="15" t="s">
        <v>42</v>
      </c>
      <c r="J87" s="16">
        <v>1</v>
      </c>
      <c r="K87" s="16">
        <v>868</v>
      </c>
      <c r="L87" s="17">
        <v>45713</v>
      </c>
      <c r="M87" s="18">
        <f t="shared" si="38"/>
        <v>5922500</v>
      </c>
      <c r="N87" s="17">
        <v>45721</v>
      </c>
      <c r="O87" s="13" t="s">
        <v>43</v>
      </c>
      <c r="P87" s="19">
        <v>45721</v>
      </c>
      <c r="Q87" s="13">
        <v>893</v>
      </c>
      <c r="R87" s="1">
        <v>220402</v>
      </c>
      <c r="S87" s="20">
        <f t="shared" si="39"/>
        <v>5922500</v>
      </c>
      <c r="T87" s="17">
        <v>45721</v>
      </c>
      <c r="U87" s="19" t="s">
        <v>790</v>
      </c>
      <c r="V87" s="17">
        <v>45721</v>
      </c>
      <c r="W87" s="25" t="s">
        <v>4158</v>
      </c>
      <c r="X87" s="17"/>
      <c r="Y87" s="1"/>
      <c r="Z87" s="21">
        <f t="shared" si="40"/>
        <v>2369000</v>
      </c>
      <c r="AA87" s="1"/>
      <c r="AB87" s="22"/>
      <c r="AC87" s="1"/>
      <c r="AD87" s="22"/>
      <c r="AE87" s="1"/>
      <c r="AF87" s="1" t="s">
        <v>791</v>
      </c>
      <c r="AG87" s="1">
        <v>3152082742</v>
      </c>
      <c r="AH87" s="26" t="s">
        <v>298</v>
      </c>
      <c r="AI87" s="1"/>
    </row>
    <row r="88" spans="1:35">
      <c r="A88" s="1">
        <v>182</v>
      </c>
      <c r="B88" s="1" t="s">
        <v>47</v>
      </c>
      <c r="C88" s="1" t="s">
        <v>293</v>
      </c>
      <c r="D88" s="1" t="s">
        <v>294</v>
      </c>
      <c r="E88" s="13" t="s">
        <v>40</v>
      </c>
      <c r="F88" s="14">
        <v>5922500</v>
      </c>
      <c r="G88" s="1" t="s">
        <v>792</v>
      </c>
      <c r="H88" s="15">
        <v>1110507022</v>
      </c>
      <c r="I88" s="15" t="s">
        <v>42</v>
      </c>
      <c r="J88" s="16">
        <v>1</v>
      </c>
      <c r="K88" s="16">
        <v>869</v>
      </c>
      <c r="L88" s="17">
        <v>45713</v>
      </c>
      <c r="M88" s="18">
        <f t="shared" si="38"/>
        <v>5922500</v>
      </c>
      <c r="N88" s="17">
        <v>45721</v>
      </c>
      <c r="O88" s="13" t="s">
        <v>43</v>
      </c>
      <c r="P88" s="19">
        <v>45721</v>
      </c>
      <c r="Q88" s="13">
        <v>894</v>
      </c>
      <c r="R88" s="1">
        <v>220402</v>
      </c>
      <c r="S88" s="20">
        <f t="shared" si="39"/>
        <v>5922500</v>
      </c>
      <c r="T88" s="17">
        <v>45721</v>
      </c>
      <c r="U88" s="19" t="s">
        <v>793</v>
      </c>
      <c r="V88" s="17">
        <v>45722</v>
      </c>
      <c r="W88" s="25" t="s">
        <v>4158</v>
      </c>
      <c r="X88" s="17"/>
      <c r="Y88" s="1"/>
      <c r="Z88" s="21">
        <f t="shared" si="40"/>
        <v>2369000</v>
      </c>
      <c r="AA88" s="1"/>
      <c r="AB88" s="22"/>
      <c r="AC88" s="1"/>
      <c r="AD88" s="22"/>
      <c r="AE88" s="1"/>
      <c r="AF88" s="1" t="s">
        <v>794</v>
      </c>
      <c r="AG88" s="1">
        <v>3502836108</v>
      </c>
      <c r="AH88" s="26" t="s">
        <v>795</v>
      </c>
      <c r="AI88" s="1"/>
    </row>
    <row r="89" spans="1:35">
      <c r="A89" s="1">
        <v>184</v>
      </c>
      <c r="B89" s="1" t="s">
        <v>47</v>
      </c>
      <c r="C89" s="1" t="s">
        <v>293</v>
      </c>
      <c r="D89" s="1" t="s">
        <v>294</v>
      </c>
      <c r="E89" s="13" t="s">
        <v>40</v>
      </c>
      <c r="F89" s="14">
        <v>5922500</v>
      </c>
      <c r="G89" s="1" t="s">
        <v>285</v>
      </c>
      <c r="H89" s="15">
        <v>1110498747</v>
      </c>
      <c r="I89" s="15" t="s">
        <v>42</v>
      </c>
      <c r="J89" s="16">
        <v>0</v>
      </c>
      <c r="K89" s="16">
        <v>873</v>
      </c>
      <c r="L89" s="17">
        <v>45713</v>
      </c>
      <c r="M89" s="18">
        <f t="shared" si="38"/>
        <v>5922500</v>
      </c>
      <c r="N89" s="17">
        <v>45722</v>
      </c>
      <c r="O89" s="13" t="s">
        <v>43</v>
      </c>
      <c r="P89" s="19">
        <v>45722</v>
      </c>
      <c r="Q89" s="13">
        <v>901</v>
      </c>
      <c r="R89" s="1">
        <v>220402</v>
      </c>
      <c r="S89" s="20">
        <f t="shared" si="39"/>
        <v>5922500</v>
      </c>
      <c r="T89" s="17">
        <v>45722</v>
      </c>
      <c r="U89" s="19" t="s">
        <v>801</v>
      </c>
      <c r="V89" s="17">
        <v>45358</v>
      </c>
      <c r="W89" s="25" t="s">
        <v>4158</v>
      </c>
      <c r="X89" s="17"/>
      <c r="Y89" s="1"/>
      <c r="Z89" s="21">
        <f t="shared" si="40"/>
        <v>2369000</v>
      </c>
      <c r="AA89" s="1"/>
      <c r="AB89" s="22"/>
      <c r="AC89" s="1"/>
      <c r="AD89" s="22"/>
      <c r="AE89" s="1"/>
      <c r="AF89" s="1" t="s">
        <v>287</v>
      </c>
      <c r="AG89" s="1">
        <v>3152671179</v>
      </c>
      <c r="AH89" s="26" t="s">
        <v>802</v>
      </c>
      <c r="AI89" s="1"/>
    </row>
    <row r="90" spans="1:35">
      <c r="A90" s="1">
        <v>185</v>
      </c>
      <c r="B90" s="1" t="s">
        <v>47</v>
      </c>
      <c r="C90" s="1" t="s">
        <v>293</v>
      </c>
      <c r="D90" s="1" t="s">
        <v>294</v>
      </c>
      <c r="E90" s="13" t="s">
        <v>40</v>
      </c>
      <c r="F90" s="14">
        <v>5922500</v>
      </c>
      <c r="G90" s="1" t="s">
        <v>299</v>
      </c>
      <c r="H90" s="15">
        <v>1110597725</v>
      </c>
      <c r="I90" s="15" t="s">
        <v>42</v>
      </c>
      <c r="J90" s="16">
        <v>3</v>
      </c>
      <c r="K90" s="16">
        <v>871</v>
      </c>
      <c r="L90" s="17">
        <v>45713</v>
      </c>
      <c r="M90" s="18">
        <f t="shared" si="38"/>
        <v>5922500</v>
      </c>
      <c r="N90" s="17">
        <v>45722</v>
      </c>
      <c r="O90" s="13" t="s">
        <v>43</v>
      </c>
      <c r="P90" s="19">
        <v>45722</v>
      </c>
      <c r="Q90" s="13">
        <v>902</v>
      </c>
      <c r="R90" s="1">
        <v>220402</v>
      </c>
      <c r="S90" s="20">
        <f t="shared" si="39"/>
        <v>5922500</v>
      </c>
      <c r="T90" s="17">
        <v>45722</v>
      </c>
      <c r="U90" s="19" t="s">
        <v>803</v>
      </c>
      <c r="V90" s="17">
        <v>45722</v>
      </c>
      <c r="W90" s="25" t="s">
        <v>4158</v>
      </c>
      <c r="X90" s="17"/>
      <c r="Y90" s="1"/>
      <c r="Z90" s="21">
        <f t="shared" si="40"/>
        <v>2369000</v>
      </c>
      <c r="AA90" s="1"/>
      <c r="AB90" s="22"/>
      <c r="AC90" s="1"/>
      <c r="AD90" s="22"/>
      <c r="AE90" s="1"/>
      <c r="AF90" s="1" t="s">
        <v>804</v>
      </c>
      <c r="AG90" s="1">
        <v>3125730235</v>
      </c>
      <c r="AH90" s="26" t="s">
        <v>805</v>
      </c>
      <c r="AI90" s="1"/>
    </row>
    <row r="91" spans="1:35">
      <c r="A91" s="1">
        <v>187</v>
      </c>
      <c r="B91" s="1" t="s">
        <v>47</v>
      </c>
      <c r="C91" s="1" t="s">
        <v>100</v>
      </c>
      <c r="D91" s="1" t="s">
        <v>809</v>
      </c>
      <c r="E91" s="13" t="s">
        <v>40</v>
      </c>
      <c r="F91" s="14">
        <v>19440000</v>
      </c>
      <c r="G91" s="1" t="s">
        <v>267</v>
      </c>
      <c r="H91" s="15">
        <v>901430318</v>
      </c>
      <c r="I91" s="15" t="s">
        <v>115</v>
      </c>
      <c r="J91" s="16">
        <v>1</v>
      </c>
      <c r="K91" s="16">
        <v>954</v>
      </c>
      <c r="L91" s="17">
        <v>45716</v>
      </c>
      <c r="M91" s="18">
        <f t="shared" ref="M91:M95" si="41">F91</f>
        <v>19440000</v>
      </c>
      <c r="N91" s="17">
        <v>45723</v>
      </c>
      <c r="O91" s="13" t="s">
        <v>43</v>
      </c>
      <c r="P91" s="19">
        <v>45723</v>
      </c>
      <c r="Q91" s="13">
        <v>916</v>
      </c>
      <c r="R91" s="1">
        <v>220401</v>
      </c>
      <c r="S91" s="20">
        <f t="shared" ref="S91:S95" si="42">M91</f>
        <v>19440000</v>
      </c>
      <c r="T91" s="17">
        <v>45723</v>
      </c>
      <c r="U91" s="15" t="s">
        <v>810</v>
      </c>
      <c r="V91" s="17">
        <v>45723</v>
      </c>
      <c r="W91" s="25" t="s">
        <v>3146</v>
      </c>
      <c r="X91" s="17"/>
      <c r="Y91" s="1"/>
      <c r="Z91" s="21">
        <f>+F91/2</f>
        <v>9720000</v>
      </c>
      <c r="AA91" s="1"/>
      <c r="AB91" s="22"/>
      <c r="AC91" s="1"/>
      <c r="AD91" s="22"/>
      <c r="AE91" s="1"/>
      <c r="AF91" s="1" t="s">
        <v>269</v>
      </c>
      <c r="AG91" s="1">
        <v>3105517406</v>
      </c>
      <c r="AH91" s="26" t="s">
        <v>270</v>
      </c>
      <c r="AI91" s="1"/>
    </row>
    <row r="92" spans="1:35">
      <c r="A92" s="1">
        <v>188</v>
      </c>
      <c r="B92" s="1" t="s">
        <v>47</v>
      </c>
      <c r="C92" s="1" t="s">
        <v>100</v>
      </c>
      <c r="D92" s="24" t="s">
        <v>106</v>
      </c>
      <c r="E92" s="13" t="s">
        <v>40</v>
      </c>
      <c r="F92" s="14">
        <v>9720000</v>
      </c>
      <c r="G92" s="1" t="s">
        <v>107</v>
      </c>
      <c r="H92" s="15">
        <v>28980289</v>
      </c>
      <c r="I92" s="15" t="s">
        <v>108</v>
      </c>
      <c r="J92" s="16">
        <v>7</v>
      </c>
      <c r="K92" s="16">
        <v>953</v>
      </c>
      <c r="L92" s="17">
        <v>45716</v>
      </c>
      <c r="M92" s="18">
        <f t="shared" si="41"/>
        <v>9720000</v>
      </c>
      <c r="N92" s="17">
        <v>45723</v>
      </c>
      <c r="O92" s="13" t="s">
        <v>43</v>
      </c>
      <c r="P92" s="19">
        <v>45726</v>
      </c>
      <c r="Q92" s="13">
        <v>917</v>
      </c>
      <c r="R92" s="1">
        <v>220401</v>
      </c>
      <c r="S92" s="20">
        <f t="shared" si="42"/>
        <v>9720000</v>
      </c>
      <c r="T92" s="17">
        <v>45723</v>
      </c>
      <c r="U92" s="17" t="s">
        <v>811</v>
      </c>
      <c r="V92" s="17">
        <v>45723</v>
      </c>
      <c r="W92" s="25" t="s">
        <v>3146</v>
      </c>
      <c r="X92" s="17"/>
      <c r="Y92" s="1"/>
      <c r="Z92" s="21">
        <f>+F92/2</f>
        <v>4860000</v>
      </c>
      <c r="AA92" s="1"/>
      <c r="AB92" s="22"/>
      <c r="AC92" s="1"/>
      <c r="AD92" s="22"/>
      <c r="AE92" s="1"/>
      <c r="AF92" s="1" t="s">
        <v>111</v>
      </c>
      <c r="AG92" s="1">
        <v>3002500256</v>
      </c>
      <c r="AH92" s="26" t="s">
        <v>112</v>
      </c>
      <c r="AI92" s="1"/>
    </row>
    <row r="93" spans="1:35">
      <c r="A93" s="1">
        <v>189</v>
      </c>
      <c r="B93" s="1" t="s">
        <v>47</v>
      </c>
      <c r="C93" s="1" t="s">
        <v>100</v>
      </c>
      <c r="D93" s="24" t="s">
        <v>237</v>
      </c>
      <c r="E93" s="13" t="s">
        <v>80</v>
      </c>
      <c r="F93" s="14">
        <v>16200000</v>
      </c>
      <c r="G93" s="1" t="s">
        <v>238</v>
      </c>
      <c r="H93" s="15">
        <v>1232391592</v>
      </c>
      <c r="I93" s="15" t="s">
        <v>239</v>
      </c>
      <c r="J93" s="16">
        <v>8</v>
      </c>
      <c r="K93" s="16">
        <v>952</v>
      </c>
      <c r="L93" s="17">
        <v>45716</v>
      </c>
      <c r="M93" s="18">
        <f t="shared" si="41"/>
        <v>16200000</v>
      </c>
      <c r="N93" s="17">
        <v>45723</v>
      </c>
      <c r="O93" s="13" t="s">
        <v>43</v>
      </c>
      <c r="P93" s="19">
        <v>45723</v>
      </c>
      <c r="Q93" s="13">
        <v>918</v>
      </c>
      <c r="R93" s="1">
        <v>220401</v>
      </c>
      <c r="S93" s="20">
        <f t="shared" si="42"/>
        <v>16200000</v>
      </c>
      <c r="T93" s="17">
        <v>45726</v>
      </c>
      <c r="U93" s="15" t="s">
        <v>813</v>
      </c>
      <c r="V93" s="17">
        <v>45726</v>
      </c>
      <c r="W93" s="25" t="s">
        <v>3146</v>
      </c>
      <c r="X93" s="17"/>
      <c r="Y93" s="1"/>
      <c r="Z93" s="21">
        <f t="shared" ref="Z93" si="43">+F93/2</f>
        <v>8100000</v>
      </c>
      <c r="AA93" s="1"/>
      <c r="AB93" s="22"/>
      <c r="AC93" s="1"/>
      <c r="AD93" s="22"/>
      <c r="AE93" s="1"/>
      <c r="AF93" s="1" t="s">
        <v>241</v>
      </c>
      <c r="AG93" s="1">
        <v>3183882555</v>
      </c>
      <c r="AH93" s="26" t="s">
        <v>242</v>
      </c>
      <c r="AI93" s="1"/>
    </row>
    <row r="94" spans="1:35">
      <c r="A94" s="1">
        <v>191</v>
      </c>
      <c r="B94" s="1" t="s">
        <v>47</v>
      </c>
      <c r="C94" s="1" t="s">
        <v>190</v>
      </c>
      <c r="D94" s="24" t="s">
        <v>818</v>
      </c>
      <c r="E94" s="13" t="s">
        <v>40</v>
      </c>
      <c r="F94" s="14">
        <v>4738000</v>
      </c>
      <c r="G94" s="1" t="s">
        <v>191</v>
      </c>
      <c r="H94" s="15">
        <v>1109380186</v>
      </c>
      <c r="I94" s="15" t="s">
        <v>165</v>
      </c>
      <c r="J94" s="16">
        <v>7</v>
      </c>
      <c r="K94" s="16">
        <v>841</v>
      </c>
      <c r="L94" s="17">
        <v>45716</v>
      </c>
      <c r="M94" s="18">
        <f t="shared" si="41"/>
        <v>4738000</v>
      </c>
      <c r="N94" s="17">
        <v>45664</v>
      </c>
      <c r="O94" s="13" t="s">
        <v>43</v>
      </c>
      <c r="P94" s="19">
        <v>45723</v>
      </c>
      <c r="Q94" s="13">
        <v>919</v>
      </c>
      <c r="R94" s="1">
        <v>220402</v>
      </c>
      <c r="S94" s="20">
        <f t="shared" si="42"/>
        <v>4738000</v>
      </c>
      <c r="T94" s="17">
        <v>45723</v>
      </c>
      <c r="U94" s="15" t="s">
        <v>819</v>
      </c>
      <c r="V94" s="17">
        <v>45723</v>
      </c>
      <c r="W94" s="25" t="s">
        <v>3146</v>
      </c>
      <c r="X94" s="17"/>
      <c r="Y94" s="1"/>
      <c r="Z94" s="21">
        <f t="shared" ref="Z94" si="44">+F94/2</f>
        <v>2369000</v>
      </c>
      <c r="AA94" s="1"/>
      <c r="AB94" s="22"/>
      <c r="AC94" s="1"/>
      <c r="AD94" s="22"/>
      <c r="AE94" s="1"/>
      <c r="AF94" s="1" t="s">
        <v>193</v>
      </c>
      <c r="AG94" s="1">
        <v>3163977062</v>
      </c>
      <c r="AH94" s="26" t="s">
        <v>194</v>
      </c>
      <c r="AI94" s="1"/>
    </row>
    <row r="95" spans="1:35">
      <c r="A95" s="1">
        <v>192</v>
      </c>
      <c r="B95" s="1" t="s">
        <v>47</v>
      </c>
      <c r="C95" s="1" t="s">
        <v>48</v>
      </c>
      <c r="D95" s="24" t="s">
        <v>67</v>
      </c>
      <c r="E95" s="13" t="s">
        <v>40</v>
      </c>
      <c r="F95" s="14">
        <v>19440000</v>
      </c>
      <c r="G95" s="1" t="s">
        <v>174</v>
      </c>
      <c r="H95" s="15">
        <v>14243863</v>
      </c>
      <c r="I95" s="15" t="s">
        <v>115</v>
      </c>
      <c r="J95" s="16">
        <v>3</v>
      </c>
      <c r="K95" s="16">
        <v>853</v>
      </c>
      <c r="L95" s="17">
        <v>45708</v>
      </c>
      <c r="M95" s="18">
        <f t="shared" si="41"/>
        <v>19440000</v>
      </c>
      <c r="N95" s="17">
        <v>45723</v>
      </c>
      <c r="O95" s="13" t="s">
        <v>43</v>
      </c>
      <c r="P95" s="19">
        <v>45723</v>
      </c>
      <c r="Q95" s="13">
        <v>920</v>
      </c>
      <c r="R95" s="1">
        <v>220401</v>
      </c>
      <c r="S95" s="20">
        <f t="shared" si="42"/>
        <v>19440000</v>
      </c>
      <c r="T95" s="17" t="s">
        <v>820</v>
      </c>
      <c r="U95" s="15" t="s">
        <v>821</v>
      </c>
      <c r="V95" s="17" t="s">
        <v>4156</v>
      </c>
      <c r="W95" s="25" t="s">
        <v>3146</v>
      </c>
      <c r="X95" s="17"/>
      <c r="Y95" s="1"/>
      <c r="Z95" s="21">
        <f>+F95/2</f>
        <v>9720000</v>
      </c>
      <c r="AA95" s="1"/>
      <c r="AB95" s="22"/>
      <c r="AC95" s="1"/>
      <c r="AD95" s="22"/>
      <c r="AE95" s="1"/>
      <c r="AF95" s="1" t="s">
        <v>176</v>
      </c>
      <c r="AG95" s="1">
        <v>3108140069</v>
      </c>
      <c r="AH95" s="26" t="s">
        <v>177</v>
      </c>
      <c r="AI95" s="1"/>
    </row>
    <row r="96" spans="1:35">
      <c r="A96" s="1">
        <v>193</v>
      </c>
      <c r="B96" s="1" t="s">
        <v>47</v>
      </c>
      <c r="C96" s="1" t="s">
        <v>293</v>
      </c>
      <c r="D96" s="1" t="s">
        <v>294</v>
      </c>
      <c r="E96" s="13" t="s">
        <v>40</v>
      </c>
      <c r="F96" s="14">
        <v>5922500</v>
      </c>
      <c r="G96" s="1" t="s">
        <v>289</v>
      </c>
      <c r="H96" s="15">
        <v>1111453139</v>
      </c>
      <c r="I96" s="15" t="s">
        <v>290</v>
      </c>
      <c r="J96" s="16">
        <v>3</v>
      </c>
      <c r="K96" s="16">
        <v>870</v>
      </c>
      <c r="L96" s="17">
        <v>45713</v>
      </c>
      <c r="M96" s="18">
        <f>+F96</f>
        <v>5922500</v>
      </c>
      <c r="N96" s="17">
        <v>45723</v>
      </c>
      <c r="O96" s="13" t="s">
        <v>43</v>
      </c>
      <c r="P96" s="19">
        <v>45723</v>
      </c>
      <c r="Q96" s="13">
        <v>921</v>
      </c>
      <c r="R96" s="1">
        <v>220402</v>
      </c>
      <c r="S96" s="20">
        <f>+F96</f>
        <v>5922500</v>
      </c>
      <c r="T96" s="17">
        <v>45723</v>
      </c>
      <c r="U96" s="186" t="s">
        <v>822</v>
      </c>
      <c r="V96" s="17">
        <v>45723</v>
      </c>
      <c r="W96" s="25" t="s">
        <v>4158</v>
      </c>
      <c r="X96" s="17"/>
      <c r="Y96" s="1"/>
      <c r="Z96" s="21">
        <f>+F96/2.5</f>
        <v>2369000</v>
      </c>
      <c r="AA96" s="1"/>
      <c r="AB96" s="22"/>
      <c r="AC96" s="1"/>
      <c r="AD96" s="22"/>
      <c r="AE96" s="1"/>
      <c r="AF96" s="1" t="s">
        <v>823</v>
      </c>
      <c r="AG96" s="1">
        <v>3125730235</v>
      </c>
      <c r="AH96" s="26" t="s">
        <v>805</v>
      </c>
      <c r="AI96" s="1"/>
    </row>
    <row r="97" spans="1:35">
      <c r="A97" s="1">
        <v>194</v>
      </c>
      <c r="B97" s="1" t="s">
        <v>47</v>
      </c>
      <c r="C97" s="1" t="s">
        <v>48</v>
      </c>
      <c r="D97" s="24" t="s">
        <v>824</v>
      </c>
      <c r="E97" s="13" t="s">
        <v>40</v>
      </c>
      <c r="F97" s="14">
        <v>14800128</v>
      </c>
      <c r="G97" s="1" t="s">
        <v>213</v>
      </c>
      <c r="H97" s="15">
        <v>77182070</v>
      </c>
      <c r="I97" s="15" t="s">
        <v>214</v>
      </c>
      <c r="J97" s="16">
        <v>6</v>
      </c>
      <c r="K97" s="16">
        <v>839</v>
      </c>
      <c r="L97" s="17">
        <v>45706</v>
      </c>
      <c r="M97" s="18">
        <f t="shared" ref="M97:M100" si="45">F97</f>
        <v>14800128</v>
      </c>
      <c r="N97" s="17">
        <v>45723</v>
      </c>
      <c r="O97" s="13" t="s">
        <v>43</v>
      </c>
      <c r="P97" s="19">
        <v>45723</v>
      </c>
      <c r="Q97" s="13">
        <v>922</v>
      </c>
      <c r="R97" s="1">
        <v>220401</v>
      </c>
      <c r="S97" s="20">
        <f t="shared" ref="S97:S100" si="46">M97</f>
        <v>14800128</v>
      </c>
      <c r="T97" s="17">
        <v>45723</v>
      </c>
      <c r="U97" s="15" t="s">
        <v>825</v>
      </c>
      <c r="V97" s="17">
        <v>45724</v>
      </c>
      <c r="W97" s="25" t="s">
        <v>3146</v>
      </c>
      <c r="X97" s="17"/>
      <c r="Y97" s="1"/>
      <c r="Z97" s="21">
        <f>+F97/2</f>
        <v>7400064</v>
      </c>
      <c r="AA97" s="1"/>
      <c r="AB97" s="22"/>
      <c r="AC97" s="1"/>
      <c r="AD97" s="22"/>
      <c r="AE97" s="1"/>
      <c r="AF97" s="1" t="s">
        <v>216</v>
      </c>
      <c r="AG97" s="1">
        <v>3164691587</v>
      </c>
      <c r="AH97" s="26" t="s">
        <v>217</v>
      </c>
      <c r="AI97" s="1"/>
    </row>
    <row r="98" spans="1:35">
      <c r="A98" s="1">
        <v>195</v>
      </c>
      <c r="B98" s="1" t="s">
        <v>47</v>
      </c>
      <c r="C98" s="1" t="s">
        <v>48</v>
      </c>
      <c r="D98" s="24" t="s">
        <v>201</v>
      </c>
      <c r="E98" s="13" t="s">
        <v>40</v>
      </c>
      <c r="F98" s="14">
        <v>7200000</v>
      </c>
      <c r="G98" s="1" t="s">
        <v>202</v>
      </c>
      <c r="H98" s="15">
        <v>1234639</v>
      </c>
      <c r="I98" s="15" t="s">
        <v>115</v>
      </c>
      <c r="J98" s="16">
        <v>3</v>
      </c>
      <c r="K98" s="16">
        <v>858</v>
      </c>
      <c r="L98" s="17">
        <v>45708</v>
      </c>
      <c r="M98" s="18">
        <f t="shared" si="45"/>
        <v>7200000</v>
      </c>
      <c r="N98" s="17">
        <v>45723</v>
      </c>
      <c r="O98" s="13" t="s">
        <v>43</v>
      </c>
      <c r="P98" s="19">
        <v>45723</v>
      </c>
      <c r="Q98" s="13">
        <v>923</v>
      </c>
      <c r="R98" s="1">
        <v>220401</v>
      </c>
      <c r="S98" s="20">
        <f t="shared" si="46"/>
        <v>7200000</v>
      </c>
      <c r="T98" s="17">
        <v>45723</v>
      </c>
      <c r="U98" s="15" t="s">
        <v>826</v>
      </c>
      <c r="V98" s="17">
        <v>45723</v>
      </c>
      <c r="W98" s="25" t="s">
        <v>3146</v>
      </c>
      <c r="X98" s="17"/>
      <c r="Y98" s="1"/>
      <c r="Z98" s="21">
        <f>+M98/2</f>
        <v>3600000</v>
      </c>
      <c r="AA98" s="1"/>
      <c r="AB98" s="22"/>
      <c r="AC98" s="1"/>
      <c r="AD98" s="22"/>
      <c r="AE98" s="1"/>
      <c r="AF98" s="1" t="s">
        <v>204</v>
      </c>
      <c r="AG98" s="1">
        <v>3208903753</v>
      </c>
      <c r="AH98" s="26" t="s">
        <v>205</v>
      </c>
      <c r="AI98" s="1"/>
    </row>
    <row r="99" spans="1:35">
      <c r="A99" s="1">
        <v>196</v>
      </c>
      <c r="B99" s="1" t="s">
        <v>47</v>
      </c>
      <c r="C99" s="1" t="s">
        <v>48</v>
      </c>
      <c r="D99" s="24" t="s">
        <v>201</v>
      </c>
      <c r="E99" s="13" t="s">
        <v>40</v>
      </c>
      <c r="F99" s="14">
        <v>7200000</v>
      </c>
      <c r="G99" s="1" t="s">
        <v>207</v>
      </c>
      <c r="H99" s="15">
        <v>1005848875</v>
      </c>
      <c r="I99" s="15" t="s">
        <v>208</v>
      </c>
      <c r="J99" s="16">
        <v>7</v>
      </c>
      <c r="K99" s="16">
        <v>860</v>
      </c>
      <c r="L99" s="17">
        <v>45708</v>
      </c>
      <c r="M99" s="18">
        <f t="shared" si="45"/>
        <v>7200000</v>
      </c>
      <c r="N99" s="17">
        <v>45723</v>
      </c>
      <c r="O99" s="13" t="s">
        <v>43</v>
      </c>
      <c r="P99" s="19">
        <v>45723</v>
      </c>
      <c r="Q99" s="13">
        <v>924</v>
      </c>
      <c r="R99" s="1">
        <v>220401</v>
      </c>
      <c r="S99" s="20">
        <f t="shared" si="46"/>
        <v>7200000</v>
      </c>
      <c r="T99" s="17">
        <v>45723</v>
      </c>
      <c r="U99" s="15" t="s">
        <v>827</v>
      </c>
      <c r="V99" s="17">
        <v>45723</v>
      </c>
      <c r="W99" s="25" t="s">
        <v>3146</v>
      </c>
      <c r="X99" s="17"/>
      <c r="Y99" s="1"/>
      <c r="Z99" s="21">
        <f>+M99/2</f>
        <v>3600000</v>
      </c>
      <c r="AA99" s="1"/>
      <c r="AB99" s="22"/>
      <c r="AC99" s="1"/>
      <c r="AD99" s="22"/>
      <c r="AE99" s="1"/>
      <c r="AF99" s="1" t="s">
        <v>828</v>
      </c>
      <c r="AG99" s="1">
        <v>3188349621</v>
      </c>
      <c r="AH99" s="26" t="s">
        <v>829</v>
      </c>
      <c r="AI99" s="1"/>
    </row>
    <row r="100" spans="1:35">
      <c r="A100" s="1">
        <v>197</v>
      </c>
      <c r="B100" s="1" t="s">
        <v>47</v>
      </c>
      <c r="C100" s="1" t="s">
        <v>48</v>
      </c>
      <c r="D100" s="24" t="s">
        <v>824</v>
      </c>
      <c r="E100" s="13" t="s">
        <v>40</v>
      </c>
      <c r="F100" s="14">
        <v>14800128</v>
      </c>
      <c r="G100" s="1" t="s">
        <v>218</v>
      </c>
      <c r="H100" s="15">
        <v>72224422</v>
      </c>
      <c r="I100" s="15" t="s">
        <v>219</v>
      </c>
      <c r="J100" s="16">
        <v>9</v>
      </c>
      <c r="K100" s="16">
        <v>842</v>
      </c>
      <c r="L100" s="17">
        <v>45706</v>
      </c>
      <c r="M100" s="18">
        <f t="shared" si="45"/>
        <v>14800128</v>
      </c>
      <c r="N100" s="17">
        <v>45723</v>
      </c>
      <c r="O100" s="13" t="s">
        <v>43</v>
      </c>
      <c r="P100" s="19">
        <v>45723</v>
      </c>
      <c r="Q100" s="13">
        <v>925</v>
      </c>
      <c r="R100" s="1">
        <v>220401</v>
      </c>
      <c r="S100" s="20">
        <f t="shared" si="46"/>
        <v>14800128</v>
      </c>
      <c r="T100" s="17">
        <v>45723</v>
      </c>
      <c r="U100" s="15" t="s">
        <v>830</v>
      </c>
      <c r="V100" s="17">
        <v>45724</v>
      </c>
      <c r="W100" s="25" t="s">
        <v>3146</v>
      </c>
      <c r="X100" s="17"/>
      <c r="Y100" s="1"/>
      <c r="Z100" s="21">
        <f>+F100/2</f>
        <v>7400064</v>
      </c>
      <c r="AA100" s="1"/>
      <c r="AB100" s="22"/>
      <c r="AC100" s="1"/>
      <c r="AD100" s="22"/>
      <c r="AE100" s="1"/>
      <c r="AF100" s="1" t="s">
        <v>831</v>
      </c>
      <c r="AG100" s="1">
        <v>3188335173</v>
      </c>
      <c r="AH100" s="26" t="s">
        <v>832</v>
      </c>
      <c r="AI100" s="1"/>
    </row>
    <row r="101" spans="1:35">
      <c r="A101" s="1">
        <v>204</v>
      </c>
      <c r="B101" s="1" t="s">
        <v>47</v>
      </c>
      <c r="C101" s="1" t="s">
        <v>311</v>
      </c>
      <c r="D101" s="24" t="s">
        <v>326</v>
      </c>
      <c r="E101" s="13" t="s">
        <v>40</v>
      </c>
      <c r="F101" s="14">
        <v>9450000</v>
      </c>
      <c r="G101" s="1" t="s">
        <v>327</v>
      </c>
      <c r="H101" s="15">
        <v>65755709</v>
      </c>
      <c r="I101" s="15" t="s">
        <v>115</v>
      </c>
      <c r="J101" s="16">
        <v>1</v>
      </c>
      <c r="K101" s="16">
        <v>889</v>
      </c>
      <c r="L101" s="17">
        <v>45716</v>
      </c>
      <c r="M101" s="18">
        <f t="shared" ref="M101:M103" si="47">F101</f>
        <v>9450000</v>
      </c>
      <c r="N101" s="17">
        <v>45726</v>
      </c>
      <c r="O101" s="13" t="s">
        <v>43</v>
      </c>
      <c r="P101" s="19">
        <v>45726</v>
      </c>
      <c r="Q101" s="13">
        <v>939</v>
      </c>
      <c r="R101" s="1">
        <v>220401</v>
      </c>
      <c r="S101" s="20">
        <f t="shared" ref="S101:S103" si="48">M101</f>
        <v>9450000</v>
      </c>
      <c r="T101" s="17">
        <v>45726</v>
      </c>
      <c r="U101" s="15">
        <v>100042113</v>
      </c>
      <c r="V101" s="17">
        <v>45726</v>
      </c>
      <c r="W101" s="25" t="s">
        <v>3146</v>
      </c>
      <c r="X101" s="17"/>
      <c r="Y101" s="1"/>
      <c r="Z101" s="21">
        <f>+S101/2</f>
        <v>4725000</v>
      </c>
      <c r="AA101" s="27"/>
      <c r="AB101" s="22"/>
      <c r="AC101" s="1"/>
      <c r="AD101" s="22"/>
      <c r="AE101" s="1"/>
      <c r="AF101" s="1" t="s">
        <v>328</v>
      </c>
      <c r="AG101" s="1">
        <v>3176367754</v>
      </c>
      <c r="AH101" s="26" t="s">
        <v>329</v>
      </c>
      <c r="AI101" s="1"/>
    </row>
    <row r="102" spans="1:35">
      <c r="A102" s="1">
        <v>205</v>
      </c>
      <c r="B102" s="1" t="s">
        <v>47</v>
      </c>
      <c r="C102" s="1" t="s">
        <v>178</v>
      </c>
      <c r="D102" s="24" t="s">
        <v>858</v>
      </c>
      <c r="E102" s="13" t="s">
        <v>40</v>
      </c>
      <c r="F102" s="14">
        <v>4738000</v>
      </c>
      <c r="G102" s="1" t="s">
        <v>180</v>
      </c>
      <c r="H102" s="15">
        <v>65767290</v>
      </c>
      <c r="I102" s="15" t="s">
        <v>115</v>
      </c>
      <c r="J102" s="16">
        <v>8</v>
      </c>
      <c r="K102" s="16">
        <v>942</v>
      </c>
      <c r="L102" s="17">
        <v>45716</v>
      </c>
      <c r="M102" s="18">
        <f t="shared" si="47"/>
        <v>4738000</v>
      </c>
      <c r="N102" s="17">
        <v>45726</v>
      </c>
      <c r="O102" s="13" t="s">
        <v>43</v>
      </c>
      <c r="P102" s="19">
        <v>45726</v>
      </c>
      <c r="Q102" s="13">
        <v>940</v>
      </c>
      <c r="R102" s="1">
        <v>220402</v>
      </c>
      <c r="S102" s="20">
        <f t="shared" si="48"/>
        <v>4738000</v>
      </c>
      <c r="T102" s="17">
        <v>45726</v>
      </c>
      <c r="U102" s="15">
        <v>100042109</v>
      </c>
      <c r="V102" s="17">
        <v>45726</v>
      </c>
      <c r="W102" s="13" t="s">
        <v>3146</v>
      </c>
      <c r="X102" s="17"/>
      <c r="Y102" s="1"/>
      <c r="Z102" s="21">
        <f>+S102/2</f>
        <v>2369000</v>
      </c>
      <c r="AA102" s="1"/>
      <c r="AB102" s="22"/>
      <c r="AC102" s="1"/>
      <c r="AD102" s="22"/>
      <c r="AE102" s="1"/>
      <c r="AF102" s="1" t="s">
        <v>859</v>
      </c>
      <c r="AG102" s="1">
        <v>3162252728</v>
      </c>
      <c r="AH102" s="26" t="s">
        <v>860</v>
      </c>
      <c r="AI102" s="1"/>
    </row>
    <row r="103" spans="1:35">
      <c r="A103" s="1">
        <v>206</v>
      </c>
      <c r="B103" s="1" t="s">
        <v>47</v>
      </c>
      <c r="C103" s="1" t="s">
        <v>178</v>
      </c>
      <c r="D103" s="24" t="s">
        <v>858</v>
      </c>
      <c r="E103" s="13" t="s">
        <v>40</v>
      </c>
      <c r="F103" s="14">
        <v>4738000</v>
      </c>
      <c r="G103" s="1" t="s">
        <v>187</v>
      </c>
      <c r="H103" s="15">
        <v>11105198316</v>
      </c>
      <c r="I103" s="15" t="s">
        <v>115</v>
      </c>
      <c r="J103" s="16">
        <v>7</v>
      </c>
      <c r="K103" s="16">
        <v>840</v>
      </c>
      <c r="L103" s="17">
        <v>45716</v>
      </c>
      <c r="M103" s="18">
        <f t="shared" si="47"/>
        <v>4738000</v>
      </c>
      <c r="N103" s="17">
        <v>45726</v>
      </c>
      <c r="O103" s="13" t="s">
        <v>43</v>
      </c>
      <c r="P103" s="19">
        <v>45726</v>
      </c>
      <c r="Q103" s="13">
        <v>941</v>
      </c>
      <c r="R103" s="1">
        <v>220402</v>
      </c>
      <c r="S103" s="20">
        <f t="shared" si="48"/>
        <v>4738000</v>
      </c>
      <c r="T103" s="17">
        <v>45726</v>
      </c>
      <c r="U103" s="15">
        <v>10042118</v>
      </c>
      <c r="V103" s="17">
        <v>45726</v>
      </c>
      <c r="W103" s="13" t="s">
        <v>3146</v>
      </c>
      <c r="X103" s="17"/>
      <c r="Y103" s="1"/>
      <c r="Z103" s="21">
        <f>+S103/2</f>
        <v>2369000</v>
      </c>
      <c r="AA103" s="1"/>
      <c r="AB103" s="22"/>
      <c r="AC103" s="1"/>
      <c r="AD103" s="22"/>
      <c r="AE103" s="1"/>
      <c r="AF103" s="1" t="s">
        <v>861</v>
      </c>
      <c r="AG103" s="1">
        <v>3148056693</v>
      </c>
      <c r="AH103" s="26" t="s">
        <v>862</v>
      </c>
      <c r="AI103" s="1"/>
    </row>
    <row r="104" spans="1:35">
      <c r="A104" s="1">
        <v>218</v>
      </c>
      <c r="B104" s="1" t="s">
        <v>47</v>
      </c>
      <c r="C104" s="1" t="s">
        <v>178</v>
      </c>
      <c r="D104" s="24" t="s">
        <v>858</v>
      </c>
      <c r="E104" s="13" t="s">
        <v>40</v>
      </c>
      <c r="F104" s="14">
        <v>4738000</v>
      </c>
      <c r="G104" s="1" t="s">
        <v>184</v>
      </c>
      <c r="H104" s="15" t="s">
        <v>908</v>
      </c>
      <c r="I104" s="15" t="s">
        <v>909</v>
      </c>
      <c r="J104" s="16">
        <v>9</v>
      </c>
      <c r="K104" s="16">
        <v>945</v>
      </c>
      <c r="L104" s="17">
        <v>45716</v>
      </c>
      <c r="M104" s="18">
        <f t="shared" ref="M104:M114" si="49">F104</f>
        <v>4738000</v>
      </c>
      <c r="N104" s="17">
        <v>45728</v>
      </c>
      <c r="O104" s="13" t="s">
        <v>43</v>
      </c>
      <c r="P104" s="19">
        <v>45728</v>
      </c>
      <c r="Q104" s="13">
        <v>951</v>
      </c>
      <c r="R104" s="1">
        <v>220402</v>
      </c>
      <c r="S104" s="20">
        <f t="shared" ref="S104:S114" si="50">M104</f>
        <v>4738000</v>
      </c>
      <c r="T104" s="17">
        <v>45729</v>
      </c>
      <c r="U104" s="15">
        <v>100042233</v>
      </c>
      <c r="V104" s="17">
        <v>45730</v>
      </c>
      <c r="W104" s="13" t="s">
        <v>3146</v>
      </c>
      <c r="X104" s="17"/>
      <c r="Y104" s="1"/>
      <c r="Z104" s="21">
        <f>+S104/2</f>
        <v>2369000</v>
      </c>
      <c r="AA104" s="1"/>
      <c r="AB104" s="22"/>
      <c r="AC104" s="1"/>
      <c r="AD104" s="22"/>
      <c r="AE104" s="1"/>
      <c r="AF104" s="1" t="s">
        <v>910</v>
      </c>
      <c r="AG104" s="1">
        <v>31115707419</v>
      </c>
      <c r="AH104" s="26" t="s">
        <v>186</v>
      </c>
      <c r="AI104" s="1"/>
    </row>
    <row r="105" spans="1:35">
      <c r="A105" s="1">
        <v>220</v>
      </c>
      <c r="B105" s="1" t="s">
        <v>47</v>
      </c>
      <c r="C105" s="1" t="s">
        <v>468</v>
      </c>
      <c r="D105" s="1" t="s">
        <v>917</v>
      </c>
      <c r="E105" s="13" t="s">
        <v>40</v>
      </c>
      <c r="F105" s="14">
        <v>12900000</v>
      </c>
      <c r="G105" s="1" t="s">
        <v>918</v>
      </c>
      <c r="H105" s="15">
        <v>19483464</v>
      </c>
      <c r="I105" s="15" t="s">
        <v>261</v>
      </c>
      <c r="J105" s="16">
        <v>5</v>
      </c>
      <c r="K105" s="16">
        <v>990</v>
      </c>
      <c r="L105" s="17">
        <v>45726</v>
      </c>
      <c r="M105" s="18">
        <f t="shared" si="49"/>
        <v>12900000</v>
      </c>
      <c r="N105" s="17">
        <v>45730</v>
      </c>
      <c r="O105" s="13" t="s">
        <v>43</v>
      </c>
      <c r="P105" s="19">
        <v>45730</v>
      </c>
      <c r="Q105" s="13">
        <v>965</v>
      </c>
      <c r="R105" s="1">
        <v>220401</v>
      </c>
      <c r="S105" s="20">
        <f t="shared" si="50"/>
        <v>12900000</v>
      </c>
      <c r="T105" s="17">
        <v>45730</v>
      </c>
      <c r="U105" s="15" t="s">
        <v>919</v>
      </c>
      <c r="V105" s="17">
        <v>45733</v>
      </c>
      <c r="W105" s="13" t="s">
        <v>668</v>
      </c>
      <c r="X105" s="17"/>
      <c r="Y105" s="1"/>
      <c r="Z105" s="21">
        <f t="shared" ref="Z105:Z113" si="51">+S105/3</f>
        <v>4300000</v>
      </c>
      <c r="AA105" s="1"/>
      <c r="AB105" s="22"/>
      <c r="AC105" s="1"/>
      <c r="AD105" s="22"/>
      <c r="AE105" s="1"/>
      <c r="AF105" s="1" t="s">
        <v>920</v>
      </c>
      <c r="AG105" s="1">
        <v>3203473699</v>
      </c>
      <c r="AH105" s="26" t="s">
        <v>921</v>
      </c>
      <c r="AI105" s="1"/>
    </row>
    <row r="106" spans="1:35">
      <c r="A106" s="1">
        <v>221</v>
      </c>
      <c r="B106" s="1" t="s">
        <v>47</v>
      </c>
      <c r="C106" s="1" t="s">
        <v>468</v>
      </c>
      <c r="D106" s="24" t="s">
        <v>922</v>
      </c>
      <c r="E106" s="13" t="s">
        <v>40</v>
      </c>
      <c r="F106" s="14">
        <v>7107000</v>
      </c>
      <c r="G106" s="1" t="s">
        <v>923</v>
      </c>
      <c r="H106" s="15">
        <v>65556129</v>
      </c>
      <c r="I106" s="15" t="s">
        <v>924</v>
      </c>
      <c r="J106" s="16">
        <v>4</v>
      </c>
      <c r="K106" s="16">
        <v>978</v>
      </c>
      <c r="L106" s="17">
        <v>45726</v>
      </c>
      <c r="M106" s="18">
        <f t="shared" si="49"/>
        <v>7107000</v>
      </c>
      <c r="N106" s="17">
        <v>45730</v>
      </c>
      <c r="O106" s="13" t="s">
        <v>43</v>
      </c>
      <c r="P106" s="19">
        <v>45730</v>
      </c>
      <c r="Q106" s="13">
        <v>966</v>
      </c>
      <c r="R106" s="1">
        <v>220402</v>
      </c>
      <c r="S106" s="20">
        <f t="shared" si="50"/>
        <v>7107000</v>
      </c>
      <c r="T106" s="17">
        <v>45730</v>
      </c>
      <c r="U106" s="15" t="s">
        <v>925</v>
      </c>
      <c r="V106" s="17">
        <v>45730</v>
      </c>
      <c r="W106" s="13" t="s">
        <v>668</v>
      </c>
      <c r="X106" s="17"/>
      <c r="Y106" s="1"/>
      <c r="Z106" s="21">
        <f t="shared" si="51"/>
        <v>2369000</v>
      </c>
      <c r="AA106" s="1"/>
      <c r="AB106" s="22"/>
      <c r="AC106" s="1"/>
      <c r="AD106" s="22"/>
      <c r="AE106" s="1"/>
      <c r="AF106" s="1" t="s">
        <v>926</v>
      </c>
      <c r="AG106" s="1">
        <v>3162211014</v>
      </c>
      <c r="AH106" s="26" t="s">
        <v>927</v>
      </c>
      <c r="AI106" s="1"/>
    </row>
    <row r="107" spans="1:35">
      <c r="A107" s="1">
        <v>222</v>
      </c>
      <c r="B107" s="1" t="s">
        <v>47</v>
      </c>
      <c r="C107" s="1" t="s">
        <v>468</v>
      </c>
      <c r="D107" s="1" t="s">
        <v>917</v>
      </c>
      <c r="E107" s="13" t="s">
        <v>40</v>
      </c>
      <c r="F107" s="14">
        <v>12000000</v>
      </c>
      <c r="G107" s="1" t="s">
        <v>928</v>
      </c>
      <c r="H107" s="15">
        <v>65717924</v>
      </c>
      <c r="I107" s="15" t="s">
        <v>929</v>
      </c>
      <c r="J107" s="16">
        <v>5</v>
      </c>
      <c r="K107" s="16">
        <v>989</v>
      </c>
      <c r="L107" s="17">
        <v>45726</v>
      </c>
      <c r="M107" s="18">
        <f t="shared" si="49"/>
        <v>12000000</v>
      </c>
      <c r="N107" s="17">
        <v>45730</v>
      </c>
      <c r="O107" s="13" t="s">
        <v>43</v>
      </c>
      <c r="P107" s="19">
        <v>45730</v>
      </c>
      <c r="Q107" s="13">
        <v>967</v>
      </c>
      <c r="R107" s="1">
        <v>220401</v>
      </c>
      <c r="S107" s="20">
        <f t="shared" si="50"/>
        <v>12000000</v>
      </c>
      <c r="T107" s="17">
        <v>45730</v>
      </c>
      <c r="U107" s="15" t="s">
        <v>930</v>
      </c>
      <c r="V107" s="17">
        <v>45730</v>
      </c>
      <c r="W107" s="13" t="s">
        <v>668</v>
      </c>
      <c r="X107" s="17"/>
      <c r="Y107" s="1"/>
      <c r="Z107" s="21">
        <f t="shared" si="51"/>
        <v>4000000</v>
      </c>
      <c r="AA107" s="1"/>
      <c r="AB107" s="22"/>
      <c r="AC107" s="1"/>
      <c r="AD107" s="22"/>
      <c r="AE107" s="1"/>
      <c r="AF107" s="1" t="s">
        <v>931</v>
      </c>
      <c r="AG107" s="1">
        <v>3105540197</v>
      </c>
      <c r="AH107" s="26" t="s">
        <v>932</v>
      </c>
      <c r="AI107" s="1"/>
    </row>
    <row r="108" spans="1:35">
      <c r="A108" s="1">
        <v>223</v>
      </c>
      <c r="B108" s="1" t="s">
        <v>47</v>
      </c>
      <c r="C108" s="1" t="s">
        <v>468</v>
      </c>
      <c r="D108" s="1" t="s">
        <v>917</v>
      </c>
      <c r="E108" s="13" t="s">
        <v>40</v>
      </c>
      <c r="F108" s="14">
        <v>12900000</v>
      </c>
      <c r="G108" s="1" t="s">
        <v>933</v>
      </c>
      <c r="H108" s="15">
        <v>28559183</v>
      </c>
      <c r="I108" s="15" t="s">
        <v>42</v>
      </c>
      <c r="J108" s="16">
        <v>1</v>
      </c>
      <c r="K108" s="16">
        <v>977</v>
      </c>
      <c r="L108" s="17">
        <v>45726</v>
      </c>
      <c r="M108" s="18">
        <f t="shared" si="49"/>
        <v>12900000</v>
      </c>
      <c r="N108" s="17">
        <v>45730</v>
      </c>
      <c r="O108" s="13" t="s">
        <v>43</v>
      </c>
      <c r="P108" s="19">
        <v>45730</v>
      </c>
      <c r="Q108" s="13">
        <v>968</v>
      </c>
      <c r="R108" s="1">
        <v>220401</v>
      </c>
      <c r="S108" s="20">
        <f t="shared" si="50"/>
        <v>12900000</v>
      </c>
      <c r="T108" s="17">
        <v>45730</v>
      </c>
      <c r="U108" s="15" t="s">
        <v>934</v>
      </c>
      <c r="V108" s="17">
        <v>45730</v>
      </c>
      <c r="W108" s="13" t="s">
        <v>668</v>
      </c>
      <c r="X108" s="17"/>
      <c r="Y108" s="1"/>
      <c r="Z108" s="21">
        <f t="shared" si="51"/>
        <v>4300000</v>
      </c>
      <c r="AA108" s="1"/>
      <c r="AB108" s="22"/>
      <c r="AC108" s="1"/>
      <c r="AD108" s="22"/>
      <c r="AE108" s="1"/>
      <c r="AF108" s="1" t="s">
        <v>935</v>
      </c>
      <c r="AG108" s="1">
        <v>3107688512</v>
      </c>
      <c r="AH108" s="26" t="s">
        <v>936</v>
      </c>
      <c r="AI108" s="1"/>
    </row>
    <row r="109" spans="1:35">
      <c r="A109" s="1">
        <v>225</v>
      </c>
      <c r="B109" s="1" t="s">
        <v>47</v>
      </c>
      <c r="C109" s="1" t="s">
        <v>468</v>
      </c>
      <c r="D109" s="24" t="s">
        <v>943</v>
      </c>
      <c r="E109" s="13" t="s">
        <v>40</v>
      </c>
      <c r="F109" s="14">
        <v>7725000</v>
      </c>
      <c r="G109" s="1" t="s">
        <v>944</v>
      </c>
      <c r="H109" s="15">
        <v>65632947</v>
      </c>
      <c r="I109" s="15" t="s">
        <v>42</v>
      </c>
      <c r="J109" s="16">
        <v>8</v>
      </c>
      <c r="K109" s="16">
        <v>981</v>
      </c>
      <c r="L109" s="17">
        <v>45726</v>
      </c>
      <c r="M109" s="18">
        <f t="shared" si="49"/>
        <v>7725000</v>
      </c>
      <c r="N109" s="17">
        <v>45730</v>
      </c>
      <c r="O109" s="13" t="s">
        <v>43</v>
      </c>
      <c r="P109" s="19">
        <v>45730</v>
      </c>
      <c r="Q109" s="13">
        <v>970</v>
      </c>
      <c r="R109" s="1">
        <v>220402</v>
      </c>
      <c r="S109" s="20">
        <f t="shared" si="50"/>
        <v>7725000</v>
      </c>
      <c r="T109" s="17">
        <v>45730</v>
      </c>
      <c r="U109" s="15" t="s">
        <v>945</v>
      </c>
      <c r="V109" s="17">
        <v>45730</v>
      </c>
      <c r="W109" s="13" t="s">
        <v>668</v>
      </c>
      <c r="X109" s="17"/>
      <c r="Y109" s="1"/>
      <c r="Z109" s="21">
        <f t="shared" si="51"/>
        <v>2575000</v>
      </c>
      <c r="AA109" s="1"/>
      <c r="AB109" s="22"/>
      <c r="AC109" s="1"/>
      <c r="AD109" s="22"/>
      <c r="AE109" s="1"/>
      <c r="AF109" s="1" t="s">
        <v>946</v>
      </c>
      <c r="AG109" s="1">
        <v>3132513206</v>
      </c>
      <c r="AH109" s="26" t="s">
        <v>947</v>
      </c>
      <c r="AI109" s="1"/>
    </row>
    <row r="110" spans="1:35">
      <c r="A110" s="1">
        <v>226</v>
      </c>
      <c r="B110" s="1" t="s">
        <v>47</v>
      </c>
      <c r="C110" s="1" t="s">
        <v>468</v>
      </c>
      <c r="D110" s="24" t="s">
        <v>943</v>
      </c>
      <c r="E110" s="13" t="s">
        <v>40</v>
      </c>
      <c r="F110" s="14">
        <v>7725000</v>
      </c>
      <c r="G110" s="1" t="s">
        <v>948</v>
      </c>
      <c r="H110" s="15">
        <v>1110538424</v>
      </c>
      <c r="I110" s="15" t="s">
        <v>42</v>
      </c>
      <c r="J110" s="16">
        <v>1</v>
      </c>
      <c r="K110" s="16">
        <v>980</v>
      </c>
      <c r="L110" s="17">
        <v>45726</v>
      </c>
      <c r="M110" s="18">
        <f t="shared" si="49"/>
        <v>7725000</v>
      </c>
      <c r="N110" s="17">
        <v>45730</v>
      </c>
      <c r="O110" s="13" t="s">
        <v>43</v>
      </c>
      <c r="P110" s="19">
        <v>45730</v>
      </c>
      <c r="Q110" s="13">
        <v>971</v>
      </c>
      <c r="R110" s="1">
        <v>220402</v>
      </c>
      <c r="S110" s="20">
        <f t="shared" si="50"/>
        <v>7725000</v>
      </c>
      <c r="T110" s="17">
        <v>45730</v>
      </c>
      <c r="U110" s="15" t="s">
        <v>949</v>
      </c>
      <c r="V110" s="17" t="s">
        <v>4160</v>
      </c>
      <c r="W110" s="13" t="s">
        <v>668</v>
      </c>
      <c r="X110" s="17"/>
      <c r="Y110" s="1"/>
      <c r="Z110" s="21">
        <f t="shared" si="51"/>
        <v>2575000</v>
      </c>
      <c r="AA110" s="1"/>
      <c r="AB110" s="22"/>
      <c r="AC110" s="1"/>
      <c r="AD110" s="22"/>
      <c r="AE110" s="1"/>
      <c r="AF110" s="1" t="s">
        <v>950</v>
      </c>
      <c r="AG110" s="1">
        <v>3204694817</v>
      </c>
      <c r="AH110" s="26" t="s">
        <v>951</v>
      </c>
      <c r="AI110" s="1"/>
    </row>
    <row r="111" spans="1:35">
      <c r="A111" s="1">
        <v>227</v>
      </c>
      <c r="B111" s="1" t="s">
        <v>47</v>
      </c>
      <c r="C111" s="1" t="s">
        <v>468</v>
      </c>
      <c r="D111" s="24" t="s">
        <v>943</v>
      </c>
      <c r="E111" s="13" t="s">
        <v>40</v>
      </c>
      <c r="F111" s="14">
        <v>7725000</v>
      </c>
      <c r="G111" s="1" t="s">
        <v>952</v>
      </c>
      <c r="H111" s="15">
        <v>1110487432</v>
      </c>
      <c r="I111" s="15" t="s">
        <v>42</v>
      </c>
      <c r="J111" s="16">
        <v>9</v>
      </c>
      <c r="K111" s="16">
        <v>984</v>
      </c>
      <c r="L111" s="17">
        <v>45726</v>
      </c>
      <c r="M111" s="18">
        <f t="shared" si="49"/>
        <v>7725000</v>
      </c>
      <c r="N111" s="17">
        <v>45730</v>
      </c>
      <c r="O111" s="13" t="s">
        <v>43</v>
      </c>
      <c r="P111" s="19">
        <v>45730</v>
      </c>
      <c r="Q111" s="13">
        <v>972</v>
      </c>
      <c r="R111" s="1">
        <v>220402</v>
      </c>
      <c r="S111" s="20">
        <f t="shared" si="50"/>
        <v>7725000</v>
      </c>
      <c r="T111" s="17">
        <v>45730</v>
      </c>
      <c r="U111" s="15">
        <v>100042282</v>
      </c>
      <c r="V111" s="17">
        <v>45733</v>
      </c>
      <c r="W111" s="13" t="s">
        <v>668</v>
      </c>
      <c r="X111" s="17"/>
      <c r="Y111" s="1"/>
      <c r="Z111" s="21">
        <f t="shared" si="51"/>
        <v>2575000</v>
      </c>
      <c r="AA111" s="1"/>
      <c r="AB111" s="22"/>
      <c r="AC111" s="1"/>
      <c r="AD111" s="22"/>
      <c r="AE111" s="1"/>
      <c r="AF111" s="1" t="s">
        <v>953</v>
      </c>
      <c r="AG111" s="1">
        <v>3017048510</v>
      </c>
      <c r="AH111" s="26" t="s">
        <v>954</v>
      </c>
      <c r="AI111" s="1"/>
    </row>
    <row r="112" spans="1:35">
      <c r="A112" s="1">
        <v>228</v>
      </c>
      <c r="B112" s="1" t="s">
        <v>47</v>
      </c>
      <c r="C112" s="1" t="s">
        <v>468</v>
      </c>
      <c r="D112" s="24" t="s">
        <v>943</v>
      </c>
      <c r="E112" s="13" t="s">
        <v>40</v>
      </c>
      <c r="F112" s="14">
        <v>7725000</v>
      </c>
      <c r="G112" s="1" t="s">
        <v>955</v>
      </c>
      <c r="H112" s="15">
        <v>1110489832</v>
      </c>
      <c r="I112" s="15" t="s">
        <v>42</v>
      </c>
      <c r="J112" s="16">
        <v>0</v>
      </c>
      <c r="K112" s="16">
        <v>985</v>
      </c>
      <c r="L112" s="17">
        <v>45726</v>
      </c>
      <c r="M112" s="18">
        <f t="shared" si="49"/>
        <v>7725000</v>
      </c>
      <c r="N112" s="17">
        <v>45730</v>
      </c>
      <c r="O112" s="13" t="s">
        <v>43</v>
      </c>
      <c r="P112" s="19">
        <v>45730</v>
      </c>
      <c r="Q112" s="13">
        <v>973</v>
      </c>
      <c r="R112" s="1">
        <v>220402</v>
      </c>
      <c r="S112" s="20">
        <f t="shared" si="50"/>
        <v>7725000</v>
      </c>
      <c r="T112" s="17">
        <v>45730</v>
      </c>
      <c r="U112" s="15">
        <v>100042283</v>
      </c>
      <c r="V112" s="17">
        <v>45730</v>
      </c>
      <c r="W112" s="13" t="s">
        <v>668</v>
      </c>
      <c r="X112" s="17"/>
      <c r="Y112" s="1"/>
      <c r="Z112" s="21">
        <f t="shared" si="51"/>
        <v>2575000</v>
      </c>
      <c r="AA112" s="1"/>
      <c r="AB112" s="22"/>
      <c r="AC112" s="1"/>
      <c r="AD112" s="22"/>
      <c r="AE112" s="1"/>
      <c r="AF112" s="1" t="s">
        <v>956</v>
      </c>
      <c r="AG112" s="1">
        <v>3227884180</v>
      </c>
      <c r="AH112" s="26" t="s">
        <v>957</v>
      </c>
      <c r="AI112" s="1"/>
    </row>
    <row r="113" spans="1:35">
      <c r="A113" s="1">
        <v>229</v>
      </c>
      <c r="B113" s="1" t="s">
        <v>47</v>
      </c>
      <c r="C113" s="1" t="s">
        <v>468</v>
      </c>
      <c r="D113" s="24" t="s">
        <v>922</v>
      </c>
      <c r="E113" s="13" t="s">
        <v>40</v>
      </c>
      <c r="F113" s="14">
        <v>7107000</v>
      </c>
      <c r="G113" s="1" t="s">
        <v>958</v>
      </c>
      <c r="H113" s="15">
        <v>1110448973</v>
      </c>
      <c r="I113" s="15" t="s">
        <v>42</v>
      </c>
      <c r="J113" s="16">
        <v>5</v>
      </c>
      <c r="K113" s="16">
        <v>976</v>
      </c>
      <c r="L113" s="17">
        <v>45726</v>
      </c>
      <c r="M113" s="18">
        <f t="shared" si="49"/>
        <v>7107000</v>
      </c>
      <c r="N113" s="17">
        <v>45730</v>
      </c>
      <c r="O113" s="13" t="s">
        <v>43</v>
      </c>
      <c r="P113" s="19">
        <v>45730</v>
      </c>
      <c r="Q113" s="13">
        <v>974</v>
      </c>
      <c r="R113" s="1">
        <v>220402</v>
      </c>
      <c r="S113" s="20">
        <f t="shared" si="50"/>
        <v>7107000</v>
      </c>
      <c r="T113" s="17">
        <v>45730</v>
      </c>
      <c r="U113" s="15" t="s">
        <v>959</v>
      </c>
      <c r="V113" s="17">
        <v>45730</v>
      </c>
      <c r="W113" s="13" t="s">
        <v>668</v>
      </c>
      <c r="X113" s="17"/>
      <c r="Y113" s="1"/>
      <c r="Z113" s="21">
        <f t="shared" si="51"/>
        <v>2369000</v>
      </c>
      <c r="AA113" s="1"/>
      <c r="AB113" s="22"/>
      <c r="AC113" s="1"/>
      <c r="AD113" s="22"/>
      <c r="AE113" s="1"/>
      <c r="AF113" s="1" t="s">
        <v>960</v>
      </c>
      <c r="AG113" s="1">
        <v>3208821910</v>
      </c>
      <c r="AH113" s="26" t="s">
        <v>961</v>
      </c>
      <c r="AI113" s="1"/>
    </row>
    <row r="114" spans="1:35">
      <c r="A114" s="1">
        <v>230</v>
      </c>
      <c r="B114" s="1" t="s">
        <v>47</v>
      </c>
      <c r="C114" s="1" t="s">
        <v>468</v>
      </c>
      <c r="D114" s="1" t="s">
        <v>917</v>
      </c>
      <c r="E114" s="13" t="s">
        <v>40</v>
      </c>
      <c r="F114" s="14">
        <v>12900000</v>
      </c>
      <c r="G114" s="1" t="s">
        <v>962</v>
      </c>
      <c r="H114" s="15">
        <v>1054562128</v>
      </c>
      <c r="I114" s="15" t="s">
        <v>963</v>
      </c>
      <c r="J114" s="16">
        <v>2</v>
      </c>
      <c r="K114" s="16">
        <v>988</v>
      </c>
      <c r="L114" s="17">
        <v>45726</v>
      </c>
      <c r="M114" s="18">
        <f t="shared" si="49"/>
        <v>12900000</v>
      </c>
      <c r="N114" s="17">
        <v>45730</v>
      </c>
      <c r="O114" s="13" t="s">
        <v>43</v>
      </c>
      <c r="P114" s="19">
        <v>45730</v>
      </c>
      <c r="Q114" s="13">
        <v>975</v>
      </c>
      <c r="R114" s="1">
        <v>220401</v>
      </c>
      <c r="S114" s="20">
        <f t="shared" si="50"/>
        <v>12900000</v>
      </c>
      <c r="T114" s="17">
        <v>45730</v>
      </c>
      <c r="U114" s="15" t="s">
        <v>964</v>
      </c>
      <c r="V114" s="17">
        <v>45730</v>
      </c>
      <c r="W114" s="13" t="s">
        <v>668</v>
      </c>
      <c r="X114" s="17"/>
      <c r="Y114" s="1"/>
      <c r="Z114" s="21">
        <f>+S114/10</f>
        <v>1290000</v>
      </c>
      <c r="AA114" s="1"/>
      <c r="AB114" s="22"/>
      <c r="AC114" s="1"/>
      <c r="AD114" s="22"/>
      <c r="AE114" s="1"/>
      <c r="AF114" s="1" t="s">
        <v>965</v>
      </c>
      <c r="AG114" s="1">
        <v>3505492763</v>
      </c>
      <c r="AH114" s="26" t="s">
        <v>966</v>
      </c>
      <c r="AI114" s="1"/>
    </row>
    <row r="115" spans="1:35">
      <c r="A115" s="1">
        <v>233</v>
      </c>
      <c r="B115" s="1" t="s">
        <v>47</v>
      </c>
      <c r="C115" s="1" t="s">
        <v>100</v>
      </c>
      <c r="D115" s="1" t="s">
        <v>976</v>
      </c>
      <c r="E115" s="13" t="s">
        <v>40</v>
      </c>
      <c r="F115" s="14">
        <v>8000000</v>
      </c>
      <c r="G115" s="1" t="s">
        <v>244</v>
      </c>
      <c r="H115" s="15">
        <v>30398749</v>
      </c>
      <c r="I115" s="15" t="s">
        <v>977</v>
      </c>
      <c r="J115" s="16">
        <v>5</v>
      </c>
      <c r="K115" s="16">
        <v>986</v>
      </c>
      <c r="L115" s="17">
        <v>45726</v>
      </c>
      <c r="M115" s="18">
        <v>45000000</v>
      </c>
      <c r="N115" s="17">
        <v>45730</v>
      </c>
      <c r="O115" s="13" t="s">
        <v>43</v>
      </c>
      <c r="P115" s="19">
        <v>45730</v>
      </c>
      <c r="Q115" s="13">
        <v>978</v>
      </c>
      <c r="R115" s="1">
        <v>220401</v>
      </c>
      <c r="S115" s="20">
        <v>45000000</v>
      </c>
      <c r="T115" s="17">
        <v>45730</v>
      </c>
      <c r="U115" s="15" t="s">
        <v>978</v>
      </c>
      <c r="V115" s="17">
        <v>45730</v>
      </c>
      <c r="W115" s="13" t="s">
        <v>3146</v>
      </c>
      <c r="X115" s="17"/>
      <c r="Y115" s="1"/>
      <c r="Z115" s="21"/>
      <c r="AA115" s="1"/>
      <c r="AB115" s="22"/>
      <c r="AC115" s="1"/>
      <c r="AD115" s="22"/>
      <c r="AE115" s="1"/>
      <c r="AF115" s="1" t="s">
        <v>246</v>
      </c>
      <c r="AG115" s="1">
        <v>3146170875</v>
      </c>
      <c r="AH115" s="26" t="s">
        <v>247</v>
      </c>
      <c r="AI115" s="1"/>
    </row>
    <row r="116" spans="1:35">
      <c r="A116" s="1">
        <v>234</v>
      </c>
      <c r="B116" s="1" t="s">
        <v>47</v>
      </c>
      <c r="C116" s="1" t="s">
        <v>661</v>
      </c>
      <c r="D116" s="1" t="s">
        <v>163</v>
      </c>
      <c r="E116" s="13" t="s">
        <v>40</v>
      </c>
      <c r="F116" s="14">
        <v>10500000</v>
      </c>
      <c r="G116" s="1" t="s">
        <v>164</v>
      </c>
      <c r="H116" s="15">
        <v>28799762</v>
      </c>
      <c r="I116" s="15" t="s">
        <v>165</v>
      </c>
      <c r="J116" s="16">
        <v>5</v>
      </c>
      <c r="K116" s="16">
        <v>1007</v>
      </c>
      <c r="L116" s="17">
        <v>45729</v>
      </c>
      <c r="M116" s="18">
        <f t="shared" ref="M116" si="52">F116</f>
        <v>10500000</v>
      </c>
      <c r="N116" s="17">
        <v>45730</v>
      </c>
      <c r="O116" s="13" t="s">
        <v>43</v>
      </c>
      <c r="P116" s="19">
        <v>45730</v>
      </c>
      <c r="Q116" s="13">
        <v>979</v>
      </c>
      <c r="R116" s="1">
        <v>220401</v>
      </c>
      <c r="S116" s="20">
        <f t="shared" ref="S116" si="53">M116</f>
        <v>10500000</v>
      </c>
      <c r="T116" s="17">
        <v>45730</v>
      </c>
      <c r="U116" s="15" t="s">
        <v>979</v>
      </c>
      <c r="V116" s="17">
        <v>45730</v>
      </c>
      <c r="W116" s="25" t="s">
        <v>3146</v>
      </c>
      <c r="X116" s="17"/>
      <c r="Y116" s="1"/>
      <c r="Z116" s="21">
        <f>+F116/2</f>
        <v>5250000</v>
      </c>
      <c r="AA116" s="1"/>
      <c r="AB116" s="22"/>
      <c r="AC116" s="1"/>
      <c r="AD116" s="22"/>
      <c r="AE116" s="1"/>
      <c r="AF116" s="1" t="s">
        <v>167</v>
      </c>
      <c r="AG116" s="1">
        <v>3182848266</v>
      </c>
      <c r="AH116" s="26" t="s">
        <v>168</v>
      </c>
      <c r="AI116" s="1"/>
    </row>
    <row r="117" spans="1:35">
      <c r="A117" s="1">
        <v>236</v>
      </c>
      <c r="B117" s="1" t="s">
        <v>47</v>
      </c>
      <c r="C117" s="1" t="s">
        <v>468</v>
      </c>
      <c r="D117" s="24" t="s">
        <v>981</v>
      </c>
      <c r="E117" s="13" t="s">
        <v>40</v>
      </c>
      <c r="F117" s="14">
        <v>7725000</v>
      </c>
      <c r="G117" s="1" t="s">
        <v>982</v>
      </c>
      <c r="H117" s="15">
        <v>65753410</v>
      </c>
      <c r="I117" s="15" t="s">
        <v>42</v>
      </c>
      <c r="J117" s="16">
        <v>4</v>
      </c>
      <c r="K117" s="16">
        <v>979</v>
      </c>
      <c r="L117" s="17">
        <v>45726</v>
      </c>
      <c r="M117" s="18">
        <f t="shared" ref="M117" si="54">F117</f>
        <v>7725000</v>
      </c>
      <c r="N117" s="17">
        <v>45736</v>
      </c>
      <c r="O117" s="13" t="s">
        <v>43</v>
      </c>
      <c r="P117" s="19">
        <v>45737</v>
      </c>
      <c r="Q117" s="13">
        <v>988</v>
      </c>
      <c r="R117" s="1">
        <v>220402</v>
      </c>
      <c r="S117" s="20">
        <f t="shared" ref="S117" si="55">M117</f>
        <v>7725000</v>
      </c>
      <c r="T117" s="17">
        <v>45736</v>
      </c>
      <c r="U117" s="15" t="s">
        <v>983</v>
      </c>
      <c r="V117" s="17">
        <v>45736</v>
      </c>
      <c r="W117" s="13" t="s">
        <v>668</v>
      </c>
      <c r="X117" s="17"/>
      <c r="Y117" s="1"/>
      <c r="Z117" s="21">
        <f>+S117/3</f>
        <v>2575000</v>
      </c>
      <c r="AA117" s="1"/>
      <c r="AB117" s="22"/>
      <c r="AC117" s="1"/>
      <c r="AD117" s="22"/>
      <c r="AE117" s="1"/>
      <c r="AF117" s="1" t="s">
        <v>984</v>
      </c>
      <c r="AG117" s="1">
        <v>3159280899</v>
      </c>
      <c r="AH117" s="26" t="s">
        <v>985</v>
      </c>
      <c r="AI117" s="1"/>
    </row>
    <row r="118" spans="1:35">
      <c r="A118" s="1">
        <v>241</v>
      </c>
      <c r="B118" s="1" t="s">
        <v>47</v>
      </c>
      <c r="C118" s="1" t="s">
        <v>311</v>
      </c>
      <c r="D118" s="24" t="s">
        <v>1003</v>
      </c>
      <c r="E118" s="13" t="s">
        <v>40</v>
      </c>
      <c r="F118" s="14">
        <v>10600000</v>
      </c>
      <c r="G118" s="1" t="s">
        <v>313</v>
      </c>
      <c r="H118" s="15">
        <v>84047569</v>
      </c>
      <c r="I118" s="15" t="s">
        <v>314</v>
      </c>
      <c r="J118" s="16">
        <v>7</v>
      </c>
      <c r="K118" s="16">
        <v>1016</v>
      </c>
      <c r="L118" s="17">
        <v>45730</v>
      </c>
      <c r="M118" s="18">
        <f t="shared" ref="M118:M119" si="56">F118</f>
        <v>10600000</v>
      </c>
      <c r="N118" s="17">
        <v>45737</v>
      </c>
      <c r="O118" s="13" t="s">
        <v>43</v>
      </c>
      <c r="P118" s="19">
        <v>45742</v>
      </c>
      <c r="Q118" s="13">
        <v>998</v>
      </c>
      <c r="R118" s="1">
        <v>220401</v>
      </c>
      <c r="S118" s="20">
        <f t="shared" ref="S118:S119" si="57">M118</f>
        <v>10600000</v>
      </c>
      <c r="T118" s="17">
        <v>45737</v>
      </c>
      <c r="U118" s="15" t="s">
        <v>1004</v>
      </c>
      <c r="V118" s="17">
        <v>45741</v>
      </c>
      <c r="W118" s="25" t="s">
        <v>3146</v>
      </c>
      <c r="X118" s="17"/>
      <c r="Y118" s="1"/>
      <c r="Z118" s="21">
        <f>+F118/2</f>
        <v>5300000</v>
      </c>
      <c r="AA118" s="27"/>
      <c r="AB118" s="22"/>
      <c r="AC118" s="1"/>
      <c r="AD118" s="22"/>
      <c r="AE118" s="1"/>
      <c r="AF118" s="1" t="s">
        <v>1005</v>
      </c>
      <c r="AG118" s="1">
        <v>3005558304</v>
      </c>
      <c r="AH118" s="26" t="s">
        <v>316</v>
      </c>
      <c r="AI118" s="1"/>
    </row>
    <row r="119" spans="1:35">
      <c r="A119" s="1">
        <v>244</v>
      </c>
      <c r="B119" s="1" t="s">
        <v>47</v>
      </c>
      <c r="C119" s="1" t="s">
        <v>661</v>
      </c>
      <c r="D119" s="24" t="s">
        <v>331</v>
      </c>
      <c r="E119" s="13" t="s">
        <v>40</v>
      </c>
      <c r="F119" s="14">
        <v>10000000</v>
      </c>
      <c r="G119" s="1" t="s">
        <v>332</v>
      </c>
      <c r="H119" s="15">
        <v>1110591276</v>
      </c>
      <c r="I119" s="15" t="s">
        <v>115</v>
      </c>
      <c r="J119" s="16">
        <v>0</v>
      </c>
      <c r="K119" s="16">
        <v>1023</v>
      </c>
      <c r="L119" s="17">
        <v>45734</v>
      </c>
      <c r="M119" s="18">
        <f t="shared" si="56"/>
        <v>10000000</v>
      </c>
      <c r="N119" s="17">
        <v>45737</v>
      </c>
      <c r="O119" s="13" t="s">
        <v>43</v>
      </c>
      <c r="P119" s="19">
        <v>45737</v>
      </c>
      <c r="Q119" s="13">
        <v>993</v>
      </c>
      <c r="R119" s="1">
        <v>220401</v>
      </c>
      <c r="S119" s="20">
        <f t="shared" si="57"/>
        <v>10000000</v>
      </c>
      <c r="T119" s="17">
        <v>45737</v>
      </c>
      <c r="U119" s="15" t="s">
        <v>1015</v>
      </c>
      <c r="V119" s="17">
        <v>45737</v>
      </c>
      <c r="W119" s="25" t="s">
        <v>3146</v>
      </c>
      <c r="X119" s="17"/>
      <c r="Y119" s="1"/>
      <c r="Z119" s="21">
        <f>+S119/1</f>
        <v>10000000</v>
      </c>
      <c r="AA119" s="1"/>
      <c r="AB119" s="22"/>
      <c r="AC119" s="1"/>
      <c r="AD119" s="22"/>
      <c r="AE119" s="1"/>
      <c r="AF119" s="1" t="s">
        <v>334</v>
      </c>
      <c r="AG119" s="1">
        <v>3103163489</v>
      </c>
      <c r="AH119" s="26" t="s">
        <v>335</v>
      </c>
      <c r="AI119" s="1"/>
    </row>
    <row r="120" spans="1:35">
      <c r="A120" s="1">
        <v>253</v>
      </c>
      <c r="B120" s="1" t="s">
        <v>47</v>
      </c>
      <c r="C120" s="1" t="s">
        <v>162</v>
      </c>
      <c r="D120" s="1" t="s">
        <v>1044</v>
      </c>
      <c r="E120" s="13" t="s">
        <v>40</v>
      </c>
      <c r="F120" s="14">
        <v>4738000</v>
      </c>
      <c r="G120" s="1" t="s">
        <v>358</v>
      </c>
      <c r="H120" s="15">
        <v>1110472317</v>
      </c>
      <c r="I120" s="15" t="s">
        <v>42</v>
      </c>
      <c r="J120" s="16">
        <v>4</v>
      </c>
      <c r="K120" s="16">
        <v>1025</v>
      </c>
      <c r="L120" s="17">
        <v>45734</v>
      </c>
      <c r="M120" s="18">
        <f t="shared" ref="M120:M133" si="58">+F120</f>
        <v>4738000</v>
      </c>
      <c r="N120" s="17">
        <v>45743</v>
      </c>
      <c r="O120" s="13" t="s">
        <v>43</v>
      </c>
      <c r="P120" s="19">
        <v>45743</v>
      </c>
      <c r="Q120" s="13">
        <v>1008</v>
      </c>
      <c r="R120" s="1">
        <v>220402</v>
      </c>
      <c r="S120" s="20">
        <f t="shared" ref="S120:S133" si="59">+M120</f>
        <v>4738000</v>
      </c>
      <c r="T120" s="17">
        <v>45743</v>
      </c>
      <c r="U120" s="15">
        <v>100042610</v>
      </c>
      <c r="V120" s="17">
        <v>45744</v>
      </c>
      <c r="W120" s="13" t="s">
        <v>3146</v>
      </c>
      <c r="X120" s="17"/>
      <c r="Y120" s="1"/>
      <c r="Z120" s="21">
        <f t="shared" ref="Z120:Z133" si="60">+S120/2</f>
        <v>2369000</v>
      </c>
      <c r="AA120" s="1"/>
      <c r="AB120" s="22"/>
      <c r="AC120" s="1"/>
      <c r="AD120" s="22"/>
      <c r="AE120" s="1"/>
      <c r="AF120" s="1" t="s">
        <v>359</v>
      </c>
      <c r="AG120" s="1">
        <v>3125522320</v>
      </c>
      <c r="AH120" s="151" t="s">
        <v>360</v>
      </c>
      <c r="AI120" s="1"/>
    </row>
    <row r="121" spans="1:35">
      <c r="A121" s="1">
        <v>254</v>
      </c>
      <c r="B121" s="1" t="s">
        <v>47</v>
      </c>
      <c r="C121" s="1" t="s">
        <v>162</v>
      </c>
      <c r="D121" s="1" t="s">
        <v>1045</v>
      </c>
      <c r="E121" s="13" t="s">
        <v>40</v>
      </c>
      <c r="F121" s="14">
        <v>4938000</v>
      </c>
      <c r="G121" s="1" t="s">
        <v>355</v>
      </c>
      <c r="H121" s="15">
        <v>5823967</v>
      </c>
      <c r="I121" s="15" t="s">
        <v>42</v>
      </c>
      <c r="J121" s="16">
        <v>7</v>
      </c>
      <c r="K121" s="16">
        <v>1024</v>
      </c>
      <c r="L121" s="17">
        <v>45734</v>
      </c>
      <c r="M121" s="18">
        <f t="shared" si="58"/>
        <v>4938000</v>
      </c>
      <c r="N121" s="17">
        <v>45743</v>
      </c>
      <c r="O121" s="13" t="s">
        <v>43</v>
      </c>
      <c r="P121" s="19">
        <v>45743</v>
      </c>
      <c r="Q121" s="13">
        <v>1009</v>
      </c>
      <c r="R121" s="1">
        <v>220402</v>
      </c>
      <c r="S121" s="20">
        <f t="shared" si="59"/>
        <v>4938000</v>
      </c>
      <c r="T121" s="17">
        <v>45743</v>
      </c>
      <c r="U121" s="15">
        <v>100042595</v>
      </c>
      <c r="V121" s="17">
        <v>45744</v>
      </c>
      <c r="W121" s="13" t="s">
        <v>3146</v>
      </c>
      <c r="X121" s="17"/>
      <c r="Y121" s="1"/>
      <c r="Z121" s="21">
        <f t="shared" si="60"/>
        <v>2469000</v>
      </c>
      <c r="AA121" s="1"/>
      <c r="AB121" s="22"/>
      <c r="AC121" s="1"/>
      <c r="AD121" s="22"/>
      <c r="AE121" s="1"/>
      <c r="AF121" s="1" t="s">
        <v>1046</v>
      </c>
      <c r="AG121" s="1">
        <v>3132826784</v>
      </c>
      <c r="AH121" s="151" t="s">
        <v>357</v>
      </c>
      <c r="AI121" s="1"/>
    </row>
    <row r="122" spans="1:35">
      <c r="A122" s="1">
        <v>255</v>
      </c>
      <c r="B122" s="1" t="s">
        <v>47</v>
      </c>
      <c r="C122" s="1" t="s">
        <v>390</v>
      </c>
      <c r="D122" s="1" t="s">
        <v>1047</v>
      </c>
      <c r="E122" s="13" t="s">
        <v>40</v>
      </c>
      <c r="F122" s="14">
        <v>4738000</v>
      </c>
      <c r="G122" s="1" t="s">
        <v>443</v>
      </c>
      <c r="H122" s="15">
        <v>65777854</v>
      </c>
      <c r="I122" s="15" t="s">
        <v>42</v>
      </c>
      <c r="J122" s="16">
        <v>4</v>
      </c>
      <c r="K122" s="16">
        <v>1040</v>
      </c>
      <c r="L122" s="17">
        <v>45735</v>
      </c>
      <c r="M122" s="18">
        <f t="shared" si="58"/>
        <v>4738000</v>
      </c>
      <c r="N122" s="17">
        <v>45743</v>
      </c>
      <c r="O122" s="13" t="s">
        <v>43</v>
      </c>
      <c r="P122" s="19">
        <v>45743</v>
      </c>
      <c r="Q122" s="13">
        <v>1010</v>
      </c>
      <c r="R122" s="1">
        <v>220402</v>
      </c>
      <c r="S122" s="20">
        <f t="shared" si="59"/>
        <v>4738000</v>
      </c>
      <c r="T122" s="17">
        <v>45743</v>
      </c>
      <c r="U122" s="15" t="s">
        <v>1048</v>
      </c>
      <c r="V122" s="17">
        <v>45743</v>
      </c>
      <c r="W122" s="13" t="s">
        <v>3146</v>
      </c>
      <c r="X122" s="17"/>
      <c r="Y122" s="1"/>
      <c r="Z122" s="21">
        <f t="shared" si="60"/>
        <v>2369000</v>
      </c>
      <c r="AA122" s="1"/>
      <c r="AB122" s="22"/>
      <c r="AC122" s="1"/>
      <c r="AD122" s="22"/>
      <c r="AE122" s="1"/>
      <c r="AF122" s="1" t="s">
        <v>445</v>
      </c>
      <c r="AG122" s="1">
        <v>3113546367</v>
      </c>
      <c r="AH122" s="151" t="s">
        <v>1049</v>
      </c>
      <c r="AI122" s="1"/>
    </row>
    <row r="123" spans="1:35">
      <c r="A123" s="1">
        <v>256</v>
      </c>
      <c r="B123" s="1" t="s">
        <v>47</v>
      </c>
      <c r="C123" s="1" t="s">
        <v>390</v>
      </c>
      <c r="D123" s="1" t="s">
        <v>1047</v>
      </c>
      <c r="E123" s="13" t="s">
        <v>40</v>
      </c>
      <c r="F123" s="14">
        <v>4738000</v>
      </c>
      <c r="G123" s="1" t="s">
        <v>419</v>
      </c>
      <c r="H123" s="15">
        <v>52049254</v>
      </c>
      <c r="I123" s="15" t="s">
        <v>261</v>
      </c>
      <c r="J123" s="16">
        <v>5</v>
      </c>
      <c r="K123" s="16">
        <v>1038</v>
      </c>
      <c r="L123" s="17">
        <v>45735</v>
      </c>
      <c r="M123" s="18">
        <f t="shared" si="58"/>
        <v>4738000</v>
      </c>
      <c r="N123" s="17">
        <v>45743</v>
      </c>
      <c r="O123" s="13" t="s">
        <v>43</v>
      </c>
      <c r="P123" s="19">
        <v>45743</v>
      </c>
      <c r="Q123" s="13">
        <v>1011</v>
      </c>
      <c r="R123" s="1">
        <v>220402</v>
      </c>
      <c r="S123" s="20">
        <f t="shared" si="59"/>
        <v>4738000</v>
      </c>
      <c r="T123" s="17">
        <v>45743</v>
      </c>
      <c r="U123" s="15" t="s">
        <v>1050</v>
      </c>
      <c r="V123" s="17">
        <v>45744</v>
      </c>
      <c r="W123" s="13" t="s">
        <v>3146</v>
      </c>
      <c r="X123" s="17"/>
      <c r="Y123" s="1"/>
      <c r="Z123" s="21">
        <f t="shared" si="60"/>
        <v>2369000</v>
      </c>
      <c r="AA123" s="1"/>
      <c r="AB123" s="22"/>
      <c r="AC123" s="1"/>
      <c r="AD123" s="22"/>
      <c r="AE123" s="1"/>
      <c r="AF123" s="1" t="s">
        <v>421</v>
      </c>
      <c r="AG123" s="1">
        <v>3156465133</v>
      </c>
      <c r="AH123" s="151" t="s">
        <v>1051</v>
      </c>
      <c r="AI123" s="1"/>
    </row>
    <row r="124" spans="1:35">
      <c r="A124" s="1">
        <v>257</v>
      </c>
      <c r="B124" s="1" t="s">
        <v>47</v>
      </c>
      <c r="C124" s="1" t="s">
        <v>390</v>
      </c>
      <c r="D124" s="1" t="s">
        <v>1047</v>
      </c>
      <c r="E124" s="13" t="s">
        <v>40</v>
      </c>
      <c r="F124" s="14">
        <v>4738000</v>
      </c>
      <c r="G124" s="1" t="s">
        <v>404</v>
      </c>
      <c r="H124" s="15">
        <v>1088308527</v>
      </c>
      <c r="I124" s="15" t="s">
        <v>405</v>
      </c>
      <c r="J124" s="16">
        <v>4</v>
      </c>
      <c r="K124" s="16">
        <v>1039</v>
      </c>
      <c r="L124" s="17">
        <v>45735</v>
      </c>
      <c r="M124" s="18">
        <f t="shared" si="58"/>
        <v>4738000</v>
      </c>
      <c r="N124" s="17">
        <v>45743</v>
      </c>
      <c r="O124" s="13" t="s">
        <v>43</v>
      </c>
      <c r="P124" s="19">
        <v>45743</v>
      </c>
      <c r="Q124" s="13">
        <v>1012</v>
      </c>
      <c r="R124" s="1">
        <v>220402</v>
      </c>
      <c r="S124" s="20">
        <f t="shared" si="59"/>
        <v>4738000</v>
      </c>
      <c r="T124" s="17">
        <v>45743</v>
      </c>
      <c r="U124" s="15">
        <v>100042596</v>
      </c>
      <c r="V124" s="17">
        <v>45743</v>
      </c>
      <c r="W124" s="13" t="s">
        <v>3146</v>
      </c>
      <c r="X124" s="17"/>
      <c r="Y124" s="1"/>
      <c r="Z124" s="21">
        <f t="shared" si="60"/>
        <v>2369000</v>
      </c>
      <c r="AA124" s="1"/>
      <c r="AB124" s="22"/>
      <c r="AC124" s="1"/>
      <c r="AD124" s="22"/>
      <c r="AE124" s="1"/>
      <c r="AF124" s="1" t="s">
        <v>1052</v>
      </c>
      <c r="AG124" s="1">
        <v>3112554563</v>
      </c>
      <c r="AH124" s="151" t="s">
        <v>1053</v>
      </c>
      <c r="AI124" s="1"/>
    </row>
    <row r="125" spans="1:35">
      <c r="A125" s="1">
        <v>258</v>
      </c>
      <c r="B125" s="1" t="s">
        <v>47</v>
      </c>
      <c r="C125" s="1" t="s">
        <v>390</v>
      </c>
      <c r="D125" s="1" t="s">
        <v>1047</v>
      </c>
      <c r="E125" s="13" t="s">
        <v>40</v>
      </c>
      <c r="F125" s="14">
        <v>4738000</v>
      </c>
      <c r="G125" s="1" t="s">
        <v>508</v>
      </c>
      <c r="H125" s="15">
        <v>1234645968</v>
      </c>
      <c r="I125" s="15" t="s">
        <v>42</v>
      </c>
      <c r="J125" s="16">
        <v>2</v>
      </c>
      <c r="K125" s="16">
        <v>1037</v>
      </c>
      <c r="L125" s="17">
        <v>45735</v>
      </c>
      <c r="M125" s="18">
        <f t="shared" si="58"/>
        <v>4738000</v>
      </c>
      <c r="N125" s="17">
        <v>45743</v>
      </c>
      <c r="O125" s="13" t="s">
        <v>43</v>
      </c>
      <c r="P125" s="19">
        <v>45743</v>
      </c>
      <c r="Q125" s="13">
        <v>1013</v>
      </c>
      <c r="R125" s="1">
        <v>220402</v>
      </c>
      <c r="S125" s="20">
        <f t="shared" si="59"/>
        <v>4738000</v>
      </c>
      <c r="T125" s="17">
        <v>45743</v>
      </c>
      <c r="U125" s="15" t="s">
        <v>1054</v>
      </c>
      <c r="V125" s="17">
        <v>45744</v>
      </c>
      <c r="W125" s="13" t="s">
        <v>3146</v>
      </c>
      <c r="X125" s="17"/>
      <c r="Y125" s="1"/>
      <c r="Z125" s="21">
        <f t="shared" si="60"/>
        <v>2369000</v>
      </c>
      <c r="AA125" s="1"/>
      <c r="AB125" s="22"/>
      <c r="AC125" s="1"/>
      <c r="AD125" s="22"/>
      <c r="AE125" s="1"/>
      <c r="AF125" s="1" t="s">
        <v>510</v>
      </c>
      <c r="AG125" s="1">
        <v>3153561957</v>
      </c>
      <c r="AH125" s="151" t="s">
        <v>511</v>
      </c>
      <c r="AI125" s="1"/>
    </row>
    <row r="126" spans="1:35">
      <c r="A126" s="1">
        <v>259</v>
      </c>
      <c r="B126" s="1" t="s">
        <v>47</v>
      </c>
      <c r="C126" s="1" t="s">
        <v>390</v>
      </c>
      <c r="D126" s="1" t="s">
        <v>1047</v>
      </c>
      <c r="E126" s="13" t="s">
        <v>40</v>
      </c>
      <c r="F126" s="14">
        <v>4738000</v>
      </c>
      <c r="G126" s="1" t="s">
        <v>401</v>
      </c>
      <c r="H126" s="15">
        <v>1110453084</v>
      </c>
      <c r="I126" s="15" t="s">
        <v>42</v>
      </c>
      <c r="J126" s="16">
        <v>2</v>
      </c>
      <c r="K126" s="16">
        <v>1043</v>
      </c>
      <c r="L126" s="17">
        <v>45735</v>
      </c>
      <c r="M126" s="18">
        <f t="shared" si="58"/>
        <v>4738000</v>
      </c>
      <c r="N126" s="17">
        <v>45743</v>
      </c>
      <c r="O126" s="13" t="s">
        <v>43</v>
      </c>
      <c r="P126" s="19">
        <v>45743</v>
      </c>
      <c r="Q126" s="13">
        <v>1014</v>
      </c>
      <c r="R126" s="1">
        <v>220402</v>
      </c>
      <c r="S126" s="20">
        <f t="shared" si="59"/>
        <v>4738000</v>
      </c>
      <c r="T126" s="17">
        <v>45743</v>
      </c>
      <c r="U126" s="15">
        <v>100042615</v>
      </c>
      <c r="V126" s="17">
        <v>45744</v>
      </c>
      <c r="W126" s="13" t="s">
        <v>3146</v>
      </c>
      <c r="X126" s="17"/>
      <c r="Y126" s="1"/>
      <c r="Z126" s="21">
        <f t="shared" si="60"/>
        <v>2369000</v>
      </c>
      <c r="AA126" s="1"/>
      <c r="AB126" s="22"/>
      <c r="AC126" s="1"/>
      <c r="AD126" s="22"/>
      <c r="AE126" s="1"/>
      <c r="AF126" s="1" t="s">
        <v>1055</v>
      </c>
      <c r="AG126" s="1">
        <v>3244436255</v>
      </c>
      <c r="AH126" s="151" t="s">
        <v>403</v>
      </c>
      <c r="AI126" s="1"/>
    </row>
    <row r="127" spans="1:35">
      <c r="A127" s="1">
        <v>260</v>
      </c>
      <c r="B127" s="1" t="s">
        <v>47</v>
      </c>
      <c r="C127" s="1" t="s">
        <v>390</v>
      </c>
      <c r="D127" s="1" t="s">
        <v>1047</v>
      </c>
      <c r="E127" s="13" t="s">
        <v>40</v>
      </c>
      <c r="F127" s="14">
        <v>4738000</v>
      </c>
      <c r="G127" s="1" t="s">
        <v>397</v>
      </c>
      <c r="H127" s="15">
        <v>1234643097</v>
      </c>
      <c r="I127" s="15" t="s">
        <v>42</v>
      </c>
      <c r="J127" s="16">
        <v>3</v>
      </c>
      <c r="K127" s="16">
        <v>1042</v>
      </c>
      <c r="L127" s="17">
        <v>45735</v>
      </c>
      <c r="M127" s="18">
        <f t="shared" si="58"/>
        <v>4738000</v>
      </c>
      <c r="N127" s="17">
        <v>45743</v>
      </c>
      <c r="O127" s="13" t="s">
        <v>43</v>
      </c>
      <c r="P127" s="19">
        <v>45743</v>
      </c>
      <c r="Q127" s="13">
        <v>1015</v>
      </c>
      <c r="R127" s="1">
        <v>220402</v>
      </c>
      <c r="S127" s="20">
        <f t="shared" si="59"/>
        <v>4738000</v>
      </c>
      <c r="T127" s="17">
        <v>45743</v>
      </c>
      <c r="U127" s="15">
        <v>100042604</v>
      </c>
      <c r="V127" s="17">
        <v>45743</v>
      </c>
      <c r="W127" s="13" t="s">
        <v>3146</v>
      </c>
      <c r="X127" s="17"/>
      <c r="Y127" s="1"/>
      <c r="Z127" s="21">
        <f t="shared" si="60"/>
        <v>2369000</v>
      </c>
      <c r="AA127" s="1"/>
      <c r="AB127" s="22"/>
      <c r="AC127" s="1"/>
      <c r="AD127" s="22"/>
      <c r="AE127" s="1"/>
      <c r="AF127" s="1" t="s">
        <v>399</v>
      </c>
      <c r="AG127" s="1">
        <v>3227733251</v>
      </c>
      <c r="AH127" s="151" t="s">
        <v>400</v>
      </c>
      <c r="AI127" s="1"/>
    </row>
    <row r="128" spans="1:35">
      <c r="A128" s="1">
        <v>261</v>
      </c>
      <c r="B128" s="1" t="s">
        <v>47</v>
      </c>
      <c r="C128" s="1" t="s">
        <v>390</v>
      </c>
      <c r="D128" s="1" t="s">
        <v>1047</v>
      </c>
      <c r="E128" s="13" t="s">
        <v>40</v>
      </c>
      <c r="F128" s="14">
        <v>4738000</v>
      </c>
      <c r="G128" s="1" t="s">
        <v>447</v>
      </c>
      <c r="H128" s="15">
        <v>1234640999</v>
      </c>
      <c r="I128" s="15" t="s">
        <v>42</v>
      </c>
      <c r="J128" s="16">
        <v>8</v>
      </c>
      <c r="K128" s="16">
        <v>1041</v>
      </c>
      <c r="L128" s="17">
        <v>45735</v>
      </c>
      <c r="M128" s="18">
        <f t="shared" si="58"/>
        <v>4738000</v>
      </c>
      <c r="N128" s="17">
        <v>45743</v>
      </c>
      <c r="O128" s="13" t="s">
        <v>43</v>
      </c>
      <c r="P128" s="19">
        <v>45744</v>
      </c>
      <c r="Q128" s="13">
        <v>1028</v>
      </c>
      <c r="R128" s="1">
        <v>220402</v>
      </c>
      <c r="S128" s="20">
        <f t="shared" si="59"/>
        <v>4738000</v>
      </c>
      <c r="T128" s="17">
        <v>45744</v>
      </c>
      <c r="U128" s="15" t="s">
        <v>1056</v>
      </c>
      <c r="V128" s="17">
        <v>45747</v>
      </c>
      <c r="W128" s="13" t="s">
        <v>3146</v>
      </c>
      <c r="X128" s="17"/>
      <c r="Y128" s="1"/>
      <c r="Z128" s="21">
        <f t="shared" si="60"/>
        <v>2369000</v>
      </c>
      <c r="AA128" s="1"/>
      <c r="AB128" s="22"/>
      <c r="AC128" s="1"/>
      <c r="AD128" s="22"/>
      <c r="AE128" s="1"/>
      <c r="AF128" s="1" t="s">
        <v>1057</v>
      </c>
      <c r="AG128" s="1">
        <v>3045297138</v>
      </c>
      <c r="AH128" s="151" t="s">
        <v>1058</v>
      </c>
      <c r="AI128" s="1"/>
    </row>
    <row r="129" spans="1:35">
      <c r="A129" s="1">
        <v>262</v>
      </c>
      <c r="B129" s="1" t="s">
        <v>47</v>
      </c>
      <c r="C129" s="1" t="s">
        <v>390</v>
      </c>
      <c r="D129" s="1" t="s">
        <v>1047</v>
      </c>
      <c r="E129" s="13" t="s">
        <v>40</v>
      </c>
      <c r="F129" s="14">
        <v>4738000</v>
      </c>
      <c r="G129" s="1" t="s">
        <v>455</v>
      </c>
      <c r="H129" s="15">
        <v>28551456</v>
      </c>
      <c r="I129" s="15" t="s">
        <v>42</v>
      </c>
      <c r="J129" s="16">
        <v>0</v>
      </c>
      <c r="K129" s="16">
        <v>1050</v>
      </c>
      <c r="L129" s="17">
        <v>45735</v>
      </c>
      <c r="M129" s="18">
        <f t="shared" si="58"/>
        <v>4738000</v>
      </c>
      <c r="N129" s="17">
        <v>45743</v>
      </c>
      <c r="O129" s="13" t="s">
        <v>43</v>
      </c>
      <c r="P129" s="19">
        <v>45743</v>
      </c>
      <c r="Q129" s="13">
        <v>1016</v>
      </c>
      <c r="R129" s="1">
        <v>220402</v>
      </c>
      <c r="S129" s="20">
        <f t="shared" si="59"/>
        <v>4738000</v>
      </c>
      <c r="T129" s="17">
        <v>45747</v>
      </c>
      <c r="U129" s="15" t="s">
        <v>1059</v>
      </c>
      <c r="V129" s="17">
        <v>45747</v>
      </c>
      <c r="W129" s="13" t="s">
        <v>3146</v>
      </c>
      <c r="X129" s="17"/>
      <c r="Y129" s="1"/>
      <c r="Z129" s="21">
        <f t="shared" si="60"/>
        <v>2369000</v>
      </c>
      <c r="AA129" s="1"/>
      <c r="AB129" s="22"/>
      <c r="AC129" s="1"/>
      <c r="AD129" s="22"/>
      <c r="AE129" s="1"/>
      <c r="AF129" s="1" t="s">
        <v>1060</v>
      </c>
      <c r="AG129" s="1">
        <v>3212818800</v>
      </c>
      <c r="AH129" s="151" t="s">
        <v>1061</v>
      </c>
      <c r="AI129" s="1"/>
    </row>
    <row r="130" spans="1:35">
      <c r="A130" s="1">
        <v>263</v>
      </c>
      <c r="B130" s="1" t="s">
        <v>47</v>
      </c>
      <c r="C130" s="1" t="s">
        <v>390</v>
      </c>
      <c r="D130" s="1" t="s">
        <v>1047</v>
      </c>
      <c r="E130" s="13" t="s">
        <v>40</v>
      </c>
      <c r="F130" s="14">
        <v>4738000</v>
      </c>
      <c r="G130" s="1" t="s">
        <v>1062</v>
      </c>
      <c r="H130" s="15">
        <v>1110536322</v>
      </c>
      <c r="I130" s="15" t="s">
        <v>42</v>
      </c>
      <c r="J130" s="16">
        <v>8</v>
      </c>
      <c r="K130" s="16">
        <v>1036</v>
      </c>
      <c r="L130" s="17">
        <v>45735</v>
      </c>
      <c r="M130" s="18">
        <f t="shared" si="58"/>
        <v>4738000</v>
      </c>
      <c r="N130" s="17">
        <v>45743</v>
      </c>
      <c r="O130" s="13" t="s">
        <v>43</v>
      </c>
      <c r="P130" s="19">
        <v>45743</v>
      </c>
      <c r="Q130" s="13">
        <v>1017</v>
      </c>
      <c r="R130" s="1">
        <v>220402</v>
      </c>
      <c r="S130" s="20">
        <f t="shared" si="59"/>
        <v>4738000</v>
      </c>
      <c r="T130" s="17">
        <v>45743</v>
      </c>
      <c r="U130" s="15" t="s">
        <v>1063</v>
      </c>
      <c r="V130" s="17">
        <v>45743</v>
      </c>
      <c r="W130" s="13" t="s">
        <v>3146</v>
      </c>
      <c r="X130" s="17"/>
      <c r="Y130" s="1"/>
      <c r="Z130" s="21">
        <f t="shared" si="60"/>
        <v>2369000</v>
      </c>
      <c r="AA130" s="1"/>
      <c r="AB130" s="22"/>
      <c r="AC130" s="1"/>
      <c r="AD130" s="22"/>
      <c r="AE130" s="1"/>
      <c r="AF130" s="1" t="s">
        <v>1064</v>
      </c>
      <c r="AG130" s="1">
        <v>3133554207</v>
      </c>
      <c r="AH130" s="151" t="s">
        <v>463</v>
      </c>
      <c r="AI130" s="1"/>
    </row>
    <row r="131" spans="1:35">
      <c r="A131" s="1">
        <v>264</v>
      </c>
      <c r="B131" s="1" t="s">
        <v>47</v>
      </c>
      <c r="C131" s="1" t="s">
        <v>390</v>
      </c>
      <c r="D131" s="1" t="s">
        <v>1047</v>
      </c>
      <c r="E131" s="13" t="s">
        <v>40</v>
      </c>
      <c r="F131" s="14">
        <v>4738000</v>
      </c>
      <c r="G131" s="1" t="s">
        <v>409</v>
      </c>
      <c r="H131" s="15">
        <v>1005827296</v>
      </c>
      <c r="I131" s="15" t="s">
        <v>108</v>
      </c>
      <c r="J131" s="16">
        <v>2</v>
      </c>
      <c r="K131" s="16">
        <v>1045</v>
      </c>
      <c r="L131" s="17">
        <v>45735</v>
      </c>
      <c r="M131" s="18">
        <f t="shared" si="58"/>
        <v>4738000</v>
      </c>
      <c r="N131" s="17">
        <v>45743</v>
      </c>
      <c r="O131" s="13" t="s">
        <v>43</v>
      </c>
      <c r="P131" s="19">
        <v>45743</v>
      </c>
      <c r="Q131" s="13">
        <v>1018</v>
      </c>
      <c r="R131" s="1">
        <v>220402</v>
      </c>
      <c r="S131" s="20">
        <f t="shared" si="59"/>
        <v>4738000</v>
      </c>
      <c r="T131" s="17">
        <v>45744</v>
      </c>
      <c r="U131" s="15" t="s">
        <v>1065</v>
      </c>
      <c r="V131" s="17" t="s">
        <v>4161</v>
      </c>
      <c r="W131" s="13" t="s">
        <v>3146</v>
      </c>
      <c r="X131" s="17"/>
      <c r="Y131" s="1"/>
      <c r="Z131" s="21">
        <f t="shared" si="60"/>
        <v>2369000</v>
      </c>
      <c r="AA131" s="1"/>
      <c r="AB131" s="22"/>
      <c r="AC131" s="1"/>
      <c r="AD131" s="22"/>
      <c r="AE131" s="1"/>
      <c r="AF131" s="1" t="s">
        <v>1066</v>
      </c>
      <c r="AG131" s="1">
        <v>3173154033</v>
      </c>
      <c r="AH131" s="151" t="s">
        <v>412</v>
      </c>
      <c r="AI131" s="1"/>
    </row>
    <row r="132" spans="1:35">
      <c r="A132" s="1">
        <v>265</v>
      </c>
      <c r="B132" s="1" t="s">
        <v>47</v>
      </c>
      <c r="C132" s="1" t="s">
        <v>390</v>
      </c>
      <c r="D132" s="1" t="s">
        <v>1047</v>
      </c>
      <c r="E132" s="13" t="s">
        <v>40</v>
      </c>
      <c r="F132" s="14">
        <v>4738000</v>
      </c>
      <c r="G132" s="1" t="s">
        <v>392</v>
      </c>
      <c r="H132" s="15">
        <v>33994070</v>
      </c>
      <c r="I132" s="15" t="s">
        <v>393</v>
      </c>
      <c r="J132" s="16">
        <v>0</v>
      </c>
      <c r="K132" s="16">
        <v>1044</v>
      </c>
      <c r="L132" s="17">
        <v>45735</v>
      </c>
      <c r="M132" s="18">
        <f t="shared" si="58"/>
        <v>4738000</v>
      </c>
      <c r="N132" s="17">
        <v>45743</v>
      </c>
      <c r="O132" s="13" t="s">
        <v>43</v>
      </c>
      <c r="P132" s="19">
        <v>45743</v>
      </c>
      <c r="Q132" s="13">
        <v>1019</v>
      </c>
      <c r="R132" s="1">
        <v>220402</v>
      </c>
      <c r="S132" s="20">
        <f t="shared" si="59"/>
        <v>4738000</v>
      </c>
      <c r="T132" s="17">
        <v>45743</v>
      </c>
      <c r="U132" s="15" t="s">
        <v>1067</v>
      </c>
      <c r="V132" s="17">
        <v>45743</v>
      </c>
      <c r="W132" s="13" t="s">
        <v>3146</v>
      </c>
      <c r="X132" s="17"/>
      <c r="Y132" s="1"/>
      <c r="Z132" s="21">
        <f t="shared" si="60"/>
        <v>2369000</v>
      </c>
      <c r="AA132" s="1"/>
      <c r="AB132" s="22"/>
      <c r="AC132" s="1"/>
      <c r="AD132" s="22"/>
      <c r="AE132" s="1"/>
      <c r="AF132" s="1" t="s">
        <v>1068</v>
      </c>
      <c r="AG132" s="1">
        <v>3102666173</v>
      </c>
      <c r="AH132" s="151" t="s">
        <v>396</v>
      </c>
      <c r="AI132" s="1"/>
    </row>
    <row r="133" spans="1:35">
      <c r="A133" s="1">
        <v>266</v>
      </c>
      <c r="B133" s="1" t="s">
        <v>47</v>
      </c>
      <c r="C133" s="1" t="s">
        <v>390</v>
      </c>
      <c r="D133" s="1" t="s">
        <v>1047</v>
      </c>
      <c r="E133" s="13" t="s">
        <v>40</v>
      </c>
      <c r="F133" s="14">
        <v>4738000</v>
      </c>
      <c r="G133" s="1" t="s">
        <v>451</v>
      </c>
      <c r="H133" s="15">
        <v>28914677</v>
      </c>
      <c r="I133" s="15" t="s">
        <v>452</v>
      </c>
      <c r="J133" s="16">
        <v>0</v>
      </c>
      <c r="K133" s="16">
        <v>1035</v>
      </c>
      <c r="L133" s="17">
        <v>45735</v>
      </c>
      <c r="M133" s="18">
        <f t="shared" si="58"/>
        <v>4738000</v>
      </c>
      <c r="N133" s="17">
        <v>45743</v>
      </c>
      <c r="O133" s="13" t="s">
        <v>43</v>
      </c>
      <c r="P133" s="19">
        <v>45743</v>
      </c>
      <c r="Q133" s="13">
        <v>1020</v>
      </c>
      <c r="R133" s="1">
        <v>220402</v>
      </c>
      <c r="S133" s="20">
        <f t="shared" si="59"/>
        <v>4738000</v>
      </c>
      <c r="T133" s="17">
        <v>45743</v>
      </c>
      <c r="U133" s="15">
        <v>100042612</v>
      </c>
      <c r="V133" s="17">
        <v>45744</v>
      </c>
      <c r="W133" s="13" t="s">
        <v>3146</v>
      </c>
      <c r="X133" s="17"/>
      <c r="Y133" s="1"/>
      <c r="Z133" s="21">
        <f t="shared" si="60"/>
        <v>2369000</v>
      </c>
      <c r="AA133" s="1"/>
      <c r="AB133" s="22"/>
      <c r="AC133" s="1"/>
      <c r="AD133" s="22"/>
      <c r="AE133" s="1"/>
      <c r="AF133" s="1" t="s">
        <v>1069</v>
      </c>
      <c r="AG133" s="1">
        <v>3118384325</v>
      </c>
      <c r="AH133" s="151" t="s">
        <v>454</v>
      </c>
      <c r="AI133" s="1"/>
    </row>
    <row r="134" spans="1:35">
      <c r="A134" s="1">
        <v>268</v>
      </c>
      <c r="B134" s="1" t="s">
        <v>47</v>
      </c>
      <c r="C134" s="1" t="s">
        <v>293</v>
      </c>
      <c r="D134" s="24" t="s">
        <v>1073</v>
      </c>
      <c r="E134" s="13" t="s">
        <v>40</v>
      </c>
      <c r="F134" s="14">
        <v>5400000</v>
      </c>
      <c r="G134" s="1" t="s">
        <v>1074</v>
      </c>
      <c r="H134" s="15">
        <v>1110489791</v>
      </c>
      <c r="I134" s="15" t="s">
        <v>42</v>
      </c>
      <c r="J134" s="16">
        <v>7</v>
      </c>
      <c r="K134" s="16">
        <v>1034</v>
      </c>
      <c r="L134" s="17">
        <v>45735</v>
      </c>
      <c r="M134" s="18">
        <f>+F134</f>
        <v>5400000</v>
      </c>
      <c r="N134" s="17">
        <v>45743</v>
      </c>
      <c r="O134" s="13" t="s">
        <v>43</v>
      </c>
      <c r="P134" s="19">
        <v>45743</v>
      </c>
      <c r="Q134" s="13">
        <v>1021</v>
      </c>
      <c r="R134" s="1">
        <v>220402</v>
      </c>
      <c r="S134" s="20">
        <f>+F134</f>
        <v>5400000</v>
      </c>
      <c r="T134" s="17">
        <v>45378</v>
      </c>
      <c r="U134" s="186" t="s">
        <v>1075</v>
      </c>
      <c r="V134" s="17">
        <v>45744</v>
      </c>
      <c r="W134" s="25" t="s">
        <v>3146</v>
      </c>
      <c r="X134" s="17"/>
      <c r="Y134" s="1"/>
      <c r="Z134" s="21">
        <f>+F134/2</f>
        <v>2700000</v>
      </c>
      <c r="AA134" s="1"/>
      <c r="AB134" s="22"/>
      <c r="AC134" s="1"/>
      <c r="AD134" s="22"/>
      <c r="AE134" s="1"/>
      <c r="AF134" s="1" t="s">
        <v>1076</v>
      </c>
      <c r="AG134" s="1">
        <v>3163699200</v>
      </c>
      <c r="AH134" s="26" t="s">
        <v>1077</v>
      </c>
      <c r="AI134" s="1"/>
    </row>
    <row r="135" spans="1:35">
      <c r="A135" s="46">
        <v>269</v>
      </c>
      <c r="B135" s="46" t="s">
        <v>47</v>
      </c>
      <c r="C135" s="46" t="s">
        <v>293</v>
      </c>
      <c r="D135" s="160" t="s">
        <v>1073</v>
      </c>
      <c r="E135" s="49" t="s">
        <v>40</v>
      </c>
      <c r="F135" s="50">
        <v>5400000</v>
      </c>
      <c r="G135" s="46" t="s">
        <v>488</v>
      </c>
      <c r="H135" s="51">
        <v>1003820148</v>
      </c>
      <c r="I135" s="51" t="s">
        <v>42</v>
      </c>
      <c r="J135" s="52">
        <v>1</v>
      </c>
      <c r="K135" s="52">
        <v>1033</v>
      </c>
      <c r="L135" s="53">
        <v>45735</v>
      </c>
      <c r="M135" s="54">
        <f>+F135</f>
        <v>5400000</v>
      </c>
      <c r="N135" s="53">
        <v>45743</v>
      </c>
      <c r="O135" s="49" t="s">
        <v>43</v>
      </c>
      <c r="P135" s="55">
        <v>45743</v>
      </c>
      <c r="Q135" s="49">
        <v>1022</v>
      </c>
      <c r="R135" s="46">
        <v>220402</v>
      </c>
      <c r="S135" s="56">
        <f>+F135</f>
        <v>5400000</v>
      </c>
      <c r="T135" s="53">
        <v>45743</v>
      </c>
      <c r="U135" s="214" t="s">
        <v>1078</v>
      </c>
      <c r="V135" s="53">
        <v>45743</v>
      </c>
      <c r="W135" s="57" t="s">
        <v>3146</v>
      </c>
      <c r="X135" s="53"/>
      <c r="Y135" s="46"/>
      <c r="Z135" s="58">
        <f>+F135/2</f>
        <v>2700000</v>
      </c>
      <c r="AA135" s="46"/>
      <c r="AB135" s="59"/>
      <c r="AC135" s="46"/>
      <c r="AD135" s="59"/>
      <c r="AE135" s="46"/>
      <c r="AF135" s="46" t="s">
        <v>491</v>
      </c>
      <c r="AG135" s="46">
        <v>3113394413</v>
      </c>
      <c r="AH135" s="60" t="s">
        <v>492</v>
      </c>
      <c r="AI135" s="1"/>
    </row>
    <row r="136" spans="1:35">
      <c r="A136" s="1">
        <v>270</v>
      </c>
      <c r="B136" s="1" t="s">
        <v>47</v>
      </c>
      <c r="C136" s="1" t="s">
        <v>390</v>
      </c>
      <c r="D136" s="24" t="s">
        <v>1079</v>
      </c>
      <c r="E136" s="13" t="s">
        <v>40</v>
      </c>
      <c r="F136" s="14">
        <v>7200000</v>
      </c>
      <c r="G136" s="1" t="s">
        <v>424</v>
      </c>
      <c r="H136" s="15">
        <v>16070364</v>
      </c>
      <c r="I136" s="15" t="s">
        <v>69</v>
      </c>
      <c r="J136" s="16">
        <v>3</v>
      </c>
      <c r="K136" s="16">
        <v>1052</v>
      </c>
      <c r="L136" s="19">
        <v>45736</v>
      </c>
      <c r="M136" s="18">
        <f t="shared" ref="M136:M137" si="61">F136</f>
        <v>7200000</v>
      </c>
      <c r="N136" s="17">
        <v>45743</v>
      </c>
      <c r="O136" s="13" t="s">
        <v>43</v>
      </c>
      <c r="P136" s="19">
        <v>45743</v>
      </c>
      <c r="Q136" s="13">
        <v>1023</v>
      </c>
      <c r="R136" s="1">
        <v>220401</v>
      </c>
      <c r="S136" s="20">
        <f t="shared" ref="S136:S137" si="62">M136</f>
        <v>7200000</v>
      </c>
      <c r="T136" s="17">
        <v>45743</v>
      </c>
      <c r="U136" s="15">
        <v>100042617</v>
      </c>
      <c r="V136" s="17">
        <v>45743</v>
      </c>
      <c r="W136" s="25" t="s">
        <v>3146</v>
      </c>
      <c r="X136" s="17"/>
      <c r="Y136" s="1"/>
      <c r="Z136" s="21">
        <f>+S136/2</f>
        <v>3600000</v>
      </c>
      <c r="AA136" s="1"/>
      <c r="AB136" s="22"/>
      <c r="AC136" s="1"/>
      <c r="AD136" s="22"/>
      <c r="AE136" s="1"/>
      <c r="AF136" s="1" t="s">
        <v>425</v>
      </c>
      <c r="AG136" s="1">
        <v>3166175825</v>
      </c>
      <c r="AH136" s="26" t="s">
        <v>426</v>
      </c>
      <c r="AI136" s="119"/>
    </row>
    <row r="137" spans="1:35">
      <c r="A137" s="1">
        <v>272</v>
      </c>
      <c r="B137" s="1" t="s">
        <v>47</v>
      </c>
      <c r="C137" s="1" t="s">
        <v>73</v>
      </c>
      <c r="D137" s="24" t="s">
        <v>1086</v>
      </c>
      <c r="E137" s="13" t="s">
        <v>80</v>
      </c>
      <c r="F137" s="14">
        <v>8600000</v>
      </c>
      <c r="G137" s="1" t="s">
        <v>81</v>
      </c>
      <c r="H137" s="15">
        <v>65738804</v>
      </c>
      <c r="I137" s="15" t="s">
        <v>42</v>
      </c>
      <c r="J137" s="16">
        <v>1</v>
      </c>
      <c r="K137" s="16">
        <v>1047</v>
      </c>
      <c r="L137" s="17">
        <v>45735</v>
      </c>
      <c r="M137" s="18">
        <f t="shared" si="61"/>
        <v>8600000</v>
      </c>
      <c r="N137" s="17">
        <v>45743</v>
      </c>
      <c r="O137" s="13" t="s">
        <v>43</v>
      </c>
      <c r="P137" s="19">
        <v>45743</v>
      </c>
      <c r="Q137" s="13">
        <v>1024</v>
      </c>
      <c r="R137" s="1">
        <v>220401</v>
      </c>
      <c r="S137" s="20">
        <f t="shared" si="62"/>
        <v>8600000</v>
      </c>
      <c r="T137" s="17">
        <v>45743</v>
      </c>
      <c r="U137" s="15" t="s">
        <v>1087</v>
      </c>
      <c r="V137" s="17">
        <v>45744</v>
      </c>
      <c r="W137" s="25" t="s">
        <v>3146</v>
      </c>
      <c r="X137" s="17"/>
      <c r="Y137" s="1"/>
      <c r="Z137" s="21">
        <f>+F137/2</f>
        <v>4300000</v>
      </c>
      <c r="AA137" s="1"/>
      <c r="AB137" s="22"/>
      <c r="AC137" s="1"/>
      <c r="AD137" s="22"/>
      <c r="AE137" s="1"/>
      <c r="AF137" s="1" t="s">
        <v>83</v>
      </c>
      <c r="AG137" s="1">
        <v>3164320712</v>
      </c>
      <c r="AH137" s="26" t="s">
        <v>84</v>
      </c>
      <c r="AI137" s="119"/>
    </row>
    <row r="138" spans="1:35">
      <c r="A138" s="1">
        <v>275</v>
      </c>
      <c r="B138" s="1" t="s">
        <v>47</v>
      </c>
      <c r="C138" s="1" t="s">
        <v>140</v>
      </c>
      <c r="D138" s="1" t="s">
        <v>1096</v>
      </c>
      <c r="E138" s="13" t="s">
        <v>1097</v>
      </c>
      <c r="F138" s="14">
        <v>9030000</v>
      </c>
      <c r="G138" s="1" t="s">
        <v>349</v>
      </c>
      <c r="H138" s="15">
        <v>38140837</v>
      </c>
      <c r="I138" s="15" t="s">
        <v>42</v>
      </c>
      <c r="J138" s="16">
        <v>6</v>
      </c>
      <c r="K138" s="16">
        <v>1058</v>
      </c>
      <c r="L138" s="17">
        <v>45742</v>
      </c>
      <c r="M138" s="18">
        <f>+F138</f>
        <v>9030000</v>
      </c>
      <c r="N138" s="17">
        <v>45748</v>
      </c>
      <c r="O138" s="13" t="s">
        <v>43</v>
      </c>
      <c r="P138" s="19">
        <v>45748</v>
      </c>
      <c r="Q138" s="13">
        <v>1034</v>
      </c>
      <c r="R138" s="1">
        <v>220401</v>
      </c>
      <c r="S138" s="20">
        <f>+M138</f>
        <v>9030000</v>
      </c>
      <c r="T138" s="17">
        <v>45748</v>
      </c>
      <c r="U138" s="15" t="s">
        <v>1098</v>
      </c>
      <c r="V138" s="17">
        <v>45749</v>
      </c>
      <c r="W138" s="13" t="s">
        <v>3146</v>
      </c>
      <c r="X138" s="17"/>
      <c r="Y138" s="1"/>
      <c r="Z138" s="21">
        <f>+S138/2</f>
        <v>4515000</v>
      </c>
      <c r="AA138" s="1"/>
      <c r="AB138" s="22"/>
      <c r="AC138" s="1"/>
      <c r="AD138" s="22"/>
      <c r="AE138" s="1"/>
      <c r="AF138" s="1" t="s">
        <v>351</v>
      </c>
      <c r="AG138" s="1">
        <v>3132753229</v>
      </c>
      <c r="AH138" s="23" t="s">
        <v>352</v>
      </c>
      <c r="AI138" s="119"/>
    </row>
    <row r="139" spans="1:35">
      <c r="A139" s="1">
        <v>277</v>
      </c>
      <c r="B139" s="1" t="s">
        <v>47</v>
      </c>
      <c r="C139" s="1" t="s">
        <v>390</v>
      </c>
      <c r="D139" s="1" t="s">
        <v>1047</v>
      </c>
      <c r="E139" s="13" t="s">
        <v>40</v>
      </c>
      <c r="F139" s="14">
        <v>4738000</v>
      </c>
      <c r="G139" s="1" t="s">
        <v>432</v>
      </c>
      <c r="H139" s="15">
        <v>1110552026</v>
      </c>
      <c r="I139" s="15" t="s">
        <v>42</v>
      </c>
      <c r="J139" s="16">
        <v>1</v>
      </c>
      <c r="K139" s="16">
        <v>1051</v>
      </c>
      <c r="L139" s="17">
        <v>45736</v>
      </c>
      <c r="M139" s="18">
        <f t="shared" ref="M139" si="63">+F139</f>
        <v>4738000</v>
      </c>
      <c r="N139" s="17">
        <v>45748</v>
      </c>
      <c r="O139" s="13" t="s">
        <v>43</v>
      </c>
      <c r="P139" s="19">
        <v>45748</v>
      </c>
      <c r="Q139" s="13">
        <v>1037</v>
      </c>
      <c r="R139" s="1">
        <v>220402</v>
      </c>
      <c r="S139" s="20">
        <f t="shared" ref="S139" si="64">+M139</f>
        <v>4738000</v>
      </c>
      <c r="T139" s="17">
        <v>45748</v>
      </c>
      <c r="U139" s="15" t="s">
        <v>1101</v>
      </c>
      <c r="V139" s="17">
        <v>45748</v>
      </c>
      <c r="W139" s="13" t="s">
        <v>3146</v>
      </c>
      <c r="X139" s="17"/>
      <c r="Y139" s="1"/>
      <c r="Z139" s="21">
        <f>+S139/2</f>
        <v>2369000</v>
      </c>
      <c r="AA139" s="1"/>
      <c r="AB139" s="22"/>
      <c r="AC139" s="1"/>
      <c r="AD139" s="22"/>
      <c r="AE139" s="1"/>
      <c r="AF139" s="1" t="s">
        <v>1102</v>
      </c>
      <c r="AG139" s="1">
        <v>3115359347</v>
      </c>
      <c r="AH139" s="151" t="s">
        <v>435</v>
      </c>
      <c r="AI139" s="119"/>
    </row>
    <row r="140" spans="1:35">
      <c r="A140" s="1">
        <v>283</v>
      </c>
      <c r="B140" s="1" t="s">
        <v>47</v>
      </c>
      <c r="C140" s="1" t="s">
        <v>621</v>
      </c>
      <c r="D140" s="1" t="s">
        <v>1121</v>
      </c>
      <c r="E140" s="13" t="s">
        <v>40</v>
      </c>
      <c r="F140" s="14">
        <v>8100000</v>
      </c>
      <c r="G140" s="1" t="s">
        <v>1122</v>
      </c>
      <c r="H140" s="15">
        <v>1110517355</v>
      </c>
      <c r="I140" s="15" t="s">
        <v>42</v>
      </c>
      <c r="J140" s="16">
        <v>1</v>
      </c>
      <c r="K140" s="16">
        <v>1061</v>
      </c>
      <c r="L140" s="17">
        <v>45743</v>
      </c>
      <c r="M140" s="18">
        <f t="shared" ref="M140:M141" si="65">F140</f>
        <v>8100000</v>
      </c>
      <c r="N140" s="17">
        <v>45749</v>
      </c>
      <c r="O140" s="13" t="s">
        <v>43</v>
      </c>
      <c r="P140" s="19">
        <v>45750</v>
      </c>
      <c r="Q140" s="13">
        <v>1042</v>
      </c>
      <c r="R140" s="1">
        <v>220402</v>
      </c>
      <c r="S140" s="20">
        <f t="shared" ref="S140:S141" si="66">M140</f>
        <v>8100000</v>
      </c>
      <c r="T140" s="17">
        <v>45749</v>
      </c>
      <c r="U140" s="15" t="s">
        <v>1123</v>
      </c>
      <c r="V140" s="17">
        <v>45750</v>
      </c>
      <c r="W140" s="13" t="s">
        <v>668</v>
      </c>
      <c r="X140" s="17"/>
      <c r="Y140" s="1"/>
      <c r="Z140" s="21">
        <f t="shared" ref="Z140" si="67">+S140/3</f>
        <v>2700000</v>
      </c>
      <c r="AA140" s="1"/>
      <c r="AB140" s="22"/>
      <c r="AC140" s="1"/>
      <c r="AD140" s="22"/>
      <c r="AE140" s="1"/>
      <c r="AF140" s="1" t="s">
        <v>1124</v>
      </c>
      <c r="AG140" s="1">
        <v>3133160440</v>
      </c>
      <c r="AH140" s="26" t="s">
        <v>1125</v>
      </c>
      <c r="AI140" s="119"/>
    </row>
    <row r="141" spans="1:35">
      <c r="A141" s="1">
        <v>285</v>
      </c>
      <c r="B141" s="1" t="s">
        <v>47</v>
      </c>
      <c r="C141" s="1" t="s">
        <v>1127</v>
      </c>
      <c r="D141" s="24" t="s">
        <v>1128</v>
      </c>
      <c r="E141" s="13" t="s">
        <v>40</v>
      </c>
      <c r="F141" s="14">
        <v>11000000</v>
      </c>
      <c r="G141" s="1" t="s">
        <v>1129</v>
      </c>
      <c r="H141" s="15">
        <v>13351191</v>
      </c>
      <c r="I141" s="15" t="s">
        <v>76</v>
      </c>
      <c r="J141" s="16">
        <v>1</v>
      </c>
      <c r="K141" s="16">
        <v>1063</v>
      </c>
      <c r="L141" s="17">
        <v>45743</v>
      </c>
      <c r="M141" s="18">
        <f t="shared" si="65"/>
        <v>11000000</v>
      </c>
      <c r="N141" s="17">
        <v>45749</v>
      </c>
      <c r="O141" s="13" t="s">
        <v>43</v>
      </c>
      <c r="P141" s="19">
        <v>45750</v>
      </c>
      <c r="Q141" s="13">
        <v>1043</v>
      </c>
      <c r="R141" s="1">
        <v>220401</v>
      </c>
      <c r="S141" s="20">
        <f t="shared" si="66"/>
        <v>11000000</v>
      </c>
      <c r="T141" s="17">
        <v>45750</v>
      </c>
      <c r="U141" s="15" t="s">
        <v>1130</v>
      </c>
      <c r="V141" s="17">
        <v>45751</v>
      </c>
      <c r="W141" s="13" t="s">
        <v>3146</v>
      </c>
      <c r="X141" s="17"/>
      <c r="Y141" s="1"/>
      <c r="Z141" s="21">
        <f>+S141/2</f>
        <v>5500000</v>
      </c>
      <c r="AA141" s="1"/>
      <c r="AB141" s="22"/>
      <c r="AC141" s="1"/>
      <c r="AD141" s="22"/>
      <c r="AE141" s="1"/>
      <c r="AF141" s="1" t="s">
        <v>1131</v>
      </c>
      <c r="AG141" s="1">
        <v>3023746920</v>
      </c>
      <c r="AH141" s="26" t="s">
        <v>1132</v>
      </c>
      <c r="AI141" s="119"/>
    </row>
    <row r="142" spans="1:35">
      <c r="A142" s="1">
        <v>289</v>
      </c>
      <c r="B142" s="1" t="s">
        <v>47</v>
      </c>
      <c r="C142" s="1" t="s">
        <v>390</v>
      </c>
      <c r="D142" s="1" t="s">
        <v>1144</v>
      </c>
      <c r="E142" s="13" t="s">
        <v>40</v>
      </c>
      <c r="F142" s="14">
        <v>4600000</v>
      </c>
      <c r="G142" s="1" t="s">
        <v>588</v>
      </c>
      <c r="H142" s="15">
        <v>1005720298</v>
      </c>
      <c r="I142" s="15" t="s">
        <v>42</v>
      </c>
      <c r="J142" s="16">
        <v>6</v>
      </c>
      <c r="K142" s="16">
        <v>1075</v>
      </c>
      <c r="L142" s="17">
        <v>45747</v>
      </c>
      <c r="M142" s="18">
        <f>+F142</f>
        <v>4600000</v>
      </c>
      <c r="N142" s="17">
        <v>45751</v>
      </c>
      <c r="O142" s="13" t="s">
        <v>43</v>
      </c>
      <c r="P142" s="19">
        <v>45751</v>
      </c>
      <c r="Q142" s="13">
        <v>1047</v>
      </c>
      <c r="R142" s="1">
        <v>220402</v>
      </c>
      <c r="S142" s="20">
        <f>+M142</f>
        <v>4600000</v>
      </c>
      <c r="T142" s="17">
        <v>45751</v>
      </c>
      <c r="U142" s="15">
        <v>100042884</v>
      </c>
      <c r="V142" s="17">
        <v>45754</v>
      </c>
      <c r="W142" s="13" t="s">
        <v>3146</v>
      </c>
      <c r="X142" s="17"/>
      <c r="Y142" s="1"/>
      <c r="Z142" s="21">
        <f>+S142/2</f>
        <v>2300000</v>
      </c>
      <c r="AA142" s="1"/>
      <c r="AB142" s="22"/>
      <c r="AC142" s="1"/>
      <c r="AD142" s="22"/>
      <c r="AE142" s="1"/>
      <c r="AF142" s="1" t="s">
        <v>1145</v>
      </c>
      <c r="AG142" s="1">
        <v>3011040860</v>
      </c>
      <c r="AH142" s="26" t="s">
        <v>590</v>
      </c>
      <c r="AI142" s="119"/>
    </row>
    <row r="143" spans="1:35">
      <c r="A143" s="1">
        <v>290</v>
      </c>
      <c r="B143" s="1" t="s">
        <v>47</v>
      </c>
      <c r="C143" s="1" t="s">
        <v>390</v>
      </c>
      <c r="D143" s="1" t="s">
        <v>1144</v>
      </c>
      <c r="E143" s="13" t="s">
        <v>40</v>
      </c>
      <c r="F143" s="14">
        <v>4600000</v>
      </c>
      <c r="G143" s="1" t="s">
        <v>591</v>
      </c>
      <c r="H143" s="15">
        <v>37724534</v>
      </c>
      <c r="I143" s="15" t="s">
        <v>592</v>
      </c>
      <c r="J143" s="16">
        <v>3</v>
      </c>
      <c r="K143" s="16">
        <v>1076</v>
      </c>
      <c r="L143" s="17">
        <v>45747</v>
      </c>
      <c r="M143" s="18">
        <f>+F143</f>
        <v>4600000</v>
      </c>
      <c r="N143" s="17">
        <v>45751</v>
      </c>
      <c r="O143" s="13" t="s">
        <v>43</v>
      </c>
      <c r="P143" s="19">
        <v>45751</v>
      </c>
      <c r="Q143" s="13">
        <v>1048</v>
      </c>
      <c r="R143" s="1">
        <v>220402</v>
      </c>
      <c r="S143" s="20">
        <f>+M143</f>
        <v>4600000</v>
      </c>
      <c r="T143" s="17">
        <v>45754</v>
      </c>
      <c r="U143" s="15">
        <v>100042908</v>
      </c>
      <c r="V143" s="17">
        <v>45754</v>
      </c>
      <c r="W143" s="13" t="s">
        <v>3146</v>
      </c>
      <c r="X143" s="17"/>
      <c r="Y143" s="1"/>
      <c r="Z143" s="21">
        <f>+S143/2</f>
        <v>2300000</v>
      </c>
      <c r="AA143" s="1"/>
      <c r="AB143" s="22"/>
      <c r="AC143" s="1"/>
      <c r="AD143" s="22"/>
      <c r="AE143" s="1"/>
      <c r="AF143" s="1" t="s">
        <v>1146</v>
      </c>
      <c r="AG143" s="1">
        <v>3166230249</v>
      </c>
      <c r="AH143" s="26" t="s">
        <v>595</v>
      </c>
      <c r="AI143" s="119"/>
    </row>
    <row r="144" spans="1:35">
      <c r="A144" s="1">
        <v>291</v>
      </c>
      <c r="B144" s="1" t="s">
        <v>47</v>
      </c>
      <c r="C144" s="1" t="s">
        <v>390</v>
      </c>
      <c r="D144" s="1" t="s">
        <v>1147</v>
      </c>
      <c r="E144" s="13" t="s">
        <v>40</v>
      </c>
      <c r="F144" s="14">
        <v>4738000</v>
      </c>
      <c r="G144" s="1" t="s">
        <v>480</v>
      </c>
      <c r="H144" s="15">
        <v>1110597882</v>
      </c>
      <c r="I144" s="15" t="s">
        <v>42</v>
      </c>
      <c r="J144" s="16">
        <v>1</v>
      </c>
      <c r="K144" s="16">
        <v>1077</v>
      </c>
      <c r="L144" s="17">
        <v>45747</v>
      </c>
      <c r="M144" s="18">
        <f>+F144</f>
        <v>4738000</v>
      </c>
      <c r="N144" s="17">
        <v>45751</v>
      </c>
      <c r="O144" s="13" t="s">
        <v>43</v>
      </c>
      <c r="P144" s="19">
        <v>45754</v>
      </c>
      <c r="Q144" s="13">
        <v>1049</v>
      </c>
      <c r="R144" s="1">
        <v>220402</v>
      </c>
      <c r="S144" s="20">
        <f>+M144</f>
        <v>4738000</v>
      </c>
      <c r="T144" s="17">
        <v>45751</v>
      </c>
      <c r="U144" s="15">
        <v>100042911</v>
      </c>
      <c r="V144" s="17">
        <v>45754</v>
      </c>
      <c r="W144" s="13" t="s">
        <v>3146</v>
      </c>
      <c r="X144" s="17"/>
      <c r="Y144" s="1"/>
      <c r="Z144" s="21">
        <f>+S144/2</f>
        <v>2369000</v>
      </c>
      <c r="AA144" s="1"/>
      <c r="AB144" s="22"/>
      <c r="AC144" s="1"/>
      <c r="AD144" s="22"/>
      <c r="AE144" s="1"/>
      <c r="AF144" s="1" t="s">
        <v>1148</v>
      </c>
      <c r="AG144" s="1">
        <v>3125718179</v>
      </c>
      <c r="AH144" s="26" t="s">
        <v>482</v>
      </c>
      <c r="AI144" s="119"/>
    </row>
    <row r="145" spans="1:35">
      <c r="A145" s="1">
        <v>300</v>
      </c>
      <c r="B145" s="1" t="s">
        <v>47</v>
      </c>
      <c r="C145" s="1" t="s">
        <v>390</v>
      </c>
      <c r="D145" s="1" t="s">
        <v>1144</v>
      </c>
      <c r="E145" s="13" t="s">
        <v>40</v>
      </c>
      <c r="F145" s="14">
        <v>4600000</v>
      </c>
      <c r="G145" s="1" t="s">
        <v>584</v>
      </c>
      <c r="H145" s="15">
        <v>1110471181</v>
      </c>
      <c r="I145" s="15" t="s">
        <v>42</v>
      </c>
      <c r="J145" s="16">
        <v>5</v>
      </c>
      <c r="K145" s="16">
        <v>1083</v>
      </c>
      <c r="L145" s="17">
        <v>45747</v>
      </c>
      <c r="M145" s="18">
        <f>+F145</f>
        <v>4600000</v>
      </c>
      <c r="N145" s="17">
        <v>45756</v>
      </c>
      <c r="O145" s="13" t="s">
        <v>43</v>
      </c>
      <c r="P145" s="19">
        <v>45756</v>
      </c>
      <c r="Q145" s="13">
        <v>1066</v>
      </c>
      <c r="R145" s="1">
        <v>220402</v>
      </c>
      <c r="S145" s="20">
        <f>+M145</f>
        <v>4600000</v>
      </c>
      <c r="T145" s="17">
        <v>45756</v>
      </c>
      <c r="U145" s="15">
        <v>100043012</v>
      </c>
      <c r="V145" s="17">
        <v>45757</v>
      </c>
      <c r="W145" s="13" t="s">
        <v>3146</v>
      </c>
      <c r="X145" s="17"/>
      <c r="Y145" s="1"/>
      <c r="Z145" s="21">
        <f>+S145/2</f>
        <v>2300000</v>
      </c>
      <c r="AA145" s="1"/>
      <c r="AB145" s="22"/>
      <c r="AC145" s="1"/>
      <c r="AD145" s="22"/>
      <c r="AE145" s="1"/>
      <c r="AF145" s="1" t="s">
        <v>1173</v>
      </c>
      <c r="AG145" s="1">
        <v>3124815885</v>
      </c>
      <c r="AH145" s="26" t="s">
        <v>586</v>
      </c>
      <c r="AI145" s="119"/>
    </row>
    <row r="146" spans="1:35">
      <c r="A146" s="46">
        <v>304</v>
      </c>
      <c r="B146" s="46" t="s">
        <v>47</v>
      </c>
      <c r="C146" s="46" t="s">
        <v>621</v>
      </c>
      <c r="D146" s="46" t="s">
        <v>1188</v>
      </c>
      <c r="E146" s="49" t="s">
        <v>40</v>
      </c>
      <c r="F146" s="50">
        <v>2800000</v>
      </c>
      <c r="G146" s="46" t="s">
        <v>171</v>
      </c>
      <c r="H146" s="51">
        <v>1110595753</v>
      </c>
      <c r="I146" s="51" t="s">
        <v>42</v>
      </c>
      <c r="J146" s="52">
        <v>0</v>
      </c>
      <c r="K146" s="52">
        <v>1095</v>
      </c>
      <c r="L146" s="53">
        <v>45755</v>
      </c>
      <c r="M146" s="54">
        <v>2800000</v>
      </c>
      <c r="N146" s="53">
        <v>45758</v>
      </c>
      <c r="O146" s="49" t="s">
        <v>43</v>
      </c>
      <c r="P146" s="55">
        <v>45758</v>
      </c>
      <c r="Q146" s="49">
        <v>1072</v>
      </c>
      <c r="R146" s="46">
        <v>220402</v>
      </c>
      <c r="S146" s="56">
        <v>2800000</v>
      </c>
      <c r="T146" s="53"/>
      <c r="U146" s="51"/>
      <c r="V146" s="53"/>
      <c r="W146" s="49" t="s">
        <v>3012</v>
      </c>
      <c r="X146" s="53"/>
      <c r="Y146" s="46"/>
      <c r="Z146" s="58">
        <v>2800000</v>
      </c>
      <c r="AA146" s="46"/>
      <c r="AB146" s="59"/>
      <c r="AC146" s="46"/>
      <c r="AD146" s="59"/>
      <c r="AE146" s="46"/>
      <c r="AF146" s="46" t="s">
        <v>172</v>
      </c>
      <c r="AG146" s="46">
        <v>3005345483</v>
      </c>
      <c r="AH146" s="60" t="s">
        <v>173</v>
      </c>
      <c r="AI146" s="2"/>
    </row>
    <row r="147" spans="1:35">
      <c r="A147" s="1">
        <v>315</v>
      </c>
      <c r="B147" s="1" t="s">
        <v>47</v>
      </c>
      <c r="C147" s="1" t="s">
        <v>293</v>
      </c>
      <c r="D147" s="1" t="s">
        <v>1225</v>
      </c>
      <c r="E147" s="13" t="s">
        <v>40</v>
      </c>
      <c r="F147" s="14">
        <v>4600000</v>
      </c>
      <c r="G147" s="1" t="s">
        <v>609</v>
      </c>
      <c r="H147" s="15">
        <v>1110487620</v>
      </c>
      <c r="I147" s="15" t="s">
        <v>42</v>
      </c>
      <c r="J147" s="16">
        <v>5</v>
      </c>
      <c r="K147" s="16">
        <v>1083</v>
      </c>
      <c r="L147" s="17">
        <v>45747</v>
      </c>
      <c r="M147" s="18">
        <f>+F147</f>
        <v>4600000</v>
      </c>
      <c r="N147" s="17">
        <v>45756</v>
      </c>
      <c r="O147" s="13" t="s">
        <v>43</v>
      </c>
      <c r="P147" s="19">
        <v>45761</v>
      </c>
      <c r="Q147" s="13">
        <v>1079</v>
      </c>
      <c r="R147" s="1">
        <v>220402</v>
      </c>
      <c r="S147" s="20">
        <f>+M147</f>
        <v>4600000</v>
      </c>
      <c r="T147" s="17">
        <v>45761</v>
      </c>
      <c r="U147" s="15">
        <v>100043165</v>
      </c>
      <c r="V147" s="17">
        <v>45761</v>
      </c>
      <c r="W147" s="13" t="s">
        <v>3146</v>
      </c>
      <c r="X147" s="17"/>
      <c r="Y147" s="1"/>
      <c r="Z147" s="21">
        <f>+S147/2</f>
        <v>2300000</v>
      </c>
      <c r="AA147" s="1"/>
      <c r="AB147" s="22"/>
      <c r="AC147" s="1"/>
      <c r="AD147" s="22"/>
      <c r="AE147" s="1"/>
      <c r="AF147" s="1" t="s">
        <v>1226</v>
      </c>
      <c r="AG147" s="1">
        <v>3223334968</v>
      </c>
      <c r="AH147" s="26" t="s">
        <v>1227</v>
      </c>
      <c r="AI147" s="119"/>
    </row>
  </sheetData>
  <mergeCells count="1">
    <mergeCell ref="AH1:AI1"/>
  </mergeCells>
  <hyperlinks>
    <hyperlink ref="AH2" r:id="rId1" xr:uid="{DD1ADDBA-50EB-477F-98D4-05251291C701}"/>
    <hyperlink ref="AH3" r:id="rId2" xr:uid="{0885EB27-0AF8-4970-8D78-F59F0F1856BE}"/>
    <hyperlink ref="AH4" r:id="rId3" xr:uid="{E09FD78F-E5AC-4762-817A-6D8F5071C0C9}"/>
    <hyperlink ref="AH5" r:id="rId4" xr:uid="{4605B3B1-BA5D-436E-887C-C148A05EC378}"/>
    <hyperlink ref="AH6" r:id="rId5" xr:uid="{6F488103-268E-4107-A9D2-C0162DE26816}"/>
    <hyperlink ref="AH7" r:id="rId6" xr:uid="{CBC20624-D8E5-40C0-B98B-3E33B11C0E86}"/>
    <hyperlink ref="AH8" r:id="rId7" xr:uid="{786EED11-EA19-4E1E-85AB-F7F4AFFA6B9A}"/>
    <hyperlink ref="AH9" r:id="rId8" xr:uid="{1C8A53F6-FB4E-4C7A-9DE5-6F3625DF282A}"/>
    <hyperlink ref="AH10" r:id="rId9" xr:uid="{B6A4C34F-2289-4927-94F3-F63D92D375A9}"/>
    <hyperlink ref="AH11" r:id="rId10" xr:uid="{0DB39CEE-BFAE-40DB-88ED-5D9FF9C4B8F9}"/>
    <hyperlink ref="AH12" r:id="rId11" xr:uid="{69887E1A-6AC9-4D9B-8187-455DA99EE30E}"/>
    <hyperlink ref="AH13" r:id="rId12" xr:uid="{31A31410-C00D-4C4A-93BA-F994EAC68E01}"/>
    <hyperlink ref="AH15" r:id="rId13" xr:uid="{ACF9C80E-ADB6-4D0C-995D-3ADCBD146BBD}"/>
    <hyperlink ref="AH14" r:id="rId14" xr:uid="{3528D38D-83A7-4625-B162-C91B6693678C}"/>
    <hyperlink ref="AH16" r:id="rId15" xr:uid="{107AB753-7494-421C-AF36-EFB6959017F1}"/>
    <hyperlink ref="AH20" r:id="rId16" xr:uid="{659AB428-025D-435D-9F51-ED8DE66EF78E}"/>
    <hyperlink ref="AH19" r:id="rId17" xr:uid="{6C6FC8E3-18EA-41E4-85CF-FAAB63FF31CA}"/>
    <hyperlink ref="AH18" r:id="rId18" xr:uid="{C1450FFE-D49A-41F8-9A0D-84C8E9054581}"/>
    <hyperlink ref="AH17" r:id="rId19" xr:uid="{31194085-4DA4-40D4-8990-789D0C37ED89}"/>
    <hyperlink ref="AH22" r:id="rId20" xr:uid="{1C62D519-6210-4F87-8883-5E6444977A2A}"/>
    <hyperlink ref="AH24" r:id="rId21" xr:uid="{1DDF1AEA-29CB-467E-9FF7-FCEA950FDF27}"/>
    <hyperlink ref="AH25" r:id="rId22" xr:uid="{CF308471-249E-4911-9009-47C8C7B52075}"/>
    <hyperlink ref="AH26" r:id="rId23" xr:uid="{05410A89-96BC-43D3-81F4-CF8921AA1911}"/>
    <hyperlink ref="AH21" r:id="rId24" xr:uid="{217624EB-9A44-4404-A984-EDAF1D1DEA1E}"/>
    <hyperlink ref="AH23" r:id="rId25" xr:uid="{0E8C98CD-988A-49E1-9EA2-7B681F02056B}"/>
    <hyperlink ref="AH27" r:id="rId26" xr:uid="{2D2F4536-5525-473D-B38F-2967237F6105}"/>
    <hyperlink ref="AH28" r:id="rId27" xr:uid="{54070CB3-0457-48CA-9926-CF42DAF0E443}"/>
    <hyperlink ref="AH29" r:id="rId28" xr:uid="{C8F7E0DE-1D0E-473D-A670-ADA4F247A58C}"/>
    <hyperlink ref="AH30" r:id="rId29" xr:uid="{F5B9CFB9-210F-425E-9CA5-551A68CBC724}"/>
    <hyperlink ref="AH31" r:id="rId30" xr:uid="{925631A0-A9D4-4E0E-A8CA-DED1A74E76CF}"/>
    <hyperlink ref="AH32" r:id="rId31" xr:uid="{0B6B4F5F-062C-4819-95B2-5B44C8FC7EDB}"/>
    <hyperlink ref="AH33" r:id="rId32" xr:uid="{D8121A99-8A79-4456-A473-8BA1B1E20456}"/>
    <hyperlink ref="AH34" r:id="rId33" xr:uid="{6649C4DA-A6E2-44B0-8B8D-E9C1235D2C6F}"/>
    <hyperlink ref="AH35" r:id="rId34" xr:uid="{27F7E11E-8649-47CE-9004-7CF0204BE0A5}"/>
    <hyperlink ref="AH37" r:id="rId35" xr:uid="{045DCB03-5154-4539-93D0-72995BBBF51E}"/>
    <hyperlink ref="AH36" r:id="rId36" xr:uid="{64989427-649C-4A73-927F-A924801E3CBB}"/>
    <hyperlink ref="AH38" r:id="rId37" xr:uid="{8C3CE770-4927-4C00-AF55-DDFB6941BF81}"/>
    <hyperlink ref="AH39" r:id="rId38" xr:uid="{1A6B5C65-18CD-4DC8-B1AB-129BE8577218}"/>
    <hyperlink ref="AH40" r:id="rId39" xr:uid="{3C10EE6B-713F-4C18-83EF-52492548A63C}"/>
    <hyperlink ref="AH41" r:id="rId40" xr:uid="{E4F63541-4DF0-4AFD-A8D3-1E070F7D3974}"/>
    <hyperlink ref="AH42" r:id="rId41" xr:uid="{4F4C07CD-E1CF-4B44-A6C1-69890E29135D}"/>
    <hyperlink ref="AH43" r:id="rId42" xr:uid="{52998EC2-1C4A-4AD4-B9C4-892DF2885E14}"/>
    <hyperlink ref="AH44" r:id="rId43" xr:uid="{0178C62C-B877-4D7B-9BD1-02D378BEDB29}"/>
    <hyperlink ref="AH45" r:id="rId44" xr:uid="{DCE5AAD7-EE0C-45B8-BB18-9AA3E74CE70F}"/>
    <hyperlink ref="AH46" r:id="rId45" xr:uid="{93DA8190-45DC-415E-87C6-3DED001737BA}"/>
    <hyperlink ref="AH47" r:id="rId46" xr:uid="{5F9229A2-5BD7-49D5-8DFD-E61C8A25CD5D}"/>
    <hyperlink ref="AH48" r:id="rId47" xr:uid="{D2A8930F-BA40-41AE-B74D-1B742C608AC7}"/>
    <hyperlink ref="AH49" r:id="rId48" xr:uid="{B7786A93-DADF-4EFE-9C5F-B16EA6667BDA}"/>
    <hyperlink ref="AH50" r:id="rId49" xr:uid="{DDF5CD81-4592-42B5-8F00-8A45AA62910F}"/>
    <hyperlink ref="AH51" r:id="rId50" xr:uid="{A8653AE9-40C9-452B-966A-ACE509F48029}"/>
    <hyperlink ref="AH52" r:id="rId51" xr:uid="{5D815C0F-22EB-40E8-BDF5-3AE603551848}"/>
    <hyperlink ref="AH53" r:id="rId52" xr:uid="{EFB8AA91-5B03-4682-8C6C-5FF5277A2437}"/>
    <hyperlink ref="AH54" r:id="rId53" xr:uid="{0CC7733B-FE7C-4D54-9A33-523AF931D718}"/>
    <hyperlink ref="AH55" r:id="rId54" xr:uid="{D6688F43-31A1-4E3E-BA83-2B97EE406223}"/>
    <hyperlink ref="AH56" r:id="rId55" xr:uid="{A1B28A2F-11C1-4F3E-991C-E6EC46F020C6}"/>
    <hyperlink ref="AH57" r:id="rId56" xr:uid="{E366C7D2-8716-402D-A808-8D28BEDE3B38}"/>
    <hyperlink ref="AH58" r:id="rId57" xr:uid="{84D3EF4D-67A2-420C-AB9E-ADF2595B59DB}"/>
    <hyperlink ref="AH59" r:id="rId58" xr:uid="{BDECD105-A3A7-4E7B-B93A-E2DE208475A0}"/>
    <hyperlink ref="AH60" r:id="rId59" xr:uid="{244EAC9A-7DBD-4674-ABD5-02B89EE926CD}"/>
    <hyperlink ref="AH61" r:id="rId60" xr:uid="{4BF5E0AB-83B4-4E21-BB5A-116563CE359C}"/>
    <hyperlink ref="AH65" r:id="rId61" xr:uid="{68D8DA7C-499D-4E56-8EF7-2D1A70425F7F}"/>
    <hyperlink ref="AH63" r:id="rId62" xr:uid="{7E3A9280-A7D2-4413-A0D4-03FBFD09FF52}"/>
    <hyperlink ref="AH64" r:id="rId63" xr:uid="{CF97623A-2606-4196-9583-681E0D9C8B52}"/>
    <hyperlink ref="AH62" r:id="rId64" xr:uid="{31997609-B1C8-4DEA-B20E-311394E77F3F}"/>
    <hyperlink ref="AH66" r:id="rId65" xr:uid="{83779B9D-1F1C-4DF8-BD7E-80B2D5C0C04C}"/>
    <hyperlink ref="AH67" r:id="rId66" xr:uid="{48ED08AF-0EDB-4311-BD7C-28A53C36737D}"/>
    <hyperlink ref="AH68" r:id="rId67" xr:uid="{6BCF9C86-77A5-4490-B101-9CEC621F137F}"/>
    <hyperlink ref="AH70" r:id="rId68" xr:uid="{76ADE574-90B0-4646-87F5-F370D3D5C38F}"/>
    <hyperlink ref="AH71" r:id="rId69" xr:uid="{396A354D-D191-4567-8891-71B900B7B595}"/>
    <hyperlink ref="AH72" r:id="rId70" xr:uid="{6C9E9922-E244-4978-A528-4B21AF4753C9}"/>
    <hyperlink ref="AH73" r:id="rId71" xr:uid="{108024FC-C0C6-4DE6-A9EA-77BBC66EF917}"/>
    <hyperlink ref="AH69" r:id="rId72" xr:uid="{BC2D633D-A943-476E-963F-B937D6A15A67}"/>
    <hyperlink ref="AH76" r:id="rId73" xr:uid="{F7C82B17-E248-4F4C-A8EA-2BF9FA417A37}"/>
    <hyperlink ref="AH77" r:id="rId74" xr:uid="{5F5316CD-6FED-4336-A101-208DE6335FAE}"/>
    <hyperlink ref="AH74" r:id="rId75" xr:uid="{13C82F46-5466-4A0F-A514-867FDB6E7893}"/>
    <hyperlink ref="AH75" r:id="rId76" xr:uid="{B32390D6-09EB-409B-B915-2EC34985715A}"/>
    <hyperlink ref="AH78" r:id="rId77" xr:uid="{6F8B7135-3386-4C65-A971-17594DF55D07}"/>
    <hyperlink ref="AH79" r:id="rId78" xr:uid="{EEE3BB21-4622-42FE-8939-5F8BEBA3438F}"/>
    <hyperlink ref="AH80" r:id="rId79" xr:uid="{C35317F3-5C67-465B-A383-4F7959734D5C}"/>
    <hyperlink ref="AH81" r:id="rId80" xr:uid="{30F4A37F-2F96-4C77-A7FF-39C1719C23C8}"/>
    <hyperlink ref="AH82" r:id="rId81" xr:uid="{C0A197CE-7370-4F77-A01D-6A20FEA3D81C}"/>
    <hyperlink ref="AH83" r:id="rId82" xr:uid="{6CF90D14-B3BB-4B96-B536-C5F61E334314}"/>
    <hyperlink ref="AH84" r:id="rId83" xr:uid="{CB077289-70BC-42F7-9CA8-BF05F30B7F66}"/>
    <hyperlink ref="AH85" r:id="rId84" xr:uid="{99B1846C-CAC9-42F2-B48A-E4B3F5E87BD7}"/>
    <hyperlink ref="AH86" r:id="rId85" xr:uid="{44F762CB-6116-4C93-89CE-1ADF07BC450E}"/>
    <hyperlink ref="AH87" r:id="rId86" xr:uid="{AD337546-00C2-4207-BDA1-669BB29F1B87}"/>
    <hyperlink ref="AH88" r:id="rId87" xr:uid="{6BC0ACF2-9055-45D9-B99D-08A78B486BD7}"/>
    <hyperlink ref="AH89" r:id="rId88" xr:uid="{9276DD59-7757-4F43-B981-C9804B08E548}"/>
    <hyperlink ref="AH90" r:id="rId89" xr:uid="{04740078-67E7-42E5-BA53-DE2AA19C5542}"/>
    <hyperlink ref="AH95" r:id="rId90" xr:uid="{01062438-8295-468C-AEC2-C1BA98696505}"/>
    <hyperlink ref="AH96" r:id="rId91" xr:uid="{77DD6C78-518B-4628-8977-C17DB19ECB36}"/>
    <hyperlink ref="AH97" r:id="rId92" xr:uid="{FE4F9E95-0794-4C3F-B5BD-CBA3324B5DEE}"/>
    <hyperlink ref="AH98" r:id="rId93" xr:uid="{51BECFBA-A49D-4DB2-9084-53A66621A535}"/>
    <hyperlink ref="AH99" r:id="rId94" xr:uid="{5ED3356C-93FC-4EBA-AEF0-1583FD339CC5}"/>
    <hyperlink ref="AH100" r:id="rId95" xr:uid="{693A0CF7-6F71-47A3-A5C4-49B000C75AB6}"/>
    <hyperlink ref="AH92" r:id="rId96" xr:uid="{C43CBEC1-CCAF-4D5D-ACD9-C77E0F879711}"/>
    <hyperlink ref="AH94" r:id="rId97" xr:uid="{00FBA900-5428-4A5E-AC8A-BCC17E27707F}"/>
    <hyperlink ref="AH91" r:id="rId98" xr:uid="{51636C3F-AEF6-4422-9E65-A243B6930688}"/>
    <hyperlink ref="AH93" r:id="rId99" xr:uid="{9BB84052-7930-4610-A1E6-A3BA4AEBEA19}"/>
    <hyperlink ref="AH101" r:id="rId100" xr:uid="{E60CD0E3-33CB-4CFD-9203-FC92E96DA96E}"/>
    <hyperlink ref="AH102" r:id="rId101" xr:uid="{DCF25968-BC47-415E-990E-7A97515F21C7}"/>
    <hyperlink ref="AH103" r:id="rId102" xr:uid="{96A5283C-5060-460C-9700-CB42B5AE5D31}"/>
    <hyperlink ref="AH104" r:id="rId103" xr:uid="{AB44BF2C-2519-42F3-81E4-E4B5100E1F59}"/>
    <hyperlink ref="AH105" r:id="rId104" xr:uid="{4D3AED32-CB3D-4781-AA62-F7B76EC72E88}"/>
    <hyperlink ref="AH106" r:id="rId105" xr:uid="{1A29BB16-DD5B-43D6-817A-06E596FDABF6}"/>
    <hyperlink ref="AH107" r:id="rId106" xr:uid="{940A04F3-77D7-4DEA-87AE-924416304B5F}"/>
    <hyperlink ref="AH108" r:id="rId107" xr:uid="{C432B84B-DBA5-4141-9E56-F14E95867C0C}"/>
    <hyperlink ref="AH109" r:id="rId108" xr:uid="{4078053A-D728-4434-A0D0-D9F83AA80D26}"/>
    <hyperlink ref="AH110" r:id="rId109" xr:uid="{293F92F8-B24A-4968-A2F1-7B54DA7669B5}"/>
    <hyperlink ref="AH111" r:id="rId110" xr:uid="{62225A23-ACCA-4AFE-A007-13C6A7F46523}"/>
    <hyperlink ref="AH112" r:id="rId111" xr:uid="{5577F16D-5AC6-47DC-A2AD-607EE487FB3E}"/>
    <hyperlink ref="AH113" r:id="rId112" xr:uid="{BFE82A21-7A62-4D33-8E70-F7498EA58FC0}"/>
    <hyperlink ref="AH114" r:id="rId113" xr:uid="{FF35977D-FB00-4F1D-80B3-47CE2F1C00B6}"/>
    <hyperlink ref="AH115" r:id="rId114" xr:uid="{6F8C4E03-C615-4ECA-83AE-68B74C22C5CC}"/>
    <hyperlink ref="AH116" r:id="rId115" xr:uid="{DEBA3052-1426-4DFC-BD08-F8707674AD04}"/>
    <hyperlink ref="AH117" r:id="rId116" xr:uid="{ADBA8873-7B2E-4743-BDEB-72E0DD620B73}"/>
    <hyperlink ref="AH118" r:id="rId117" xr:uid="{938790FF-8E48-4615-85E6-5E546B61111A}"/>
    <hyperlink ref="AH119" r:id="rId118" xr:uid="{E110CAB3-95D4-4A8F-92D9-C461180D6E14}"/>
    <hyperlink ref="AH120" r:id="rId119" xr:uid="{6607D78C-9B44-4C85-946A-7DBE633892E5}"/>
    <hyperlink ref="AH121" r:id="rId120" xr:uid="{A8384F9E-D0D0-4436-8E70-3BFADFC73F9F}"/>
    <hyperlink ref="AH122" r:id="rId121" xr:uid="{A3A85388-6BDE-42D0-A85C-BA4BE55DBE85}"/>
    <hyperlink ref="AH123" r:id="rId122" xr:uid="{A81CF294-CE04-4AD4-8C2F-3104595952F1}"/>
    <hyperlink ref="AH124" r:id="rId123" xr:uid="{0B0A9523-EFAC-4D39-A564-E67CD63B86F3}"/>
    <hyperlink ref="AH125" r:id="rId124" xr:uid="{5EB693AF-131A-4E36-8383-17673AE63A36}"/>
    <hyperlink ref="AH126" r:id="rId125" xr:uid="{5A1504C9-02AD-4B53-A863-68843B3C8A77}"/>
    <hyperlink ref="AH127" r:id="rId126" xr:uid="{615464DB-2062-4E9C-80B8-0D937B2B7E00}"/>
    <hyperlink ref="AH128" r:id="rId127" xr:uid="{2997CF59-2127-47EF-A6A9-AD701BA70918}"/>
    <hyperlink ref="AH129" r:id="rId128" xr:uid="{C199AF65-A46E-49EE-A11D-EBC448FA36D5}"/>
    <hyperlink ref="AH130" r:id="rId129" xr:uid="{C482F20B-C1E5-407C-9BA9-FB38261E36F3}"/>
    <hyperlink ref="AH131" r:id="rId130" xr:uid="{520396C5-E53A-4CE9-B2F5-7C8AE334DE97}"/>
    <hyperlink ref="AH132" r:id="rId131" xr:uid="{3E3A8B31-BF7C-4B4C-8A7B-A28345869CC8}"/>
    <hyperlink ref="AH133" r:id="rId132" xr:uid="{4C56D62C-4109-4D23-8F39-01CC0F79B66F}"/>
    <hyperlink ref="AH134" r:id="rId133" xr:uid="{5C71314E-84A4-48B6-9772-D53A83D41B5F}"/>
    <hyperlink ref="AH135" r:id="rId134" xr:uid="{BB91ED4A-1F8F-4EA7-8963-E2669393F522}"/>
    <hyperlink ref="AH136" r:id="rId135" xr:uid="{0B70D29F-1D6E-44B3-A593-77A2B3A01D21}"/>
    <hyperlink ref="AH137" r:id="rId136" xr:uid="{A5D38C0C-7164-4FCA-BEE8-B7FA4E21A942}"/>
    <hyperlink ref="AH138" r:id="rId137" xr:uid="{68CC5190-150C-4241-B880-E6B2D86EDB43}"/>
    <hyperlink ref="AH139" r:id="rId138" xr:uid="{8650F072-2319-4A79-A07B-497D19AE2204}"/>
    <hyperlink ref="AH140" r:id="rId139" xr:uid="{A39DDDAB-3655-4B37-99F8-801E64E089FA}"/>
    <hyperlink ref="AH141" r:id="rId140" xr:uid="{D3C5F0A1-3ED5-4413-BD0B-7387554A8F02}"/>
    <hyperlink ref="AH142" r:id="rId141" xr:uid="{2AF9EB17-4297-44FF-93D3-FC187E9F0593}"/>
    <hyperlink ref="AH143" r:id="rId142" xr:uid="{864E190E-468A-4F18-B200-EE9FC7C1C060}"/>
    <hyperlink ref="AH144" r:id="rId143" xr:uid="{05D2B826-A64A-46B6-9515-7FD7A71AB8A2}"/>
    <hyperlink ref="AH145" r:id="rId144" xr:uid="{FEE6DA12-1F82-41E2-AC6B-193C9B3E6201}"/>
    <hyperlink ref="AH146" r:id="rId145" xr:uid="{E05AE4D1-4DA8-4A52-87F4-56CC20EEA867}"/>
    <hyperlink ref="AH147" r:id="rId146" xr:uid="{FD5E141B-DF9C-4E33-93A4-BA907B8BF16E}"/>
  </hyperlinks>
  <pageMargins left="0.7" right="0.7" top="0.75" bottom="0.75" header="0.3" footer="0.3"/>
  <legacyDrawing r:id="rId14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398BC-B7AC-4BA8-8D19-3BDBC9BC0AE9}">
  <dimension ref="A1:J193"/>
  <sheetViews>
    <sheetView topLeftCell="H200" workbookViewId="0">
      <selection activeCell="H200" sqref="H200"/>
    </sheetView>
  </sheetViews>
  <sheetFormatPr defaultColWidth="9.140625" defaultRowHeight="15"/>
  <cols>
    <col min="1" max="1" width="4.85546875" customWidth="1"/>
    <col min="2" max="2" width="39.140625" customWidth="1"/>
    <col min="3" max="3" width="13.5703125" customWidth="1"/>
    <col min="4" max="4" width="25.5703125" customWidth="1"/>
    <col min="5" max="5" width="13.28515625" customWidth="1"/>
    <col min="6" max="6" width="10.85546875" customWidth="1"/>
    <col min="7" max="7" width="27.28515625" customWidth="1"/>
    <col min="8" max="8" width="14.140625" customWidth="1"/>
    <col min="9" max="9" width="33" customWidth="1"/>
    <col min="10" max="28" width="27.28515625" customWidth="1"/>
  </cols>
  <sheetData>
    <row r="1" spans="1:10" ht="23.25">
      <c r="A1" s="29" t="s">
        <v>4143</v>
      </c>
      <c r="B1" s="32" t="s">
        <v>2</v>
      </c>
      <c r="C1" s="34" t="s">
        <v>4</v>
      </c>
      <c r="D1" s="30" t="s">
        <v>5</v>
      </c>
      <c r="E1" s="35" t="s">
        <v>6</v>
      </c>
      <c r="F1" s="35" t="s">
        <v>7</v>
      </c>
      <c r="G1" s="47" t="s">
        <v>30</v>
      </c>
      <c r="H1" s="47" t="s">
        <v>31</v>
      </c>
      <c r="I1" s="451" t="s">
        <v>32</v>
      </c>
      <c r="J1" s="452"/>
    </row>
    <row r="2" spans="1:10">
      <c r="A2" s="1">
        <v>2</v>
      </c>
      <c r="B2" s="24" t="s">
        <v>49</v>
      </c>
      <c r="C2" s="14">
        <v>14800128</v>
      </c>
      <c r="D2" s="1" t="s">
        <v>50</v>
      </c>
      <c r="E2" s="15">
        <v>1007384829</v>
      </c>
      <c r="F2" s="15" t="s">
        <v>51</v>
      </c>
      <c r="G2" s="1" t="s">
        <v>53</v>
      </c>
      <c r="H2" s="1">
        <v>3168295558</v>
      </c>
      <c r="I2" s="26" t="s">
        <v>54</v>
      </c>
      <c r="J2" s="1"/>
    </row>
    <row r="3" spans="1:10">
      <c r="A3" s="1">
        <v>3</v>
      </c>
      <c r="B3" s="1" t="s">
        <v>55</v>
      </c>
      <c r="C3" s="14">
        <v>19440000</v>
      </c>
      <c r="D3" s="1" t="s">
        <v>56</v>
      </c>
      <c r="E3" s="15">
        <v>1122397810</v>
      </c>
      <c r="F3" s="15" t="s">
        <v>57</v>
      </c>
      <c r="G3" s="1" t="s">
        <v>59</v>
      </c>
      <c r="H3" s="1">
        <v>3152166805</v>
      </c>
      <c r="I3" s="26" t="s">
        <v>60</v>
      </c>
      <c r="J3" s="1"/>
    </row>
    <row r="4" spans="1:10">
      <c r="A4" s="1">
        <v>4</v>
      </c>
      <c r="B4" s="24" t="s">
        <v>61</v>
      </c>
      <c r="C4" s="14">
        <v>7200000</v>
      </c>
      <c r="D4" s="1" t="s">
        <v>62</v>
      </c>
      <c r="E4" s="15">
        <v>1104706658</v>
      </c>
      <c r="F4" s="15" t="s">
        <v>63</v>
      </c>
      <c r="G4" s="1" t="s">
        <v>65</v>
      </c>
      <c r="H4" s="1">
        <v>3042092595</v>
      </c>
      <c r="I4" s="26" t="s">
        <v>66</v>
      </c>
      <c r="J4" s="1"/>
    </row>
    <row r="5" spans="1:10">
      <c r="A5" s="1">
        <v>5</v>
      </c>
      <c r="B5" s="24" t="s">
        <v>67</v>
      </c>
      <c r="C5" s="14">
        <v>19440000</v>
      </c>
      <c r="D5" s="1" t="s">
        <v>68</v>
      </c>
      <c r="E5" s="15">
        <v>1053785704</v>
      </c>
      <c r="F5" s="15" t="s">
        <v>69</v>
      </c>
      <c r="G5" s="1" t="s">
        <v>71</v>
      </c>
      <c r="H5" s="1">
        <v>3152225118</v>
      </c>
      <c r="I5" s="26" t="s">
        <v>72</v>
      </c>
      <c r="J5" s="1"/>
    </row>
    <row r="6" spans="1:10">
      <c r="A6" s="1">
        <v>6</v>
      </c>
      <c r="B6" s="24" t="s">
        <v>74</v>
      </c>
      <c r="C6" s="14">
        <v>8600000</v>
      </c>
      <c r="D6" s="1" t="s">
        <v>75</v>
      </c>
      <c r="E6" s="15">
        <v>1094284231</v>
      </c>
      <c r="F6" s="15" t="s">
        <v>76</v>
      </c>
      <c r="G6" s="1" t="s">
        <v>78</v>
      </c>
      <c r="H6" s="1">
        <v>3166259682</v>
      </c>
      <c r="I6" s="26" t="s">
        <v>79</v>
      </c>
      <c r="J6" s="1"/>
    </row>
    <row r="7" spans="1:10">
      <c r="A7" s="1">
        <v>7</v>
      </c>
      <c r="B7" s="24" t="s">
        <v>74</v>
      </c>
      <c r="C7" s="14">
        <v>8600000</v>
      </c>
      <c r="D7" s="1" t="s">
        <v>81</v>
      </c>
      <c r="E7" s="15">
        <v>65738804</v>
      </c>
      <c r="F7" s="15" t="s">
        <v>42</v>
      </c>
      <c r="G7" s="1" t="s">
        <v>83</v>
      </c>
      <c r="H7" s="1">
        <v>3164320712</v>
      </c>
      <c r="I7" s="26" t="s">
        <v>84</v>
      </c>
      <c r="J7" s="1"/>
    </row>
    <row r="8" spans="1:10">
      <c r="A8" s="1">
        <v>8</v>
      </c>
      <c r="B8" s="24" t="s">
        <v>85</v>
      </c>
      <c r="C8" s="14">
        <v>14800128</v>
      </c>
      <c r="D8" s="1" t="s">
        <v>86</v>
      </c>
      <c r="E8" s="15">
        <v>1110587205</v>
      </c>
      <c r="F8" s="15" t="s">
        <v>42</v>
      </c>
      <c r="G8" s="1" t="s">
        <v>88</v>
      </c>
      <c r="H8" s="1">
        <v>3184384846</v>
      </c>
      <c r="I8" s="23" t="s">
        <v>89</v>
      </c>
      <c r="J8" s="1"/>
    </row>
    <row r="9" spans="1:10">
      <c r="A9" s="1">
        <v>9</v>
      </c>
      <c r="B9" s="24" t="s">
        <v>90</v>
      </c>
      <c r="C9" s="14">
        <v>7200000</v>
      </c>
      <c r="D9" s="1" t="s">
        <v>91</v>
      </c>
      <c r="E9" s="15">
        <v>1234640609</v>
      </c>
      <c r="F9" s="15" t="s">
        <v>42</v>
      </c>
      <c r="G9" s="1" t="s">
        <v>93</v>
      </c>
      <c r="H9" s="1">
        <v>3164353954</v>
      </c>
      <c r="I9" s="26" t="s">
        <v>94</v>
      </c>
      <c r="J9" s="1"/>
    </row>
    <row r="10" spans="1:10">
      <c r="A10" s="1">
        <v>10</v>
      </c>
      <c r="B10" s="24" t="s">
        <v>95</v>
      </c>
      <c r="C10" s="14">
        <v>7200000</v>
      </c>
      <c r="D10" s="1" t="s">
        <v>96</v>
      </c>
      <c r="E10" s="15">
        <v>1053849833</v>
      </c>
      <c r="F10" s="15" t="s">
        <v>69</v>
      </c>
      <c r="G10" s="1" t="s">
        <v>98</v>
      </c>
      <c r="H10" s="1">
        <v>3186189305</v>
      </c>
      <c r="I10" s="26" t="s">
        <v>99</v>
      </c>
      <c r="J10" s="1"/>
    </row>
    <row r="11" spans="1:10">
      <c r="A11" s="1">
        <v>11</v>
      </c>
      <c r="B11" s="24" t="s">
        <v>101</v>
      </c>
      <c r="C11" s="14">
        <v>16200000</v>
      </c>
      <c r="D11" s="1" t="s">
        <v>102</v>
      </c>
      <c r="E11" s="15">
        <v>1110501425</v>
      </c>
      <c r="F11" s="15" t="s">
        <v>42</v>
      </c>
      <c r="G11" s="1" t="s">
        <v>104</v>
      </c>
      <c r="H11" s="1">
        <v>3004980074</v>
      </c>
      <c r="I11" s="26" t="s">
        <v>105</v>
      </c>
      <c r="J11" s="1"/>
    </row>
    <row r="12" spans="1:10">
      <c r="A12" s="1">
        <v>12</v>
      </c>
      <c r="B12" s="24" t="s">
        <v>106</v>
      </c>
      <c r="C12" s="14">
        <v>9720000</v>
      </c>
      <c r="D12" s="1" t="s">
        <v>107</v>
      </c>
      <c r="E12" s="15">
        <v>28980289</v>
      </c>
      <c r="F12" s="15" t="s">
        <v>108</v>
      </c>
      <c r="G12" s="1" t="s">
        <v>111</v>
      </c>
      <c r="H12" s="1">
        <v>3002500256</v>
      </c>
      <c r="I12" s="26" t="s">
        <v>112</v>
      </c>
      <c r="J12" s="1"/>
    </row>
    <row r="13" spans="1:10">
      <c r="A13" s="1">
        <v>21</v>
      </c>
      <c r="B13" s="24" t="s">
        <v>157</v>
      </c>
      <c r="C13" s="14">
        <v>6100000</v>
      </c>
      <c r="D13" s="1" t="s">
        <v>158</v>
      </c>
      <c r="E13" s="15">
        <v>51987188</v>
      </c>
      <c r="F13" s="15" t="s">
        <v>51</v>
      </c>
      <c r="G13" s="1" t="s">
        <v>160</v>
      </c>
      <c r="H13" s="1">
        <v>3108761420</v>
      </c>
      <c r="I13" s="26" t="s">
        <v>161</v>
      </c>
      <c r="J13" s="1"/>
    </row>
    <row r="14" spans="1:10">
      <c r="A14" s="1">
        <v>24</v>
      </c>
      <c r="B14" s="24" t="s">
        <v>67</v>
      </c>
      <c r="C14" s="14">
        <v>19440000</v>
      </c>
      <c r="D14" s="1" t="s">
        <v>174</v>
      </c>
      <c r="E14" s="15">
        <v>14243863</v>
      </c>
      <c r="F14" s="15" t="s">
        <v>115</v>
      </c>
      <c r="G14" s="1" t="s">
        <v>176</v>
      </c>
      <c r="H14" s="1">
        <v>3108140069</v>
      </c>
      <c r="I14" s="26" t="s">
        <v>177</v>
      </c>
      <c r="J14" s="1"/>
    </row>
    <row r="15" spans="1:10">
      <c r="A15" s="1">
        <v>47</v>
      </c>
      <c r="B15" s="1" t="s">
        <v>294</v>
      </c>
      <c r="C15" s="14">
        <v>3553500</v>
      </c>
      <c r="D15" s="1" t="s">
        <v>295</v>
      </c>
      <c r="E15" s="15">
        <v>1110526239</v>
      </c>
      <c r="F15" s="15" t="s">
        <v>115</v>
      </c>
      <c r="G15" s="1" t="s">
        <v>297</v>
      </c>
      <c r="H15" s="1">
        <v>3152082792</v>
      </c>
      <c r="I15" s="26" t="s">
        <v>298</v>
      </c>
      <c r="J15" s="1"/>
    </row>
    <row r="16" spans="1:10">
      <c r="A16" s="1">
        <v>48</v>
      </c>
      <c r="B16" s="1" t="s">
        <v>294</v>
      </c>
      <c r="C16" s="14">
        <v>3553500</v>
      </c>
      <c r="D16" s="1" t="s">
        <v>299</v>
      </c>
      <c r="E16" s="15">
        <v>1110597725</v>
      </c>
      <c r="F16" s="15" t="s">
        <v>115</v>
      </c>
      <c r="G16" s="1" t="s">
        <v>301</v>
      </c>
      <c r="H16" s="1">
        <v>3125730235</v>
      </c>
      <c r="I16" s="26" t="s">
        <v>302</v>
      </c>
      <c r="J16" s="1"/>
    </row>
    <row r="17" spans="1:10">
      <c r="A17" s="1">
        <v>49</v>
      </c>
      <c r="B17" s="1" t="s">
        <v>294</v>
      </c>
      <c r="C17" s="14">
        <v>3553500</v>
      </c>
      <c r="D17" s="1" t="s">
        <v>303</v>
      </c>
      <c r="E17" s="15">
        <v>52741227</v>
      </c>
      <c r="F17" s="15" t="s">
        <v>51</v>
      </c>
      <c r="G17" s="1" t="s">
        <v>305</v>
      </c>
      <c r="H17" s="1">
        <v>3504149209</v>
      </c>
      <c r="I17" s="26" t="s">
        <v>306</v>
      </c>
      <c r="J17" s="1"/>
    </row>
    <row r="18" spans="1:10">
      <c r="A18" s="1">
        <v>50</v>
      </c>
      <c r="B18" s="1" t="s">
        <v>294</v>
      </c>
      <c r="C18" s="14">
        <v>3553500</v>
      </c>
      <c r="D18" s="1" t="s">
        <v>307</v>
      </c>
      <c r="E18" s="15">
        <v>1110507022</v>
      </c>
      <c r="F18" s="15" t="s">
        <v>115</v>
      </c>
      <c r="G18" s="1" t="s">
        <v>309</v>
      </c>
      <c r="H18" s="1">
        <v>3157874087</v>
      </c>
      <c r="I18" s="26" t="s">
        <v>310</v>
      </c>
      <c r="J18" s="1"/>
    </row>
    <row r="19" spans="1:10">
      <c r="A19" s="1">
        <v>52</v>
      </c>
      <c r="B19" s="1" t="s">
        <v>317</v>
      </c>
      <c r="C19" s="14">
        <v>9000000</v>
      </c>
      <c r="D19" s="1" t="s">
        <v>318</v>
      </c>
      <c r="E19" s="15">
        <v>1110536440</v>
      </c>
      <c r="F19" s="15" t="s">
        <v>115</v>
      </c>
      <c r="G19" s="1" t="s">
        <v>319</v>
      </c>
      <c r="H19" s="1">
        <v>3013043838</v>
      </c>
      <c r="I19" s="26" t="s">
        <v>320</v>
      </c>
      <c r="J19" s="1"/>
    </row>
    <row r="20" spans="1:10">
      <c r="A20" s="1">
        <v>53</v>
      </c>
      <c r="B20" s="1" t="s">
        <v>321</v>
      </c>
      <c r="C20" s="14">
        <v>17000000</v>
      </c>
      <c r="D20" s="1" t="s">
        <v>322</v>
      </c>
      <c r="E20" s="15">
        <v>93394691</v>
      </c>
      <c r="F20" s="15" t="s">
        <v>115</v>
      </c>
      <c r="G20" s="1" t="s">
        <v>324</v>
      </c>
      <c r="H20" s="1">
        <v>3102519518</v>
      </c>
      <c r="I20" s="26" t="s">
        <v>325</v>
      </c>
      <c r="J20" s="1"/>
    </row>
    <row r="21" spans="1:10">
      <c r="A21" s="1">
        <v>59</v>
      </c>
      <c r="B21" s="1" t="s">
        <v>354</v>
      </c>
      <c r="C21" s="14">
        <v>4938000</v>
      </c>
      <c r="D21" s="1" t="s">
        <v>355</v>
      </c>
      <c r="E21" s="15">
        <v>5823967</v>
      </c>
      <c r="F21" s="15" t="s">
        <v>115</v>
      </c>
      <c r="G21" s="1" t="s">
        <v>356</v>
      </c>
      <c r="H21" s="1">
        <v>3132826784</v>
      </c>
      <c r="I21" s="26" t="s">
        <v>357</v>
      </c>
      <c r="J21" s="1"/>
    </row>
    <row r="22" spans="1:10">
      <c r="A22" s="1">
        <v>60</v>
      </c>
      <c r="B22" s="1" t="s">
        <v>354</v>
      </c>
      <c r="C22" s="14">
        <v>4738000</v>
      </c>
      <c r="D22" s="1" t="s">
        <v>358</v>
      </c>
      <c r="E22" s="15">
        <v>1110472317</v>
      </c>
      <c r="F22" s="15" t="s">
        <v>115</v>
      </c>
      <c r="G22" s="1" t="s">
        <v>359</v>
      </c>
      <c r="H22" s="1">
        <v>3125522320</v>
      </c>
      <c r="I22" s="26" t="s">
        <v>360</v>
      </c>
      <c r="J22" s="1"/>
    </row>
    <row r="23" spans="1:10">
      <c r="A23" s="1">
        <v>67</v>
      </c>
      <c r="B23" s="1" t="s">
        <v>391</v>
      </c>
      <c r="C23" s="14">
        <v>3554000</v>
      </c>
      <c r="D23" s="1" t="s">
        <v>392</v>
      </c>
      <c r="E23" s="15">
        <v>33994070</v>
      </c>
      <c r="F23" s="15" t="s">
        <v>393</v>
      </c>
      <c r="G23" s="1" t="s">
        <v>395</v>
      </c>
      <c r="H23" s="1">
        <v>3102666173</v>
      </c>
      <c r="I23" s="26" t="s">
        <v>396</v>
      </c>
      <c r="J23" s="1"/>
    </row>
    <row r="24" spans="1:10">
      <c r="A24" s="1">
        <v>68</v>
      </c>
      <c r="B24" s="1" t="s">
        <v>391</v>
      </c>
      <c r="C24" s="14">
        <v>3554000</v>
      </c>
      <c r="D24" s="1" t="s">
        <v>397</v>
      </c>
      <c r="E24" s="15">
        <v>1234643097</v>
      </c>
      <c r="F24" s="15" t="s">
        <v>115</v>
      </c>
      <c r="G24" s="1" t="s">
        <v>399</v>
      </c>
      <c r="H24" s="1">
        <v>3227733251</v>
      </c>
      <c r="I24" s="26" t="s">
        <v>400</v>
      </c>
      <c r="J24" s="1"/>
    </row>
    <row r="25" spans="1:10">
      <c r="A25" s="1">
        <v>69</v>
      </c>
      <c r="B25" s="1" t="s">
        <v>391</v>
      </c>
      <c r="C25" s="14">
        <v>3554000</v>
      </c>
      <c r="D25" s="1" t="s">
        <v>401</v>
      </c>
      <c r="E25" s="15">
        <v>1110453084</v>
      </c>
      <c r="F25" s="15" t="s">
        <v>115</v>
      </c>
      <c r="G25" s="1" t="s">
        <v>402</v>
      </c>
      <c r="H25" s="1">
        <v>3244436255</v>
      </c>
      <c r="I25" s="26" t="s">
        <v>403</v>
      </c>
      <c r="J25" s="1"/>
    </row>
    <row r="26" spans="1:10">
      <c r="A26" s="1">
        <v>70</v>
      </c>
      <c r="B26" s="1" t="s">
        <v>391</v>
      </c>
      <c r="C26" s="14">
        <v>3554000</v>
      </c>
      <c r="D26" s="1" t="s">
        <v>404</v>
      </c>
      <c r="E26" s="15">
        <v>1088308527</v>
      </c>
      <c r="F26" s="15" t="s">
        <v>405</v>
      </c>
      <c r="G26" s="1" t="s">
        <v>406</v>
      </c>
      <c r="H26" s="1">
        <v>3112554563</v>
      </c>
      <c r="I26" s="26" t="s">
        <v>407</v>
      </c>
      <c r="J26" s="1"/>
    </row>
    <row r="27" spans="1:10">
      <c r="A27" s="1">
        <v>71</v>
      </c>
      <c r="B27" s="1" t="s">
        <v>408</v>
      </c>
      <c r="C27" s="14">
        <v>3554000</v>
      </c>
      <c r="D27" s="1" t="s">
        <v>409</v>
      </c>
      <c r="E27" s="15">
        <v>1005827296</v>
      </c>
      <c r="F27" s="15" t="s">
        <v>108</v>
      </c>
      <c r="G27" s="1" t="s">
        <v>411</v>
      </c>
      <c r="H27" s="1">
        <v>3173154033</v>
      </c>
      <c r="I27" s="26" t="s">
        <v>412</v>
      </c>
      <c r="J27" s="1"/>
    </row>
    <row r="28" spans="1:10">
      <c r="A28" s="1">
        <v>72</v>
      </c>
      <c r="B28" s="24" t="s">
        <v>413</v>
      </c>
      <c r="C28" s="14">
        <v>3554000</v>
      </c>
      <c r="D28" s="1" t="s">
        <v>414</v>
      </c>
      <c r="E28" s="15">
        <v>1007884109</v>
      </c>
      <c r="F28" s="15" t="s">
        <v>42</v>
      </c>
      <c r="G28" s="1" t="s">
        <v>417</v>
      </c>
      <c r="H28" s="1">
        <v>3165541868</v>
      </c>
      <c r="I28" s="23" t="s">
        <v>418</v>
      </c>
      <c r="J28" s="1"/>
    </row>
    <row r="29" spans="1:10">
      <c r="A29" s="1">
        <v>73</v>
      </c>
      <c r="B29" s="1" t="s">
        <v>391</v>
      </c>
      <c r="C29" s="14">
        <v>3554000</v>
      </c>
      <c r="D29" s="1" t="s">
        <v>419</v>
      </c>
      <c r="E29" s="15">
        <v>52049254</v>
      </c>
      <c r="F29" s="15" t="s">
        <v>261</v>
      </c>
      <c r="G29" s="1" t="s">
        <v>421</v>
      </c>
      <c r="H29" s="1">
        <v>6156465133</v>
      </c>
      <c r="I29" s="26" t="s">
        <v>422</v>
      </c>
      <c r="J29" s="1"/>
    </row>
    <row r="30" spans="1:10">
      <c r="A30" s="1">
        <v>75</v>
      </c>
      <c r="B30" s="1" t="s">
        <v>391</v>
      </c>
      <c r="C30" s="14">
        <v>3554000</v>
      </c>
      <c r="D30" s="1" t="s">
        <v>427</v>
      </c>
      <c r="E30" s="15">
        <v>1110060962</v>
      </c>
      <c r="F30" s="15" t="s">
        <v>428</v>
      </c>
      <c r="G30" s="1" t="s">
        <v>430</v>
      </c>
      <c r="H30" s="1">
        <v>3208528104</v>
      </c>
      <c r="I30" s="26" t="s">
        <v>431</v>
      </c>
      <c r="J30" s="1"/>
    </row>
    <row r="31" spans="1:10">
      <c r="A31" s="1">
        <v>76</v>
      </c>
      <c r="B31" s="1" t="s">
        <v>391</v>
      </c>
      <c r="C31" s="14">
        <v>3554000</v>
      </c>
      <c r="D31" s="1" t="s">
        <v>432</v>
      </c>
      <c r="E31" s="15">
        <v>1110552026</v>
      </c>
      <c r="F31" s="15" t="s">
        <v>115</v>
      </c>
      <c r="G31" s="1" t="s">
        <v>434</v>
      </c>
      <c r="H31" s="1">
        <v>3115359347</v>
      </c>
      <c r="I31" s="26" t="s">
        <v>435</v>
      </c>
      <c r="J31" s="1"/>
    </row>
    <row r="32" spans="1:10">
      <c r="A32" s="1">
        <v>78</v>
      </c>
      <c r="B32" s="1" t="s">
        <v>442</v>
      </c>
      <c r="C32" s="14">
        <v>3554000</v>
      </c>
      <c r="D32" s="1" t="s">
        <v>443</v>
      </c>
      <c r="E32" s="15">
        <v>65777854</v>
      </c>
      <c r="F32" s="15" t="s">
        <v>115</v>
      </c>
      <c r="G32" s="1" t="s">
        <v>445</v>
      </c>
      <c r="H32" s="1">
        <v>3113546367</v>
      </c>
      <c r="I32" s="26" t="s">
        <v>446</v>
      </c>
      <c r="J32" s="1"/>
    </row>
    <row r="33" spans="1:10">
      <c r="A33" s="1">
        <v>79</v>
      </c>
      <c r="B33" s="1" t="s">
        <v>442</v>
      </c>
      <c r="C33" s="14">
        <v>3554000</v>
      </c>
      <c r="D33" s="1" t="s">
        <v>447</v>
      </c>
      <c r="E33" s="15">
        <v>1234640999</v>
      </c>
      <c r="F33" s="15" t="s">
        <v>115</v>
      </c>
      <c r="G33" s="1" t="s">
        <v>449</v>
      </c>
      <c r="H33" s="1">
        <v>3045297138</v>
      </c>
      <c r="I33" s="26" t="s">
        <v>450</v>
      </c>
      <c r="J33" s="1"/>
    </row>
    <row r="34" spans="1:10">
      <c r="A34" s="1">
        <v>80</v>
      </c>
      <c r="B34" s="1" t="s">
        <v>442</v>
      </c>
      <c r="C34" s="14">
        <v>3554000</v>
      </c>
      <c r="D34" s="1" t="s">
        <v>451</v>
      </c>
      <c r="E34" s="15">
        <v>28914677</v>
      </c>
      <c r="F34" s="15" t="s">
        <v>452</v>
      </c>
      <c r="G34" s="1" t="s">
        <v>453</v>
      </c>
      <c r="H34" s="1">
        <v>3118384325</v>
      </c>
      <c r="I34" s="26" t="s">
        <v>454</v>
      </c>
      <c r="J34" s="1"/>
    </row>
    <row r="35" spans="1:10">
      <c r="A35" s="1">
        <v>81</v>
      </c>
      <c r="B35" s="1" t="s">
        <v>442</v>
      </c>
      <c r="C35" s="14">
        <v>3554000</v>
      </c>
      <c r="D35" s="1" t="s">
        <v>455</v>
      </c>
      <c r="E35" s="15">
        <v>28551456</v>
      </c>
      <c r="F35" s="15" t="s">
        <v>456</v>
      </c>
      <c r="G35" s="1" t="s">
        <v>458</v>
      </c>
      <c r="H35" s="1">
        <v>3212818800</v>
      </c>
      <c r="I35" s="26" t="s">
        <v>459</v>
      </c>
      <c r="J35" s="1"/>
    </row>
    <row r="36" spans="1:10">
      <c r="A36" s="1">
        <v>82</v>
      </c>
      <c r="B36" s="1" t="s">
        <v>442</v>
      </c>
      <c r="C36" s="14">
        <v>3554000</v>
      </c>
      <c r="D36" s="1" t="s">
        <v>460</v>
      </c>
      <c r="E36" s="15">
        <v>1110536322</v>
      </c>
      <c r="F36" s="15" t="s">
        <v>456</v>
      </c>
      <c r="G36" s="1" t="s">
        <v>462</v>
      </c>
      <c r="H36" s="1">
        <v>3133554207</v>
      </c>
      <c r="I36" s="26" t="s">
        <v>463</v>
      </c>
      <c r="J36" s="1"/>
    </row>
    <row r="37" spans="1:10">
      <c r="A37" s="1">
        <v>84</v>
      </c>
      <c r="B37" s="1" t="s">
        <v>469</v>
      </c>
      <c r="C37" s="14">
        <v>43413601</v>
      </c>
      <c r="D37" s="1" t="s">
        <v>470</v>
      </c>
      <c r="E37" s="15">
        <v>65764100</v>
      </c>
      <c r="F37" s="15" t="s">
        <v>42</v>
      </c>
      <c r="G37" s="1" t="s">
        <v>472</v>
      </c>
      <c r="H37" s="1">
        <v>3143308961</v>
      </c>
      <c r="I37" s="23" t="s">
        <v>473</v>
      </c>
      <c r="J37" s="1"/>
    </row>
    <row r="38" spans="1:10">
      <c r="A38" s="1">
        <v>86</v>
      </c>
      <c r="B38" s="24" t="s">
        <v>479</v>
      </c>
      <c r="C38" s="14">
        <v>3554000</v>
      </c>
      <c r="D38" s="1" t="s">
        <v>480</v>
      </c>
      <c r="E38" s="15">
        <v>1110597882</v>
      </c>
      <c r="F38" s="15" t="s">
        <v>42</v>
      </c>
      <c r="G38" s="1" t="s">
        <v>481</v>
      </c>
      <c r="H38" s="1">
        <v>3125718179</v>
      </c>
      <c r="I38" s="23" t="s">
        <v>482</v>
      </c>
      <c r="J38" s="1"/>
    </row>
    <row r="39" spans="1:10">
      <c r="A39" s="1">
        <v>87</v>
      </c>
      <c r="B39" s="1" t="s">
        <v>483</v>
      </c>
      <c r="C39" s="14">
        <v>4050000</v>
      </c>
      <c r="D39" s="1" t="s">
        <v>484</v>
      </c>
      <c r="E39" s="15">
        <v>1110489791</v>
      </c>
      <c r="F39" s="15" t="s">
        <v>115</v>
      </c>
      <c r="G39" s="1" t="s">
        <v>486</v>
      </c>
      <c r="H39" s="1">
        <v>3163699200</v>
      </c>
      <c r="I39" s="26" t="s">
        <v>487</v>
      </c>
      <c r="J39" s="1"/>
    </row>
    <row r="40" spans="1:10">
      <c r="A40" s="1">
        <v>88</v>
      </c>
      <c r="B40" s="1" t="s">
        <v>483</v>
      </c>
      <c r="C40" s="14">
        <v>4050000</v>
      </c>
      <c r="D40" s="1" t="s">
        <v>488</v>
      </c>
      <c r="E40" s="15">
        <v>1003820148</v>
      </c>
      <c r="F40" s="15" t="s">
        <v>115</v>
      </c>
      <c r="G40" s="1" t="s">
        <v>491</v>
      </c>
      <c r="H40" s="1">
        <v>3113394413</v>
      </c>
      <c r="I40" s="26" t="s">
        <v>492</v>
      </c>
      <c r="J40" s="1"/>
    </row>
    <row r="41" spans="1:10">
      <c r="A41" s="1">
        <v>89</v>
      </c>
      <c r="B41" s="1" t="s">
        <v>3714</v>
      </c>
      <c r="C41" s="14">
        <v>11193525</v>
      </c>
      <c r="D41" s="1" t="s">
        <v>494</v>
      </c>
      <c r="E41" s="15">
        <v>5824170</v>
      </c>
      <c r="F41" s="15" t="s">
        <v>115</v>
      </c>
      <c r="G41" s="1" t="s">
        <v>495</v>
      </c>
      <c r="H41" s="1">
        <v>3187392682</v>
      </c>
      <c r="I41" s="26" t="s">
        <v>496</v>
      </c>
      <c r="J41" s="1"/>
    </row>
    <row r="42" spans="1:10">
      <c r="A42" s="1">
        <v>90</v>
      </c>
      <c r="B42" s="1" t="s">
        <v>3714</v>
      </c>
      <c r="C42" s="14">
        <v>11193525</v>
      </c>
      <c r="D42" s="1" t="s">
        <v>497</v>
      </c>
      <c r="E42" s="15">
        <v>1110563718</v>
      </c>
      <c r="F42" s="15" t="s">
        <v>115</v>
      </c>
      <c r="G42" s="1" t="s">
        <v>498</v>
      </c>
      <c r="H42" s="1">
        <v>3163047782</v>
      </c>
      <c r="I42" s="26" t="s">
        <v>499</v>
      </c>
      <c r="J42" s="1"/>
    </row>
    <row r="43" spans="1:10">
      <c r="A43" s="1">
        <v>91</v>
      </c>
      <c r="B43" s="1" t="s">
        <v>3714</v>
      </c>
      <c r="C43" s="14">
        <v>11193525</v>
      </c>
      <c r="D43" s="1" t="s">
        <v>500</v>
      </c>
      <c r="E43" s="15">
        <v>1110579160</v>
      </c>
      <c r="F43" s="15" t="s">
        <v>115</v>
      </c>
      <c r="G43" s="1" t="s">
        <v>501</v>
      </c>
      <c r="H43" s="1">
        <v>320874957</v>
      </c>
      <c r="I43" s="26" t="s">
        <v>502</v>
      </c>
      <c r="J43" s="1"/>
    </row>
    <row r="44" spans="1:10">
      <c r="A44" s="1">
        <v>92</v>
      </c>
      <c r="B44" s="1" t="s">
        <v>3714</v>
      </c>
      <c r="C44" s="14">
        <v>11193525</v>
      </c>
      <c r="D44" s="1" t="s">
        <v>503</v>
      </c>
      <c r="E44" s="15">
        <v>1017208625</v>
      </c>
      <c r="F44" s="15" t="s">
        <v>504</v>
      </c>
      <c r="G44" s="1" t="s">
        <v>506</v>
      </c>
      <c r="H44" s="1">
        <v>3187941898</v>
      </c>
      <c r="I44" s="26" t="s">
        <v>507</v>
      </c>
      <c r="J44" s="1"/>
    </row>
    <row r="45" spans="1:10">
      <c r="A45" s="1">
        <v>93</v>
      </c>
      <c r="B45" s="24" t="s">
        <v>479</v>
      </c>
      <c r="C45" s="14">
        <v>3554000</v>
      </c>
      <c r="D45" s="1" t="s">
        <v>508</v>
      </c>
      <c r="E45" s="15">
        <v>1234645968</v>
      </c>
      <c r="F45" s="15" t="s">
        <v>42</v>
      </c>
      <c r="G45" s="1" t="s">
        <v>510</v>
      </c>
      <c r="H45" s="1">
        <v>3153561957</v>
      </c>
      <c r="I45" s="23" t="s">
        <v>511</v>
      </c>
      <c r="J45" s="1"/>
    </row>
    <row r="46" spans="1:10">
      <c r="A46" s="1">
        <v>94</v>
      </c>
      <c r="B46" s="24" t="s">
        <v>512</v>
      </c>
      <c r="C46" s="14">
        <v>15068490</v>
      </c>
      <c r="D46" s="1" t="s">
        <v>197</v>
      </c>
      <c r="E46" s="15">
        <v>36559111</v>
      </c>
      <c r="F46" s="15" t="s">
        <v>198</v>
      </c>
      <c r="G46" s="1" t="s">
        <v>199</v>
      </c>
      <c r="H46" s="1">
        <v>3108045053</v>
      </c>
      <c r="I46" s="23" t="s">
        <v>200</v>
      </c>
      <c r="J46" s="1"/>
    </row>
    <row r="47" spans="1:10">
      <c r="A47" s="1">
        <v>95</v>
      </c>
      <c r="B47" s="1" t="s">
        <v>513</v>
      </c>
      <c r="C47" s="14">
        <v>10500000</v>
      </c>
      <c r="D47" s="1" t="s">
        <v>514</v>
      </c>
      <c r="E47" s="15">
        <v>1083911</v>
      </c>
      <c r="F47" s="15" t="s">
        <v>515</v>
      </c>
      <c r="G47" s="1" t="s">
        <v>517</v>
      </c>
      <c r="H47" s="1">
        <v>3176356864</v>
      </c>
      <c r="I47" s="26" t="s">
        <v>518</v>
      </c>
      <c r="J47" s="1"/>
    </row>
    <row r="48" spans="1:10">
      <c r="A48" s="1">
        <v>103</v>
      </c>
      <c r="B48" s="24" t="s">
        <v>479</v>
      </c>
      <c r="C48" s="14">
        <v>3554000</v>
      </c>
      <c r="D48" s="1" t="s">
        <v>543</v>
      </c>
      <c r="E48" s="15">
        <v>1007812013</v>
      </c>
      <c r="F48" s="15" t="s">
        <v>42</v>
      </c>
      <c r="G48" s="1" t="s">
        <v>545</v>
      </c>
      <c r="H48" s="1">
        <v>3212812026</v>
      </c>
      <c r="I48" s="23" t="s">
        <v>546</v>
      </c>
      <c r="J48" s="1"/>
    </row>
    <row r="49" spans="1:10">
      <c r="A49" s="1">
        <v>106</v>
      </c>
      <c r="B49" s="1" t="s">
        <v>549</v>
      </c>
      <c r="C49" s="14">
        <v>16800000</v>
      </c>
      <c r="D49" s="1" t="s">
        <v>550</v>
      </c>
      <c r="E49" s="15">
        <v>28816294</v>
      </c>
      <c r="F49" s="15" t="s">
        <v>63</v>
      </c>
      <c r="G49" s="1" t="s">
        <v>552</v>
      </c>
      <c r="H49" s="1">
        <v>3174010524</v>
      </c>
      <c r="I49" s="26" t="s">
        <v>553</v>
      </c>
      <c r="J49" s="1"/>
    </row>
    <row r="50" spans="1:10">
      <c r="A50" s="1">
        <v>109</v>
      </c>
      <c r="B50" s="24" t="s">
        <v>479</v>
      </c>
      <c r="C50" s="14">
        <v>3554000</v>
      </c>
      <c r="D50" s="1" t="s">
        <v>559</v>
      </c>
      <c r="E50" s="15">
        <v>55165364</v>
      </c>
      <c r="F50" s="15" t="s">
        <v>560</v>
      </c>
      <c r="G50" s="1" t="s">
        <v>561</v>
      </c>
      <c r="H50" s="1">
        <v>3208543255</v>
      </c>
      <c r="I50" s="23" t="s">
        <v>562</v>
      </c>
      <c r="J50" s="1"/>
    </row>
    <row r="51" spans="1:10">
      <c r="A51" s="1">
        <v>110</v>
      </c>
      <c r="B51" s="24" t="s">
        <v>479</v>
      </c>
      <c r="C51" s="14">
        <v>3554000</v>
      </c>
      <c r="D51" s="1" t="s">
        <v>563</v>
      </c>
      <c r="E51" s="15">
        <v>1109380383</v>
      </c>
      <c r="F51" s="15" t="s">
        <v>165</v>
      </c>
      <c r="G51" s="1" t="s">
        <v>564</v>
      </c>
      <c r="H51" s="1">
        <v>3232510569</v>
      </c>
      <c r="I51" s="23" t="s">
        <v>565</v>
      </c>
      <c r="J51" s="1"/>
    </row>
    <row r="52" spans="1:10">
      <c r="A52" s="1">
        <v>113</v>
      </c>
      <c r="B52" s="24" t="s">
        <v>572</v>
      </c>
      <c r="C52" s="14">
        <v>8000000</v>
      </c>
      <c r="D52" s="1" t="s">
        <v>573</v>
      </c>
      <c r="E52" s="15">
        <v>7690159</v>
      </c>
      <c r="F52" s="15" t="s">
        <v>560</v>
      </c>
      <c r="G52" s="1" t="s">
        <v>575</v>
      </c>
      <c r="H52" s="1">
        <v>3183964324</v>
      </c>
      <c r="I52" s="26" t="s">
        <v>576</v>
      </c>
      <c r="J52" s="1"/>
    </row>
    <row r="53" spans="1:10">
      <c r="A53" s="1">
        <v>115</v>
      </c>
      <c r="B53" s="1" t="s">
        <v>587</v>
      </c>
      <c r="C53" s="14">
        <v>3450000</v>
      </c>
      <c r="D53" s="1" t="s">
        <v>584</v>
      </c>
      <c r="E53" s="15">
        <v>1110471181</v>
      </c>
      <c r="F53" s="15" t="s">
        <v>42</v>
      </c>
      <c r="G53" s="1" t="s">
        <v>585</v>
      </c>
      <c r="H53" s="1">
        <v>3124815885</v>
      </c>
      <c r="I53" s="26" t="s">
        <v>586</v>
      </c>
      <c r="J53" s="1"/>
    </row>
    <row r="54" spans="1:10">
      <c r="A54" s="1">
        <v>116</v>
      </c>
      <c r="B54" s="1" t="s">
        <v>587</v>
      </c>
      <c r="C54" s="14">
        <v>3450000</v>
      </c>
      <c r="D54" s="1" t="s">
        <v>588</v>
      </c>
      <c r="E54" s="15">
        <v>1005720298</v>
      </c>
      <c r="F54" s="15" t="s">
        <v>42</v>
      </c>
      <c r="G54" s="1" t="s">
        <v>589</v>
      </c>
      <c r="H54" s="1">
        <v>3012040860</v>
      </c>
      <c r="I54" s="26" t="s">
        <v>590</v>
      </c>
      <c r="J54" s="1"/>
    </row>
    <row r="55" spans="1:10">
      <c r="A55" s="145">
        <v>117</v>
      </c>
      <c r="B55" s="145" t="s">
        <v>583</v>
      </c>
      <c r="C55" s="149">
        <v>3450000</v>
      </c>
      <c r="D55" s="145" t="s">
        <v>591</v>
      </c>
      <c r="E55" s="145">
        <v>37724534</v>
      </c>
      <c r="F55" s="145" t="s">
        <v>592</v>
      </c>
      <c r="G55" s="145" t="s">
        <v>594</v>
      </c>
      <c r="H55" s="145">
        <v>3166230249</v>
      </c>
      <c r="I55" s="151" t="s">
        <v>595</v>
      </c>
      <c r="J55" s="145"/>
    </row>
    <row r="56" spans="1:10">
      <c r="A56" s="1">
        <v>119</v>
      </c>
      <c r="B56" s="1" t="s">
        <v>602</v>
      </c>
      <c r="C56" s="14">
        <v>8858000</v>
      </c>
      <c r="D56" s="1" t="s">
        <v>603</v>
      </c>
      <c r="E56" s="15">
        <v>1110511940</v>
      </c>
      <c r="F56" s="15" t="s">
        <v>42</v>
      </c>
      <c r="G56" s="1" t="s">
        <v>605</v>
      </c>
      <c r="H56" s="1">
        <v>3155123389</v>
      </c>
      <c r="I56" s="26" t="s">
        <v>606</v>
      </c>
      <c r="J56" s="1"/>
    </row>
    <row r="57" spans="1:10">
      <c r="A57" s="145">
        <v>122</v>
      </c>
      <c r="B57" s="145" t="s">
        <v>583</v>
      </c>
      <c r="C57" s="149">
        <v>3450000</v>
      </c>
      <c r="D57" s="145" t="s">
        <v>609</v>
      </c>
      <c r="E57" s="145">
        <v>1110487620</v>
      </c>
      <c r="F57" s="145" t="s">
        <v>42</v>
      </c>
      <c r="G57" s="145" t="s">
        <v>610</v>
      </c>
      <c r="H57" s="145">
        <v>3225334968</v>
      </c>
      <c r="I57" s="151" t="s">
        <v>611</v>
      </c>
      <c r="J57" s="145"/>
    </row>
    <row r="58" spans="1:10">
      <c r="A58" s="1">
        <v>127</v>
      </c>
      <c r="B58" s="24" t="s">
        <v>622</v>
      </c>
      <c r="C58" s="14">
        <v>12000000</v>
      </c>
      <c r="D58" s="1" t="s">
        <v>313</v>
      </c>
      <c r="E58" s="15">
        <v>84047569</v>
      </c>
      <c r="F58" s="15" t="s">
        <v>314</v>
      </c>
      <c r="G58" s="1" t="s">
        <v>315</v>
      </c>
      <c r="H58" s="1">
        <v>3005558304</v>
      </c>
      <c r="I58" s="26" t="s">
        <v>316</v>
      </c>
      <c r="J58" s="1"/>
    </row>
    <row r="59" spans="1:10">
      <c r="A59" s="1">
        <v>128</v>
      </c>
      <c r="B59" s="24" t="s">
        <v>622</v>
      </c>
      <c r="C59" s="14">
        <v>12000000</v>
      </c>
      <c r="D59" s="1" t="s">
        <v>197</v>
      </c>
      <c r="E59" s="15">
        <v>36559111</v>
      </c>
      <c r="F59" s="15" t="s">
        <v>198</v>
      </c>
      <c r="G59" s="1" t="s">
        <v>199</v>
      </c>
      <c r="H59" s="1">
        <v>3108045053</v>
      </c>
      <c r="I59" s="23" t="s">
        <v>200</v>
      </c>
      <c r="J59" s="1"/>
    </row>
    <row r="60" spans="1:10">
      <c r="A60" s="1">
        <v>129</v>
      </c>
      <c r="B60" s="24" t="s">
        <v>623</v>
      </c>
      <c r="C60" s="14">
        <v>8600000</v>
      </c>
      <c r="D60" s="1" t="s">
        <v>75</v>
      </c>
      <c r="E60" s="15">
        <v>1094284231</v>
      </c>
      <c r="F60" s="15" t="s">
        <v>76</v>
      </c>
      <c r="G60" s="1" t="s">
        <v>78</v>
      </c>
      <c r="H60" s="1">
        <v>3166259682</v>
      </c>
      <c r="I60" s="26" t="s">
        <v>79</v>
      </c>
      <c r="J60" s="1"/>
    </row>
    <row r="61" spans="1:10">
      <c r="A61" s="1">
        <v>130</v>
      </c>
      <c r="B61" s="24" t="s">
        <v>61</v>
      </c>
      <c r="C61" s="14">
        <v>7900000</v>
      </c>
      <c r="D61" s="1" t="s">
        <v>62</v>
      </c>
      <c r="E61" s="15">
        <v>1104706658</v>
      </c>
      <c r="F61" s="15" t="s">
        <v>63</v>
      </c>
      <c r="G61" s="1" t="s">
        <v>65</v>
      </c>
      <c r="H61" s="1">
        <v>3042092595</v>
      </c>
      <c r="I61" s="26" t="s">
        <v>66</v>
      </c>
      <c r="J61" s="1"/>
    </row>
    <row r="62" spans="1:10">
      <c r="A62" s="1">
        <v>131</v>
      </c>
      <c r="B62" s="24" t="s">
        <v>626</v>
      </c>
      <c r="C62" s="14">
        <v>7200000</v>
      </c>
      <c r="D62" s="1" t="s">
        <v>91</v>
      </c>
      <c r="E62" s="15">
        <v>1234640609</v>
      </c>
      <c r="F62" s="15" t="s">
        <v>42</v>
      </c>
      <c r="G62" s="1" t="s">
        <v>93</v>
      </c>
      <c r="H62" s="1">
        <v>3164353954</v>
      </c>
      <c r="I62" s="26" t="s">
        <v>94</v>
      </c>
      <c r="J62" s="1"/>
    </row>
    <row r="63" spans="1:10">
      <c r="A63" s="1">
        <v>132</v>
      </c>
      <c r="B63" s="24" t="s">
        <v>67</v>
      </c>
      <c r="C63" s="14">
        <v>19440000</v>
      </c>
      <c r="D63" s="1" t="s">
        <v>68</v>
      </c>
      <c r="E63" s="15">
        <v>1053785704</v>
      </c>
      <c r="F63" s="15" t="s">
        <v>69</v>
      </c>
      <c r="G63" s="1" t="s">
        <v>71</v>
      </c>
      <c r="H63" s="1">
        <v>3152225118</v>
      </c>
      <c r="I63" s="26" t="s">
        <v>72</v>
      </c>
      <c r="J63" s="1"/>
    </row>
    <row r="64" spans="1:10">
      <c r="A64" s="1">
        <v>134</v>
      </c>
      <c r="B64" s="1" t="s">
        <v>55</v>
      </c>
      <c r="C64" s="14">
        <v>19440000</v>
      </c>
      <c r="D64" s="1" t="s">
        <v>56</v>
      </c>
      <c r="E64" s="15">
        <v>1122397810</v>
      </c>
      <c r="F64" s="15" t="s">
        <v>57</v>
      </c>
      <c r="G64" s="1" t="s">
        <v>59</v>
      </c>
      <c r="H64" s="1">
        <v>3152166805</v>
      </c>
      <c r="I64" s="26" t="s">
        <v>60</v>
      </c>
      <c r="J64" s="1"/>
    </row>
    <row r="65" spans="1:10">
      <c r="A65" s="1">
        <v>135</v>
      </c>
      <c r="B65" s="24" t="s">
        <v>631</v>
      </c>
      <c r="C65" s="14">
        <v>7200000</v>
      </c>
      <c r="D65" s="1" t="s">
        <v>96</v>
      </c>
      <c r="E65" s="15">
        <v>1053849833</v>
      </c>
      <c r="F65" s="15" t="s">
        <v>69</v>
      </c>
      <c r="G65" s="1" t="s">
        <v>98</v>
      </c>
      <c r="H65" s="1">
        <v>3186189305</v>
      </c>
      <c r="I65" s="26" t="s">
        <v>99</v>
      </c>
      <c r="J65" s="1"/>
    </row>
    <row r="66" spans="1:10">
      <c r="A66" s="1">
        <v>136</v>
      </c>
      <c r="B66" s="24" t="s">
        <v>633</v>
      </c>
      <c r="C66" s="14">
        <v>16500000</v>
      </c>
      <c r="D66" s="1" t="s">
        <v>634</v>
      </c>
      <c r="E66" s="15">
        <v>65800526</v>
      </c>
      <c r="F66" s="15" t="s">
        <v>635</v>
      </c>
      <c r="G66" s="1" t="s">
        <v>637</v>
      </c>
      <c r="H66" s="1">
        <v>3175605563</v>
      </c>
      <c r="I66" s="23" t="s">
        <v>638</v>
      </c>
      <c r="J66" s="1"/>
    </row>
    <row r="67" spans="1:10">
      <c r="A67" s="1">
        <v>138</v>
      </c>
      <c r="B67" s="24" t="s">
        <v>640</v>
      </c>
      <c r="C67" s="14">
        <v>25920000</v>
      </c>
      <c r="D67" s="1" t="s">
        <v>233</v>
      </c>
      <c r="E67" s="15">
        <v>14138035</v>
      </c>
      <c r="F67" s="15" t="s">
        <v>115</v>
      </c>
      <c r="G67" s="1" t="s">
        <v>235</v>
      </c>
      <c r="H67" s="1">
        <v>3007057327</v>
      </c>
      <c r="I67" s="26" t="s">
        <v>236</v>
      </c>
      <c r="J67" s="1"/>
    </row>
    <row r="68" spans="1:10">
      <c r="A68" s="1">
        <v>139</v>
      </c>
      <c r="B68" s="24" t="s">
        <v>223</v>
      </c>
      <c r="C68" s="14">
        <v>9720000</v>
      </c>
      <c r="D68" s="1" t="s">
        <v>224</v>
      </c>
      <c r="E68" s="15">
        <v>38361246</v>
      </c>
      <c r="F68" s="15" t="s">
        <v>115</v>
      </c>
      <c r="G68" s="1" t="s">
        <v>226</v>
      </c>
      <c r="H68" s="1">
        <v>3103054601</v>
      </c>
      <c r="I68" s="26" t="s">
        <v>227</v>
      </c>
      <c r="J68" s="1"/>
    </row>
    <row r="69" spans="1:10">
      <c r="A69" s="1">
        <v>141</v>
      </c>
      <c r="B69" s="1" t="s">
        <v>648</v>
      </c>
      <c r="C69" s="14">
        <v>7500000</v>
      </c>
      <c r="D69" s="1" t="s">
        <v>649</v>
      </c>
      <c r="E69" s="15">
        <v>1070587899</v>
      </c>
      <c r="F69" s="15" t="s">
        <v>42</v>
      </c>
      <c r="G69" s="1" t="s">
        <v>650</v>
      </c>
      <c r="H69" s="1">
        <v>3103490558</v>
      </c>
      <c r="I69" s="26" t="s">
        <v>651</v>
      </c>
      <c r="J69" s="1"/>
    </row>
    <row r="70" spans="1:10">
      <c r="A70" s="1">
        <v>142</v>
      </c>
      <c r="B70" s="1" t="s">
        <v>648</v>
      </c>
      <c r="C70" s="14">
        <v>7500000</v>
      </c>
      <c r="D70" s="1" t="s">
        <v>652</v>
      </c>
      <c r="E70" s="15">
        <v>1005701567</v>
      </c>
      <c r="F70" s="15" t="s">
        <v>42</v>
      </c>
      <c r="G70" s="1" t="s">
        <v>653</v>
      </c>
      <c r="H70" s="1">
        <v>3187144444</v>
      </c>
      <c r="I70" s="26" t="s">
        <v>654</v>
      </c>
      <c r="J70" s="1"/>
    </row>
    <row r="71" spans="1:10">
      <c r="A71" s="1">
        <v>143</v>
      </c>
      <c r="B71" s="1" t="s">
        <v>648</v>
      </c>
      <c r="C71" s="14">
        <v>7500000</v>
      </c>
      <c r="D71" s="1" t="s">
        <v>655</v>
      </c>
      <c r="E71" s="15">
        <v>65767701</v>
      </c>
      <c r="F71" s="15" t="s">
        <v>42</v>
      </c>
      <c r="G71" s="1" t="s">
        <v>656</v>
      </c>
      <c r="H71" s="1">
        <v>3162232932</v>
      </c>
      <c r="I71" s="26" t="s">
        <v>657</v>
      </c>
      <c r="J71" s="1"/>
    </row>
    <row r="72" spans="1:10">
      <c r="A72" s="1">
        <v>144</v>
      </c>
      <c r="B72" s="1" t="s">
        <v>648</v>
      </c>
      <c r="C72" s="14">
        <v>7500000</v>
      </c>
      <c r="D72" s="1" t="s">
        <v>658</v>
      </c>
      <c r="E72" s="15">
        <v>38360419</v>
      </c>
      <c r="F72" s="15" t="s">
        <v>42</v>
      </c>
      <c r="G72" s="1" t="s">
        <v>659</v>
      </c>
      <c r="H72" s="1">
        <v>3118391394</v>
      </c>
      <c r="I72" s="26" t="s">
        <v>660</v>
      </c>
      <c r="J72" s="1"/>
    </row>
    <row r="73" spans="1:10">
      <c r="A73" s="1">
        <v>146</v>
      </c>
      <c r="B73" s="1" t="s">
        <v>648</v>
      </c>
      <c r="C73" s="14">
        <v>7500000</v>
      </c>
      <c r="D73" s="1" t="s">
        <v>667</v>
      </c>
      <c r="E73" s="15">
        <v>65732846</v>
      </c>
      <c r="F73" s="15" t="s">
        <v>42</v>
      </c>
      <c r="G73" s="1" t="s">
        <v>669</v>
      </c>
      <c r="H73" s="1">
        <v>3186037022</v>
      </c>
      <c r="I73" s="26" t="s">
        <v>670</v>
      </c>
      <c r="J73" s="1"/>
    </row>
    <row r="74" spans="1:10">
      <c r="A74" s="1">
        <v>147</v>
      </c>
      <c r="B74" s="1" t="s">
        <v>648</v>
      </c>
      <c r="C74" s="14">
        <v>7500000</v>
      </c>
      <c r="D74" s="1" t="s">
        <v>671</v>
      </c>
      <c r="E74" s="15">
        <v>1104938427</v>
      </c>
      <c r="F74" s="15" t="s">
        <v>42</v>
      </c>
      <c r="G74" s="1" t="s">
        <v>673</v>
      </c>
      <c r="H74" s="1">
        <v>3115935973</v>
      </c>
      <c r="I74" s="26" t="s">
        <v>674</v>
      </c>
      <c r="J74" s="1"/>
    </row>
    <row r="75" spans="1:10">
      <c r="A75" s="1">
        <v>150</v>
      </c>
      <c r="B75" s="1" t="s">
        <v>648</v>
      </c>
      <c r="C75" s="14">
        <v>7500000</v>
      </c>
      <c r="D75" s="1" t="s">
        <v>688</v>
      </c>
      <c r="E75" s="15">
        <v>1110561280</v>
      </c>
      <c r="F75" s="15" t="s">
        <v>42</v>
      </c>
      <c r="G75" s="1" t="s">
        <v>689</v>
      </c>
      <c r="H75" s="1">
        <v>3186888071</v>
      </c>
      <c r="I75" s="26" t="s">
        <v>690</v>
      </c>
      <c r="J75" s="1"/>
    </row>
    <row r="76" spans="1:10">
      <c r="A76" s="1">
        <v>151</v>
      </c>
      <c r="B76" s="1" t="s">
        <v>648</v>
      </c>
      <c r="C76" s="14">
        <v>7500000</v>
      </c>
      <c r="D76" s="1" t="s">
        <v>691</v>
      </c>
      <c r="E76" s="15">
        <v>1007817813</v>
      </c>
      <c r="F76" s="15" t="s">
        <v>42</v>
      </c>
      <c r="G76" s="1" t="s">
        <v>692</v>
      </c>
      <c r="H76" s="1">
        <v>3186880712</v>
      </c>
      <c r="I76" s="26" t="s">
        <v>693</v>
      </c>
      <c r="J76" s="1"/>
    </row>
    <row r="77" spans="1:10">
      <c r="A77" s="1">
        <v>152</v>
      </c>
      <c r="B77" s="1" t="s">
        <v>694</v>
      </c>
      <c r="C77" s="14">
        <v>18000000</v>
      </c>
      <c r="D77" s="1" t="s">
        <v>695</v>
      </c>
      <c r="E77" s="15">
        <v>93.409081</v>
      </c>
      <c r="F77" s="15" t="s">
        <v>42</v>
      </c>
      <c r="G77" s="1" t="s">
        <v>697</v>
      </c>
      <c r="H77" s="1">
        <v>3186498865</v>
      </c>
      <c r="I77" s="26" t="s">
        <v>698</v>
      </c>
      <c r="J77" s="1"/>
    </row>
    <row r="78" spans="1:10">
      <c r="A78" s="1">
        <v>153</v>
      </c>
      <c r="B78" s="1" t="s">
        <v>694</v>
      </c>
      <c r="C78" s="14">
        <v>18000000</v>
      </c>
      <c r="D78" s="1" t="s">
        <v>699</v>
      </c>
      <c r="E78" s="15">
        <v>1110479271</v>
      </c>
      <c r="F78" s="15" t="s">
        <v>42</v>
      </c>
      <c r="G78" s="1" t="s">
        <v>701</v>
      </c>
      <c r="H78" s="1">
        <v>3183045741</v>
      </c>
      <c r="I78" s="26" t="s">
        <v>702</v>
      </c>
      <c r="J78" s="1"/>
    </row>
    <row r="79" spans="1:10">
      <c r="A79" s="1">
        <v>154</v>
      </c>
      <c r="B79" s="1" t="s">
        <v>694</v>
      </c>
      <c r="C79" s="14">
        <v>18000000</v>
      </c>
      <c r="D79" s="1" t="s">
        <v>703</v>
      </c>
      <c r="E79" s="15">
        <v>1110466854</v>
      </c>
      <c r="F79" s="15" t="s">
        <v>42</v>
      </c>
      <c r="G79" s="1" t="s">
        <v>705</v>
      </c>
      <c r="H79" s="159">
        <v>3023504596</v>
      </c>
      <c r="I79" s="26" t="s">
        <v>706</v>
      </c>
      <c r="J79" s="1"/>
    </row>
    <row r="80" spans="1:10">
      <c r="A80" s="1">
        <v>155</v>
      </c>
      <c r="B80" s="1" t="s">
        <v>694</v>
      </c>
      <c r="C80" s="14">
        <v>18000000</v>
      </c>
      <c r="D80" s="1" t="s">
        <v>707</v>
      </c>
      <c r="E80" s="15">
        <v>1106712976</v>
      </c>
      <c r="F80" s="15" t="s">
        <v>208</v>
      </c>
      <c r="G80" s="1" t="s">
        <v>708</v>
      </c>
      <c r="H80" s="1">
        <v>3103622861</v>
      </c>
      <c r="I80" s="26" t="s">
        <v>709</v>
      </c>
      <c r="J80" s="1"/>
    </row>
    <row r="81" spans="1:10">
      <c r="A81" s="1">
        <v>156</v>
      </c>
      <c r="B81" s="1" t="s">
        <v>694</v>
      </c>
      <c r="C81" s="14">
        <v>18000000</v>
      </c>
      <c r="D81" s="1" t="s">
        <v>710</v>
      </c>
      <c r="E81" s="15">
        <v>1098608983</v>
      </c>
      <c r="F81" s="15" t="s">
        <v>592</v>
      </c>
      <c r="G81" s="1" t="s">
        <v>712</v>
      </c>
      <c r="H81" s="1">
        <v>3132010307</v>
      </c>
      <c r="I81" s="26" t="s">
        <v>713</v>
      </c>
      <c r="J81" s="1"/>
    </row>
    <row r="82" spans="1:10">
      <c r="A82" s="1">
        <v>157</v>
      </c>
      <c r="B82" s="24" t="s">
        <v>271</v>
      </c>
      <c r="C82" s="14">
        <v>19440000</v>
      </c>
      <c r="D82" s="1" t="s">
        <v>272</v>
      </c>
      <c r="E82" s="15">
        <v>14878116</v>
      </c>
      <c r="F82" s="15" t="s">
        <v>273</v>
      </c>
      <c r="G82" s="1" t="s">
        <v>275</v>
      </c>
      <c r="H82" s="1">
        <v>3122950049</v>
      </c>
      <c r="I82" s="26" t="s">
        <v>276</v>
      </c>
      <c r="J82" s="1"/>
    </row>
    <row r="83" spans="1:10">
      <c r="A83" s="1">
        <v>158</v>
      </c>
      <c r="B83" s="1" t="s">
        <v>715</v>
      </c>
      <c r="C83" s="14">
        <v>11250000</v>
      </c>
      <c r="D83" s="1" t="s">
        <v>716</v>
      </c>
      <c r="E83" s="15">
        <v>1110554317</v>
      </c>
      <c r="F83" s="15" t="s">
        <v>42</v>
      </c>
      <c r="G83" s="1" t="s">
        <v>717</v>
      </c>
      <c r="H83" s="1">
        <v>3213251818</v>
      </c>
      <c r="I83" s="26" t="s">
        <v>718</v>
      </c>
      <c r="J83" s="1"/>
    </row>
    <row r="84" spans="1:10">
      <c r="A84" s="1">
        <v>159</v>
      </c>
      <c r="B84" s="24" t="s">
        <v>157</v>
      </c>
      <c r="C84" s="14">
        <v>6100000</v>
      </c>
      <c r="D84" s="1" t="s">
        <v>158</v>
      </c>
      <c r="E84" s="15">
        <v>51987188</v>
      </c>
      <c r="F84" s="15" t="s">
        <v>51</v>
      </c>
      <c r="G84" s="1" t="s">
        <v>160</v>
      </c>
      <c r="H84" s="1">
        <v>3108761420</v>
      </c>
      <c r="I84" s="26" t="s">
        <v>161</v>
      </c>
      <c r="J84" s="1"/>
    </row>
    <row r="85" spans="1:10">
      <c r="A85" s="1">
        <v>160</v>
      </c>
      <c r="B85" s="1" t="s">
        <v>277</v>
      </c>
      <c r="C85" s="14">
        <v>19440000</v>
      </c>
      <c r="D85" s="1" t="s">
        <v>278</v>
      </c>
      <c r="E85" s="15">
        <v>14325425</v>
      </c>
      <c r="F85" s="15" t="s">
        <v>279</v>
      </c>
      <c r="G85" s="1" t="s">
        <v>281</v>
      </c>
      <c r="H85" s="1">
        <v>3132923939</v>
      </c>
      <c r="I85" s="26" t="s">
        <v>282</v>
      </c>
      <c r="J85" s="1"/>
    </row>
    <row r="86" spans="1:10">
      <c r="A86" s="1">
        <v>161</v>
      </c>
      <c r="B86" s="24" t="s">
        <v>101</v>
      </c>
      <c r="C86" s="14">
        <v>16200000</v>
      </c>
      <c r="D86" s="1" t="s">
        <v>102</v>
      </c>
      <c r="E86" s="15">
        <v>1110501425</v>
      </c>
      <c r="F86" s="15" t="s">
        <v>42</v>
      </c>
      <c r="G86" s="1" t="s">
        <v>104</v>
      </c>
      <c r="H86" s="1">
        <v>3004980074</v>
      </c>
      <c r="I86" s="26" t="s">
        <v>105</v>
      </c>
      <c r="J86" s="1"/>
    </row>
    <row r="87" spans="1:10">
      <c r="A87" s="1">
        <v>162</v>
      </c>
      <c r="B87" s="1" t="s">
        <v>722</v>
      </c>
      <c r="C87" s="14">
        <v>7125000</v>
      </c>
      <c r="D87" s="1" t="s">
        <v>723</v>
      </c>
      <c r="E87" s="15">
        <v>1110486807</v>
      </c>
      <c r="F87" s="15" t="s">
        <v>42</v>
      </c>
      <c r="G87" s="1" t="s">
        <v>725</v>
      </c>
      <c r="H87" s="1">
        <v>3177528377</v>
      </c>
      <c r="I87" s="26" t="s">
        <v>726</v>
      </c>
      <c r="J87" s="1"/>
    </row>
    <row r="88" spans="1:10">
      <c r="A88" s="1">
        <v>163</v>
      </c>
      <c r="B88" s="24" t="s">
        <v>106</v>
      </c>
      <c r="C88" s="14">
        <v>9720000</v>
      </c>
      <c r="D88" s="1" t="s">
        <v>228</v>
      </c>
      <c r="E88" s="15">
        <v>1018433119</v>
      </c>
      <c r="F88" s="15" t="s">
        <v>51</v>
      </c>
      <c r="G88" s="1" t="s">
        <v>230</v>
      </c>
      <c r="H88" s="1">
        <v>3112684478</v>
      </c>
      <c r="I88" s="26" t="s">
        <v>231</v>
      </c>
      <c r="J88" s="1"/>
    </row>
    <row r="89" spans="1:10">
      <c r="A89" s="1">
        <v>164</v>
      </c>
      <c r="B89" s="1" t="s">
        <v>729</v>
      </c>
      <c r="C89" s="14">
        <v>14250000</v>
      </c>
      <c r="D89" s="1" t="s">
        <v>730</v>
      </c>
      <c r="E89" s="15">
        <v>38142449</v>
      </c>
      <c r="F89" s="15" t="s">
        <v>42</v>
      </c>
      <c r="G89" s="1" t="s">
        <v>732</v>
      </c>
      <c r="H89" s="1">
        <v>3246865218</v>
      </c>
      <c r="I89" s="26" t="s">
        <v>733</v>
      </c>
      <c r="J89" s="1"/>
    </row>
    <row r="90" spans="1:10">
      <c r="A90" s="1">
        <v>165</v>
      </c>
      <c r="B90" s="1" t="s">
        <v>729</v>
      </c>
      <c r="C90" s="14">
        <v>14250000</v>
      </c>
      <c r="D90" s="1" t="s">
        <v>734</v>
      </c>
      <c r="E90" s="15">
        <v>14138860</v>
      </c>
      <c r="F90" s="15" t="s">
        <v>42</v>
      </c>
      <c r="G90" s="1" t="s">
        <v>736</v>
      </c>
      <c r="H90" s="1">
        <v>3208892420</v>
      </c>
      <c r="I90" s="26" t="s">
        <v>737</v>
      </c>
      <c r="J90" s="1"/>
    </row>
    <row r="91" spans="1:10">
      <c r="A91" s="1">
        <v>166</v>
      </c>
      <c r="B91" s="1" t="s">
        <v>738</v>
      </c>
      <c r="C91" s="14">
        <v>15000000</v>
      </c>
      <c r="D91" s="1" t="s">
        <v>318</v>
      </c>
      <c r="E91" s="15">
        <v>1110536440</v>
      </c>
      <c r="F91" s="15" t="s">
        <v>115</v>
      </c>
      <c r="G91" s="1" t="s">
        <v>319</v>
      </c>
      <c r="H91" s="1">
        <v>3013043838</v>
      </c>
      <c r="I91" s="26" t="s">
        <v>320</v>
      </c>
      <c r="J91" s="1"/>
    </row>
    <row r="92" spans="1:10">
      <c r="A92" s="1">
        <v>167</v>
      </c>
      <c r="B92" s="1" t="s">
        <v>739</v>
      </c>
      <c r="C92" s="14">
        <v>7125000</v>
      </c>
      <c r="D92" s="1" t="s">
        <v>740</v>
      </c>
      <c r="E92" s="15">
        <v>65707635</v>
      </c>
      <c r="F92" s="15" t="s">
        <v>741</v>
      </c>
      <c r="G92" s="1" t="s">
        <v>742</v>
      </c>
      <c r="H92" s="1">
        <v>3138503292</v>
      </c>
      <c r="I92" s="26" t="s">
        <v>743</v>
      </c>
      <c r="J92" s="1"/>
    </row>
    <row r="93" spans="1:10">
      <c r="A93" s="1">
        <v>168</v>
      </c>
      <c r="B93" s="1" t="s">
        <v>739</v>
      </c>
      <c r="C93" s="14">
        <v>7125000</v>
      </c>
      <c r="D93" s="1" t="s">
        <v>744</v>
      </c>
      <c r="E93" s="15">
        <v>1110587825</v>
      </c>
      <c r="F93" s="15" t="s">
        <v>42</v>
      </c>
      <c r="G93" s="1" t="s">
        <v>745</v>
      </c>
      <c r="H93" s="1">
        <v>3115662566</v>
      </c>
      <c r="I93" s="26" t="s">
        <v>746</v>
      </c>
      <c r="J93" s="1"/>
    </row>
    <row r="94" spans="1:10">
      <c r="A94" s="1">
        <v>169</v>
      </c>
      <c r="B94" s="1" t="s">
        <v>739</v>
      </c>
      <c r="C94" s="14">
        <v>7125000</v>
      </c>
      <c r="D94" s="1" t="s">
        <v>747</v>
      </c>
      <c r="E94" s="15">
        <v>38362771</v>
      </c>
      <c r="F94" s="15" t="s">
        <v>42</v>
      </c>
      <c r="G94" s="1" t="s">
        <v>748</v>
      </c>
      <c r="H94" s="1">
        <v>3103022851</v>
      </c>
      <c r="I94" s="26" t="s">
        <v>749</v>
      </c>
      <c r="J94" s="1"/>
    </row>
    <row r="95" spans="1:10">
      <c r="A95" s="1">
        <v>171</v>
      </c>
      <c r="B95" s="1" t="s">
        <v>694</v>
      </c>
      <c r="C95" s="14">
        <v>18000000</v>
      </c>
      <c r="D95" s="1" t="s">
        <v>755</v>
      </c>
      <c r="E95" s="15">
        <v>21015635</v>
      </c>
      <c r="F95" s="15" t="s">
        <v>756</v>
      </c>
      <c r="G95" s="1" t="s">
        <v>758</v>
      </c>
      <c r="H95" s="1">
        <v>3002147052</v>
      </c>
      <c r="I95" s="26" t="s">
        <v>759</v>
      </c>
      <c r="J95" s="1"/>
    </row>
    <row r="96" spans="1:10">
      <c r="A96" s="1">
        <v>172</v>
      </c>
      <c r="B96" s="24" t="s">
        <v>760</v>
      </c>
      <c r="C96" s="14">
        <v>14250000</v>
      </c>
      <c r="D96" s="1" t="s">
        <v>761</v>
      </c>
      <c r="E96" s="15">
        <v>1105693291</v>
      </c>
      <c r="F96" s="15" t="s">
        <v>741</v>
      </c>
      <c r="G96" s="1" t="s">
        <v>762</v>
      </c>
      <c r="H96" s="1">
        <v>3219563014</v>
      </c>
      <c r="I96" s="26" t="s">
        <v>763</v>
      </c>
      <c r="J96" s="1"/>
    </row>
    <row r="97" spans="1:10">
      <c r="A97" s="1">
        <v>173</v>
      </c>
      <c r="B97" s="24" t="s">
        <v>760</v>
      </c>
      <c r="C97" s="14">
        <v>14250000</v>
      </c>
      <c r="D97" s="1" t="s">
        <v>764</v>
      </c>
      <c r="E97" s="15">
        <v>1110444174</v>
      </c>
      <c r="F97" s="15" t="s">
        <v>42</v>
      </c>
      <c r="G97" s="1" t="s">
        <v>765</v>
      </c>
      <c r="H97" s="1">
        <v>3004445356</v>
      </c>
      <c r="I97" s="26" t="s">
        <v>766</v>
      </c>
      <c r="J97" s="1"/>
    </row>
    <row r="98" spans="1:10">
      <c r="A98" s="1">
        <v>174</v>
      </c>
      <c r="B98" s="1" t="s">
        <v>739</v>
      </c>
      <c r="C98" s="14">
        <v>7125000</v>
      </c>
      <c r="D98" s="1" t="s">
        <v>767</v>
      </c>
      <c r="E98" s="15">
        <v>1110581223</v>
      </c>
      <c r="F98" s="15" t="s">
        <v>42</v>
      </c>
      <c r="G98" s="1" t="s">
        <v>768</v>
      </c>
      <c r="H98" s="1">
        <v>3157413737</v>
      </c>
      <c r="I98" s="26" t="s">
        <v>769</v>
      </c>
      <c r="J98" s="1"/>
    </row>
    <row r="99" spans="1:10">
      <c r="A99" s="1">
        <v>175</v>
      </c>
      <c r="B99" s="1" t="s">
        <v>739</v>
      </c>
      <c r="C99" s="14">
        <v>7125000</v>
      </c>
      <c r="D99" s="1" t="s">
        <v>770</v>
      </c>
      <c r="E99" s="15">
        <v>1110571729</v>
      </c>
      <c r="F99" s="15" t="s">
        <v>42</v>
      </c>
      <c r="G99" s="1" t="s">
        <v>771</v>
      </c>
      <c r="H99" s="1">
        <v>3202106919</v>
      </c>
      <c r="I99" s="26" t="s">
        <v>772</v>
      </c>
      <c r="J99" s="1"/>
    </row>
    <row r="100" spans="1:10">
      <c r="A100" s="1">
        <v>176</v>
      </c>
      <c r="B100" s="1" t="s">
        <v>773</v>
      </c>
      <c r="C100" s="14">
        <v>24000000</v>
      </c>
      <c r="D100" s="1" t="s">
        <v>774</v>
      </c>
      <c r="E100" s="15">
        <v>2236759</v>
      </c>
      <c r="F100" s="15" t="s">
        <v>775</v>
      </c>
      <c r="G100" s="1" t="s">
        <v>777</v>
      </c>
      <c r="H100" s="1">
        <v>3127567098</v>
      </c>
      <c r="I100" s="26" t="s">
        <v>778</v>
      </c>
      <c r="J100" s="1"/>
    </row>
    <row r="101" spans="1:10">
      <c r="A101" s="1">
        <v>177</v>
      </c>
      <c r="B101" s="1" t="s">
        <v>715</v>
      </c>
      <c r="C101" s="14">
        <v>11250000</v>
      </c>
      <c r="D101" s="1" t="s">
        <v>779</v>
      </c>
      <c r="E101" s="15">
        <v>11301761</v>
      </c>
      <c r="F101" s="15" t="s">
        <v>780</v>
      </c>
      <c r="G101" s="1" t="s">
        <v>782</v>
      </c>
      <c r="H101" s="1">
        <v>3125531860</v>
      </c>
      <c r="I101" s="26" t="s">
        <v>783</v>
      </c>
      <c r="J101" s="1"/>
    </row>
    <row r="102" spans="1:10">
      <c r="A102" s="1">
        <v>178</v>
      </c>
      <c r="B102" s="1" t="s">
        <v>739</v>
      </c>
      <c r="C102" s="14">
        <v>7125000</v>
      </c>
      <c r="D102" s="1" t="s">
        <v>784</v>
      </c>
      <c r="E102" s="15">
        <v>28540017</v>
      </c>
      <c r="F102" s="15" t="s">
        <v>42</v>
      </c>
      <c r="G102" s="1" t="s">
        <v>785</v>
      </c>
      <c r="H102" s="1">
        <v>3203106919</v>
      </c>
      <c r="I102" s="26" t="s">
        <v>786</v>
      </c>
      <c r="J102" s="1"/>
    </row>
    <row r="103" spans="1:10">
      <c r="A103" s="1">
        <v>180</v>
      </c>
      <c r="B103" s="1" t="s">
        <v>294</v>
      </c>
      <c r="C103" s="14">
        <v>5922500</v>
      </c>
      <c r="D103" s="1" t="s">
        <v>303</v>
      </c>
      <c r="E103" s="15">
        <v>52741227</v>
      </c>
      <c r="F103" s="15" t="s">
        <v>51</v>
      </c>
      <c r="G103" s="1" t="s">
        <v>305</v>
      </c>
      <c r="H103" s="1">
        <v>3504149209</v>
      </c>
      <c r="I103" s="26" t="s">
        <v>306</v>
      </c>
      <c r="J103" s="1"/>
    </row>
    <row r="104" spans="1:10">
      <c r="A104" s="1">
        <v>181</v>
      </c>
      <c r="B104" s="1" t="s">
        <v>294</v>
      </c>
      <c r="C104" s="14">
        <v>5922500</v>
      </c>
      <c r="D104" s="1" t="s">
        <v>789</v>
      </c>
      <c r="E104" s="15">
        <v>1110526239</v>
      </c>
      <c r="F104" s="15" t="s">
        <v>42</v>
      </c>
      <c r="G104" s="1" t="s">
        <v>791</v>
      </c>
      <c r="H104" s="1">
        <v>3152082742</v>
      </c>
      <c r="I104" s="26" t="s">
        <v>298</v>
      </c>
      <c r="J104" s="1"/>
    </row>
    <row r="105" spans="1:10">
      <c r="A105" s="1">
        <v>182</v>
      </c>
      <c r="B105" s="1" t="s">
        <v>294</v>
      </c>
      <c r="C105" s="14">
        <v>5922500</v>
      </c>
      <c r="D105" s="1" t="s">
        <v>792</v>
      </c>
      <c r="E105" s="15">
        <v>1110507022</v>
      </c>
      <c r="F105" s="15" t="s">
        <v>42</v>
      </c>
      <c r="G105" s="1" t="s">
        <v>794</v>
      </c>
      <c r="H105" s="1">
        <v>3502836108</v>
      </c>
      <c r="I105" s="26" t="s">
        <v>795</v>
      </c>
      <c r="J105" s="1"/>
    </row>
    <row r="106" spans="1:10">
      <c r="A106" s="1">
        <v>183</v>
      </c>
      <c r="B106" s="1" t="s">
        <v>796</v>
      </c>
      <c r="C106" s="14">
        <v>7500000</v>
      </c>
      <c r="D106" s="1" t="s">
        <v>797</v>
      </c>
      <c r="E106" s="15">
        <v>1110578443</v>
      </c>
      <c r="F106" s="15" t="s">
        <v>42</v>
      </c>
      <c r="G106" s="1" t="s">
        <v>799</v>
      </c>
      <c r="H106" s="1">
        <v>3173056382</v>
      </c>
      <c r="I106" s="26" t="s">
        <v>800</v>
      </c>
      <c r="J106" s="1"/>
    </row>
    <row r="107" spans="1:10">
      <c r="A107" s="1">
        <v>184</v>
      </c>
      <c r="B107" s="1" t="s">
        <v>294</v>
      </c>
      <c r="C107" s="14">
        <v>5922500</v>
      </c>
      <c r="D107" s="1" t="s">
        <v>285</v>
      </c>
      <c r="E107" s="15">
        <v>1110498747</v>
      </c>
      <c r="F107" s="15" t="s">
        <v>42</v>
      </c>
      <c r="G107" s="1" t="s">
        <v>287</v>
      </c>
      <c r="H107" s="1">
        <v>3152671179</v>
      </c>
      <c r="I107" s="26" t="s">
        <v>802</v>
      </c>
      <c r="J107" s="1"/>
    </row>
    <row r="108" spans="1:10">
      <c r="A108" s="1">
        <v>185</v>
      </c>
      <c r="B108" s="1" t="s">
        <v>294</v>
      </c>
      <c r="C108" s="14">
        <v>5922500</v>
      </c>
      <c r="D108" s="1" t="s">
        <v>299</v>
      </c>
      <c r="E108" s="15">
        <v>1110597725</v>
      </c>
      <c r="F108" s="15" t="s">
        <v>42</v>
      </c>
      <c r="G108" s="1" t="s">
        <v>804</v>
      </c>
      <c r="H108" s="1">
        <v>3125730235</v>
      </c>
      <c r="I108" s="26" t="s">
        <v>805</v>
      </c>
      <c r="J108" s="1"/>
    </row>
    <row r="109" spans="1:10">
      <c r="A109" s="1">
        <v>186</v>
      </c>
      <c r="B109" s="1" t="s">
        <v>739</v>
      </c>
      <c r="C109" s="14">
        <v>7125000</v>
      </c>
      <c r="D109" s="1" t="s">
        <v>806</v>
      </c>
      <c r="E109" s="15">
        <v>1234640889</v>
      </c>
      <c r="F109" s="15" t="s">
        <v>42</v>
      </c>
      <c r="G109" s="1" t="s">
        <v>807</v>
      </c>
      <c r="H109" s="1">
        <v>3005064538</v>
      </c>
      <c r="I109" s="26" t="s">
        <v>808</v>
      </c>
      <c r="J109" s="1"/>
    </row>
    <row r="110" spans="1:10">
      <c r="A110" s="1">
        <v>187</v>
      </c>
      <c r="B110" s="1" t="s">
        <v>809</v>
      </c>
      <c r="C110" s="14">
        <v>19440000</v>
      </c>
      <c r="D110" s="1" t="s">
        <v>267</v>
      </c>
      <c r="E110" s="15">
        <v>901430318</v>
      </c>
      <c r="F110" s="15" t="s">
        <v>115</v>
      </c>
      <c r="G110" s="1" t="s">
        <v>269</v>
      </c>
      <c r="H110" s="1">
        <v>3105517406</v>
      </c>
      <c r="I110" s="26" t="s">
        <v>270</v>
      </c>
      <c r="J110" s="1"/>
    </row>
    <row r="111" spans="1:10">
      <c r="A111" s="1">
        <v>188</v>
      </c>
      <c r="B111" s="24" t="s">
        <v>106</v>
      </c>
      <c r="C111" s="14">
        <v>9720000</v>
      </c>
      <c r="D111" s="1" t="s">
        <v>107</v>
      </c>
      <c r="E111" s="15">
        <v>28980289</v>
      </c>
      <c r="F111" s="15" t="s">
        <v>108</v>
      </c>
      <c r="G111" s="1" t="s">
        <v>111</v>
      </c>
      <c r="H111" s="1">
        <v>3002500256</v>
      </c>
      <c r="I111" s="26" t="s">
        <v>112</v>
      </c>
      <c r="J111" s="1"/>
    </row>
    <row r="112" spans="1:10">
      <c r="A112" s="1">
        <v>189</v>
      </c>
      <c r="B112" s="24" t="s">
        <v>237</v>
      </c>
      <c r="C112" s="14">
        <v>16200000</v>
      </c>
      <c r="D112" s="1" t="s">
        <v>238</v>
      </c>
      <c r="E112" s="15">
        <v>1232391592</v>
      </c>
      <c r="F112" s="15" t="s">
        <v>239</v>
      </c>
      <c r="G112" s="1" t="s">
        <v>241</v>
      </c>
      <c r="H112" s="1">
        <v>3183882555</v>
      </c>
      <c r="I112" s="26" t="s">
        <v>242</v>
      </c>
      <c r="J112" s="1"/>
    </row>
    <row r="113" spans="1:10">
      <c r="A113" s="1">
        <v>190</v>
      </c>
      <c r="B113" s="1" t="s">
        <v>814</v>
      </c>
      <c r="C113" s="14">
        <v>11250000</v>
      </c>
      <c r="D113" s="1" t="s">
        <v>815</v>
      </c>
      <c r="E113" s="15">
        <v>11372217</v>
      </c>
      <c r="F113" s="15" t="s">
        <v>780</v>
      </c>
      <c r="G113" s="1" t="s">
        <v>816</v>
      </c>
      <c r="H113" s="1">
        <v>36229480985</v>
      </c>
      <c r="I113" s="26" t="s">
        <v>817</v>
      </c>
      <c r="J113" s="1"/>
    </row>
    <row r="114" spans="1:10">
      <c r="A114" s="1">
        <v>192</v>
      </c>
      <c r="B114" s="24" t="s">
        <v>67</v>
      </c>
      <c r="C114" s="14">
        <v>19440000</v>
      </c>
      <c r="D114" s="1" t="s">
        <v>174</v>
      </c>
      <c r="E114" s="15">
        <v>14243863</v>
      </c>
      <c r="F114" s="15" t="s">
        <v>115</v>
      </c>
      <c r="G114" s="1" t="s">
        <v>176</v>
      </c>
      <c r="H114" s="1">
        <v>3108140069</v>
      </c>
      <c r="I114" s="26" t="s">
        <v>177</v>
      </c>
      <c r="J114" s="1"/>
    </row>
    <row r="115" spans="1:10">
      <c r="A115" s="1">
        <v>193</v>
      </c>
      <c r="B115" s="1" t="s">
        <v>294</v>
      </c>
      <c r="C115" s="14">
        <v>5922500</v>
      </c>
      <c r="D115" s="1" t="s">
        <v>289</v>
      </c>
      <c r="E115" s="15">
        <v>1111453139</v>
      </c>
      <c r="F115" s="15" t="s">
        <v>290</v>
      </c>
      <c r="G115" s="1" t="s">
        <v>823</v>
      </c>
      <c r="H115" s="1">
        <v>3125730235</v>
      </c>
      <c r="I115" s="26" t="s">
        <v>805</v>
      </c>
      <c r="J115" s="1"/>
    </row>
    <row r="116" spans="1:10">
      <c r="A116" s="1">
        <v>194</v>
      </c>
      <c r="B116" s="24" t="s">
        <v>824</v>
      </c>
      <c r="C116" s="14">
        <v>14800128</v>
      </c>
      <c r="D116" s="1" t="s">
        <v>213</v>
      </c>
      <c r="E116" s="15">
        <v>77182070</v>
      </c>
      <c r="F116" s="15" t="s">
        <v>214</v>
      </c>
      <c r="G116" s="1" t="s">
        <v>216</v>
      </c>
      <c r="H116" s="1">
        <v>3164691587</v>
      </c>
      <c r="I116" s="26" t="s">
        <v>217</v>
      </c>
      <c r="J116" s="1"/>
    </row>
    <row r="117" spans="1:10">
      <c r="A117" s="1">
        <v>195</v>
      </c>
      <c r="B117" s="24" t="s">
        <v>201</v>
      </c>
      <c r="C117" s="14">
        <v>7200000</v>
      </c>
      <c r="D117" s="1" t="s">
        <v>202</v>
      </c>
      <c r="E117" s="15">
        <v>1234639</v>
      </c>
      <c r="F117" s="15" t="s">
        <v>115</v>
      </c>
      <c r="G117" s="1" t="s">
        <v>204</v>
      </c>
      <c r="H117" s="1">
        <v>3208903753</v>
      </c>
      <c r="I117" s="26" t="s">
        <v>205</v>
      </c>
      <c r="J117" s="1"/>
    </row>
    <row r="118" spans="1:10">
      <c r="A118" s="1">
        <v>196</v>
      </c>
      <c r="B118" s="24" t="s">
        <v>201</v>
      </c>
      <c r="C118" s="14">
        <v>7200000</v>
      </c>
      <c r="D118" s="1" t="s">
        <v>207</v>
      </c>
      <c r="E118" s="15">
        <v>1005848875</v>
      </c>
      <c r="F118" s="15" t="s">
        <v>208</v>
      </c>
      <c r="G118" s="1" t="s">
        <v>828</v>
      </c>
      <c r="H118" s="1">
        <v>3188349621</v>
      </c>
      <c r="I118" s="26" t="s">
        <v>829</v>
      </c>
      <c r="J118" s="1"/>
    </row>
    <row r="119" spans="1:10">
      <c r="A119" s="1">
        <v>197</v>
      </c>
      <c r="B119" s="24" t="s">
        <v>824</v>
      </c>
      <c r="C119" s="14">
        <v>14800128</v>
      </c>
      <c r="D119" s="1" t="s">
        <v>218</v>
      </c>
      <c r="E119" s="15">
        <v>72224422</v>
      </c>
      <c r="F119" s="15" t="s">
        <v>219</v>
      </c>
      <c r="G119" s="1" t="s">
        <v>831</v>
      </c>
      <c r="H119" s="1">
        <v>3188335173</v>
      </c>
      <c r="I119" s="26" t="s">
        <v>832</v>
      </c>
      <c r="J119" s="1"/>
    </row>
    <row r="120" spans="1:10">
      <c r="A120" s="1">
        <v>198</v>
      </c>
      <c r="B120" s="1" t="s">
        <v>130</v>
      </c>
      <c r="C120" s="14">
        <v>8400000</v>
      </c>
      <c r="D120" s="1" t="s">
        <v>131</v>
      </c>
      <c r="E120" s="15">
        <v>52958708</v>
      </c>
      <c r="F120" s="15" t="s">
        <v>42</v>
      </c>
      <c r="G120" s="1" t="s">
        <v>133</v>
      </c>
      <c r="H120" s="1">
        <v>3183741216</v>
      </c>
      <c r="I120" s="23" t="s">
        <v>134</v>
      </c>
      <c r="J120" s="1"/>
    </row>
    <row r="121" spans="1:10">
      <c r="A121" s="1">
        <v>199</v>
      </c>
      <c r="B121" s="24" t="s">
        <v>834</v>
      </c>
      <c r="C121" s="14">
        <v>14250000</v>
      </c>
      <c r="D121" s="1" t="s">
        <v>835</v>
      </c>
      <c r="E121" s="15">
        <v>28555671</v>
      </c>
      <c r="F121" s="15" t="s">
        <v>42</v>
      </c>
      <c r="G121" s="1" t="s">
        <v>837</v>
      </c>
      <c r="H121" s="1">
        <v>3014589494</v>
      </c>
      <c r="I121" s="26" t="s">
        <v>838</v>
      </c>
      <c r="J121" s="1"/>
    </row>
    <row r="122" spans="1:10">
      <c r="A122" s="1">
        <v>200</v>
      </c>
      <c r="B122" s="24" t="s">
        <v>834</v>
      </c>
      <c r="C122" s="14">
        <v>14250000</v>
      </c>
      <c r="D122" s="1" t="s">
        <v>839</v>
      </c>
      <c r="E122" s="15">
        <v>52417875</v>
      </c>
      <c r="F122" s="15" t="s">
        <v>261</v>
      </c>
      <c r="G122" s="1" t="s">
        <v>841</v>
      </c>
      <c r="H122" s="1">
        <v>3004660136</v>
      </c>
      <c r="I122" s="26" t="s">
        <v>842</v>
      </c>
      <c r="J122" s="1"/>
    </row>
    <row r="123" spans="1:10">
      <c r="A123" s="1">
        <v>201</v>
      </c>
      <c r="B123" s="24" t="s">
        <v>834</v>
      </c>
      <c r="C123" s="14">
        <v>14250000</v>
      </c>
      <c r="D123" s="1" t="s">
        <v>843</v>
      </c>
      <c r="E123" s="15">
        <v>52475069</v>
      </c>
      <c r="F123" s="15" t="s">
        <v>261</v>
      </c>
      <c r="G123" s="1" t="s">
        <v>845</v>
      </c>
      <c r="H123" s="1">
        <v>3004660136</v>
      </c>
      <c r="I123" s="26" t="s">
        <v>846</v>
      </c>
      <c r="J123" s="1"/>
    </row>
    <row r="124" spans="1:10">
      <c r="A124" s="1">
        <v>202</v>
      </c>
      <c r="B124" s="24" t="s">
        <v>847</v>
      </c>
      <c r="C124" s="14">
        <v>18000000</v>
      </c>
      <c r="D124" s="1" t="s">
        <v>848</v>
      </c>
      <c r="E124" s="15">
        <v>65828695</v>
      </c>
      <c r="F124" s="15" t="s">
        <v>849</v>
      </c>
      <c r="G124" s="1" t="s">
        <v>851</v>
      </c>
      <c r="H124" s="1">
        <v>3144868810</v>
      </c>
      <c r="I124" s="26" t="s">
        <v>852</v>
      </c>
      <c r="J124" s="1"/>
    </row>
    <row r="125" spans="1:10">
      <c r="A125" s="1">
        <v>203</v>
      </c>
      <c r="B125" s="1" t="s">
        <v>4159</v>
      </c>
      <c r="C125" s="14">
        <v>33000000</v>
      </c>
      <c r="D125" s="1" t="s">
        <v>854</v>
      </c>
      <c r="E125" s="15">
        <v>80821939</v>
      </c>
      <c r="F125" s="15" t="s">
        <v>261</v>
      </c>
      <c r="G125" s="1" t="s">
        <v>856</v>
      </c>
      <c r="H125" s="1">
        <v>3166165803</v>
      </c>
      <c r="I125" s="26" t="s">
        <v>857</v>
      </c>
      <c r="J125" s="1"/>
    </row>
    <row r="126" spans="1:10">
      <c r="A126" s="1">
        <v>209</v>
      </c>
      <c r="B126" s="1" t="s">
        <v>871</v>
      </c>
      <c r="C126" s="14">
        <v>9000000</v>
      </c>
      <c r="D126" s="1" t="s">
        <v>872</v>
      </c>
      <c r="E126" s="15">
        <v>1012409287</v>
      </c>
      <c r="F126" s="15" t="s">
        <v>261</v>
      </c>
      <c r="G126" s="1" t="s">
        <v>874</v>
      </c>
      <c r="H126" s="1">
        <v>3138725044</v>
      </c>
      <c r="I126" s="26" t="s">
        <v>875</v>
      </c>
      <c r="J126" s="1"/>
    </row>
    <row r="127" spans="1:10">
      <c r="A127" s="1">
        <v>210</v>
      </c>
      <c r="B127" s="24" t="s">
        <v>876</v>
      </c>
      <c r="C127" s="14">
        <v>18000000</v>
      </c>
      <c r="D127" s="1" t="s">
        <v>877</v>
      </c>
      <c r="E127" s="15">
        <v>38253395</v>
      </c>
      <c r="F127" s="15" t="s">
        <v>42</v>
      </c>
      <c r="G127" s="1" t="s">
        <v>879</v>
      </c>
      <c r="H127" s="1">
        <v>3203345951</v>
      </c>
      <c r="I127" s="26" t="s">
        <v>880</v>
      </c>
      <c r="J127" s="1"/>
    </row>
    <row r="128" spans="1:10">
      <c r="A128" s="1">
        <v>211</v>
      </c>
      <c r="B128" s="1" t="s">
        <v>881</v>
      </c>
      <c r="C128" s="14">
        <v>7500000</v>
      </c>
      <c r="D128" s="1" t="s">
        <v>882</v>
      </c>
      <c r="E128" s="15">
        <v>1106485461</v>
      </c>
      <c r="F128" s="15" t="s">
        <v>108</v>
      </c>
      <c r="G128" s="1" t="s">
        <v>883</v>
      </c>
      <c r="H128" s="1">
        <v>3177598451</v>
      </c>
      <c r="I128" s="26" t="s">
        <v>884</v>
      </c>
      <c r="J128" s="1"/>
    </row>
    <row r="129" spans="1:10">
      <c r="A129" s="1">
        <v>212</v>
      </c>
      <c r="B129" s="24" t="s">
        <v>885</v>
      </c>
      <c r="C129" s="14">
        <v>24000000</v>
      </c>
      <c r="D129" s="1" t="s">
        <v>886</v>
      </c>
      <c r="E129" s="15">
        <v>38361325</v>
      </c>
      <c r="F129" s="15" t="s">
        <v>42</v>
      </c>
      <c r="G129" s="1" t="s">
        <v>888</v>
      </c>
      <c r="H129" s="1">
        <v>3166172293</v>
      </c>
      <c r="I129" s="26" t="s">
        <v>889</v>
      </c>
      <c r="J129" s="1"/>
    </row>
    <row r="130" spans="1:10">
      <c r="A130" s="1">
        <v>213</v>
      </c>
      <c r="B130" s="24" t="s">
        <v>890</v>
      </c>
      <c r="C130" s="14">
        <v>9000000</v>
      </c>
      <c r="D130" s="1" t="s">
        <v>891</v>
      </c>
      <c r="E130" s="175">
        <v>1007811893</v>
      </c>
      <c r="F130" s="15" t="s">
        <v>42</v>
      </c>
      <c r="G130" s="1" t="s">
        <v>892</v>
      </c>
      <c r="H130" s="1">
        <v>3168930066</v>
      </c>
      <c r="I130" s="26" t="s">
        <v>893</v>
      </c>
      <c r="J130" s="1"/>
    </row>
    <row r="131" spans="1:10">
      <c r="A131" s="1">
        <v>214</v>
      </c>
      <c r="B131" s="24" t="s">
        <v>890</v>
      </c>
      <c r="C131" s="14">
        <v>9000000</v>
      </c>
      <c r="D131" s="1" t="s">
        <v>894</v>
      </c>
      <c r="E131" s="175">
        <v>1019041556</v>
      </c>
      <c r="F131" s="15" t="s">
        <v>261</v>
      </c>
      <c r="G131" s="1" t="s">
        <v>895</v>
      </c>
      <c r="H131" s="1">
        <v>3202217291</v>
      </c>
      <c r="I131" s="23" t="s">
        <v>896</v>
      </c>
      <c r="J131" s="1"/>
    </row>
    <row r="132" spans="1:10">
      <c r="A132" s="1">
        <v>215</v>
      </c>
      <c r="B132" s="1" t="s">
        <v>739</v>
      </c>
      <c r="C132" s="14">
        <v>7125000</v>
      </c>
      <c r="D132" s="1" t="s">
        <v>897</v>
      </c>
      <c r="E132" s="15">
        <v>1005828274</v>
      </c>
      <c r="F132" s="15" t="s">
        <v>108</v>
      </c>
      <c r="G132" s="1" t="s">
        <v>898</v>
      </c>
      <c r="H132" s="1">
        <v>3161037273</v>
      </c>
      <c r="I132" s="23" t="s">
        <v>899</v>
      </c>
      <c r="J132" s="1"/>
    </row>
    <row r="133" spans="1:10">
      <c r="A133" s="1">
        <v>216</v>
      </c>
      <c r="B133" s="24" t="s">
        <v>900</v>
      </c>
      <c r="C133" s="14">
        <v>22500000</v>
      </c>
      <c r="D133" s="1" t="s">
        <v>901</v>
      </c>
      <c r="E133" s="15">
        <v>1110541122</v>
      </c>
      <c r="F133" s="15" t="s">
        <v>42</v>
      </c>
      <c r="G133" s="1" t="s">
        <v>902</v>
      </c>
      <c r="H133" s="1">
        <v>3214633390</v>
      </c>
      <c r="I133" s="23" t="s">
        <v>903</v>
      </c>
      <c r="J133" s="1"/>
    </row>
    <row r="134" spans="1:10">
      <c r="A134" s="1">
        <v>217</v>
      </c>
      <c r="B134" s="24" t="s">
        <v>900</v>
      </c>
      <c r="C134" s="14">
        <v>22500000</v>
      </c>
      <c r="D134" s="1" t="s">
        <v>904</v>
      </c>
      <c r="E134" s="15">
        <v>1110554317</v>
      </c>
      <c r="F134" s="15" t="s">
        <v>42</v>
      </c>
      <c r="G134" s="1" t="s">
        <v>906</v>
      </c>
      <c r="H134" s="1">
        <v>3213251818</v>
      </c>
      <c r="I134" s="26" t="s">
        <v>907</v>
      </c>
      <c r="J134" s="1"/>
    </row>
    <row r="135" spans="1:10">
      <c r="A135" s="1">
        <v>218</v>
      </c>
      <c r="B135" s="24" t="s">
        <v>858</v>
      </c>
      <c r="C135" s="14">
        <v>4738000</v>
      </c>
      <c r="D135" s="1" t="s">
        <v>184</v>
      </c>
      <c r="E135" s="15" t="s">
        <v>908</v>
      </c>
      <c r="F135" s="15" t="s">
        <v>909</v>
      </c>
      <c r="G135" s="1" t="s">
        <v>910</v>
      </c>
      <c r="H135" s="1">
        <v>31115707419</v>
      </c>
      <c r="I135" s="26" t="s">
        <v>186</v>
      </c>
      <c r="J135" s="1"/>
    </row>
    <row r="136" spans="1:10">
      <c r="A136" s="1">
        <v>220</v>
      </c>
      <c r="B136" s="1" t="s">
        <v>917</v>
      </c>
      <c r="C136" s="14">
        <v>12900000</v>
      </c>
      <c r="D136" s="1" t="s">
        <v>918</v>
      </c>
      <c r="E136" s="15">
        <v>19483464</v>
      </c>
      <c r="F136" s="15" t="s">
        <v>261</v>
      </c>
      <c r="G136" s="1" t="s">
        <v>920</v>
      </c>
      <c r="H136" s="1">
        <v>3203473699</v>
      </c>
      <c r="I136" s="26" t="s">
        <v>921</v>
      </c>
      <c r="J136" s="1"/>
    </row>
    <row r="137" spans="1:10">
      <c r="A137" s="1">
        <v>221</v>
      </c>
      <c r="B137" s="24" t="s">
        <v>922</v>
      </c>
      <c r="C137" s="14">
        <v>7107000</v>
      </c>
      <c r="D137" s="1" t="s">
        <v>923</v>
      </c>
      <c r="E137" s="15">
        <v>65556129</v>
      </c>
      <c r="F137" s="15" t="s">
        <v>924</v>
      </c>
      <c r="G137" s="1" t="s">
        <v>926</v>
      </c>
      <c r="H137" s="1">
        <v>3162211014</v>
      </c>
      <c r="I137" s="26" t="s">
        <v>927</v>
      </c>
      <c r="J137" s="1"/>
    </row>
    <row r="138" spans="1:10">
      <c r="A138" s="1">
        <v>222</v>
      </c>
      <c r="B138" s="1" t="s">
        <v>917</v>
      </c>
      <c r="C138" s="14">
        <v>12000000</v>
      </c>
      <c r="D138" s="1" t="s">
        <v>928</v>
      </c>
      <c r="E138" s="15">
        <v>65717924</v>
      </c>
      <c r="F138" s="15" t="s">
        <v>929</v>
      </c>
      <c r="G138" s="1" t="s">
        <v>931</v>
      </c>
      <c r="H138" s="1">
        <v>3105540197</v>
      </c>
      <c r="I138" s="26" t="s">
        <v>932</v>
      </c>
      <c r="J138" s="1"/>
    </row>
    <row r="139" spans="1:10">
      <c r="A139" s="1">
        <v>223</v>
      </c>
      <c r="B139" s="1" t="s">
        <v>917</v>
      </c>
      <c r="C139" s="14">
        <v>12900000</v>
      </c>
      <c r="D139" s="1" t="s">
        <v>933</v>
      </c>
      <c r="E139" s="15">
        <v>28559183</v>
      </c>
      <c r="F139" s="15" t="s">
        <v>42</v>
      </c>
      <c r="G139" s="1" t="s">
        <v>935</v>
      </c>
      <c r="H139" s="1">
        <v>3107688512</v>
      </c>
      <c r="I139" s="26" t="s">
        <v>936</v>
      </c>
      <c r="J139" s="1"/>
    </row>
    <row r="140" spans="1:10">
      <c r="A140" s="1">
        <v>225</v>
      </c>
      <c r="B140" s="24" t="s">
        <v>943</v>
      </c>
      <c r="C140" s="14">
        <v>7725000</v>
      </c>
      <c r="D140" s="1" t="s">
        <v>944</v>
      </c>
      <c r="E140" s="15">
        <v>65632947</v>
      </c>
      <c r="F140" s="15" t="s">
        <v>42</v>
      </c>
      <c r="G140" s="1" t="s">
        <v>946</v>
      </c>
      <c r="H140" s="1">
        <v>3132513206</v>
      </c>
      <c r="I140" s="26" t="s">
        <v>947</v>
      </c>
      <c r="J140" s="1"/>
    </row>
    <row r="141" spans="1:10">
      <c r="A141" s="1">
        <v>226</v>
      </c>
      <c r="B141" s="24" t="s">
        <v>943</v>
      </c>
      <c r="C141" s="14">
        <v>7725000</v>
      </c>
      <c r="D141" s="1" t="s">
        <v>948</v>
      </c>
      <c r="E141" s="15">
        <v>1110538424</v>
      </c>
      <c r="F141" s="15" t="s">
        <v>42</v>
      </c>
      <c r="G141" s="1" t="s">
        <v>950</v>
      </c>
      <c r="H141" s="1">
        <v>3204694817</v>
      </c>
      <c r="I141" s="26" t="s">
        <v>951</v>
      </c>
      <c r="J141" s="1"/>
    </row>
    <row r="142" spans="1:10">
      <c r="A142" s="1">
        <v>227</v>
      </c>
      <c r="B142" s="24" t="s">
        <v>943</v>
      </c>
      <c r="C142" s="14">
        <v>7725000</v>
      </c>
      <c r="D142" s="1" t="s">
        <v>952</v>
      </c>
      <c r="E142" s="15">
        <v>1110487432</v>
      </c>
      <c r="F142" s="15" t="s">
        <v>42</v>
      </c>
      <c r="G142" s="1" t="s">
        <v>953</v>
      </c>
      <c r="H142" s="1">
        <v>3017048510</v>
      </c>
      <c r="I142" s="26" t="s">
        <v>954</v>
      </c>
      <c r="J142" s="1"/>
    </row>
    <row r="143" spans="1:10">
      <c r="A143" s="1">
        <v>228</v>
      </c>
      <c r="B143" s="24" t="s">
        <v>943</v>
      </c>
      <c r="C143" s="14">
        <v>7725000</v>
      </c>
      <c r="D143" s="1" t="s">
        <v>955</v>
      </c>
      <c r="E143" s="15">
        <v>1110489832</v>
      </c>
      <c r="F143" s="15" t="s">
        <v>42</v>
      </c>
      <c r="G143" s="1" t="s">
        <v>956</v>
      </c>
      <c r="H143" s="1">
        <v>3227884180</v>
      </c>
      <c r="I143" s="26" t="s">
        <v>957</v>
      </c>
      <c r="J143" s="1"/>
    </row>
    <row r="144" spans="1:10">
      <c r="A144" s="1">
        <v>229</v>
      </c>
      <c r="B144" s="24" t="s">
        <v>922</v>
      </c>
      <c r="C144" s="14">
        <v>7107000</v>
      </c>
      <c r="D144" s="1" t="s">
        <v>958</v>
      </c>
      <c r="E144" s="15">
        <v>1110448973</v>
      </c>
      <c r="F144" s="15" t="s">
        <v>42</v>
      </c>
      <c r="G144" s="1" t="s">
        <v>960</v>
      </c>
      <c r="H144" s="1">
        <v>3208821910</v>
      </c>
      <c r="I144" s="26" t="s">
        <v>961</v>
      </c>
      <c r="J144" s="1"/>
    </row>
    <row r="145" spans="1:10">
      <c r="A145" s="1">
        <v>230</v>
      </c>
      <c r="B145" s="1" t="s">
        <v>917</v>
      </c>
      <c r="C145" s="14">
        <v>12900000</v>
      </c>
      <c r="D145" s="1" t="s">
        <v>962</v>
      </c>
      <c r="E145" s="15">
        <v>1054562128</v>
      </c>
      <c r="F145" s="15" t="s">
        <v>963</v>
      </c>
      <c r="G145" s="1" t="s">
        <v>965</v>
      </c>
      <c r="H145" s="1">
        <v>3505492763</v>
      </c>
      <c r="I145" s="26" t="s">
        <v>966</v>
      </c>
      <c r="J145" s="1"/>
    </row>
    <row r="146" spans="1:10">
      <c r="A146" s="1">
        <v>233</v>
      </c>
      <c r="B146" s="1" t="s">
        <v>976</v>
      </c>
      <c r="C146" s="14">
        <v>8000000</v>
      </c>
      <c r="D146" s="1" t="s">
        <v>244</v>
      </c>
      <c r="E146" s="15">
        <v>30398749</v>
      </c>
      <c r="F146" s="15" t="s">
        <v>977</v>
      </c>
      <c r="G146" s="1" t="s">
        <v>246</v>
      </c>
      <c r="H146" s="1">
        <v>3146170875</v>
      </c>
      <c r="I146" s="26" t="s">
        <v>247</v>
      </c>
      <c r="J146" s="1"/>
    </row>
    <row r="147" spans="1:10">
      <c r="A147" s="1">
        <v>236</v>
      </c>
      <c r="B147" s="24" t="s">
        <v>981</v>
      </c>
      <c r="C147" s="14">
        <v>7725000</v>
      </c>
      <c r="D147" s="1" t="s">
        <v>982</v>
      </c>
      <c r="E147" s="15">
        <v>65753410</v>
      </c>
      <c r="F147" s="15" t="s">
        <v>42</v>
      </c>
      <c r="G147" s="1" t="s">
        <v>984</v>
      </c>
      <c r="H147" s="1">
        <v>3159280899</v>
      </c>
      <c r="I147" s="26" t="s">
        <v>985</v>
      </c>
      <c r="J147" s="1"/>
    </row>
    <row r="148" spans="1:10">
      <c r="A148" s="1">
        <v>237</v>
      </c>
      <c r="B148" s="1" t="s">
        <v>814</v>
      </c>
      <c r="C148" s="14">
        <v>11250000</v>
      </c>
      <c r="D148" s="1" t="s">
        <v>986</v>
      </c>
      <c r="E148" s="15">
        <v>38212239</v>
      </c>
      <c r="F148" s="15" t="s">
        <v>42</v>
      </c>
      <c r="G148" s="1" t="s">
        <v>989</v>
      </c>
      <c r="H148" s="1">
        <v>3115980329</v>
      </c>
      <c r="I148" s="26" t="s">
        <v>990</v>
      </c>
      <c r="J148" s="1"/>
    </row>
    <row r="149" spans="1:10">
      <c r="A149" s="1">
        <v>238</v>
      </c>
      <c r="B149" s="24" t="s">
        <v>876</v>
      </c>
      <c r="C149" s="14">
        <v>18000000</v>
      </c>
      <c r="D149" s="1" t="s">
        <v>991</v>
      </c>
      <c r="E149" s="15">
        <v>14135890</v>
      </c>
      <c r="F149" s="15" t="s">
        <v>42</v>
      </c>
      <c r="G149" s="1" t="s">
        <v>993</v>
      </c>
      <c r="H149" s="1">
        <v>3174031684</v>
      </c>
      <c r="I149" s="26" t="s">
        <v>994</v>
      </c>
      <c r="J149" s="1"/>
    </row>
    <row r="150" spans="1:10">
      <c r="A150" s="1">
        <v>239</v>
      </c>
      <c r="B150" s="1" t="s">
        <v>796</v>
      </c>
      <c r="C150" s="14">
        <v>7500000</v>
      </c>
      <c r="D150" s="1" t="s">
        <v>995</v>
      </c>
      <c r="E150" s="15">
        <v>28559177</v>
      </c>
      <c r="F150" s="15" t="s">
        <v>42</v>
      </c>
      <c r="G150" s="1" t="s">
        <v>997</v>
      </c>
      <c r="H150" s="1">
        <v>3102838042</v>
      </c>
      <c r="I150" s="26" t="s">
        <v>998</v>
      </c>
      <c r="J150" s="1"/>
    </row>
    <row r="151" spans="1:10">
      <c r="A151" s="1">
        <v>240</v>
      </c>
      <c r="B151" s="24" t="s">
        <v>834</v>
      </c>
      <c r="C151" s="14">
        <v>14250000</v>
      </c>
      <c r="D151" s="1" t="s">
        <v>999</v>
      </c>
      <c r="E151" s="15">
        <v>1110529783</v>
      </c>
      <c r="F151" s="15" t="s">
        <v>42</v>
      </c>
      <c r="G151" s="1" t="s">
        <v>1001</v>
      </c>
      <c r="H151" s="1">
        <v>3165368918</v>
      </c>
      <c r="I151" s="26" t="s">
        <v>1002</v>
      </c>
      <c r="J151" s="1"/>
    </row>
    <row r="152" spans="1:10">
      <c r="A152" s="1">
        <v>241</v>
      </c>
      <c r="B152" s="24" t="s">
        <v>1003</v>
      </c>
      <c r="C152" s="14">
        <v>10600000</v>
      </c>
      <c r="D152" s="1" t="s">
        <v>313</v>
      </c>
      <c r="E152" s="15">
        <v>84047569</v>
      </c>
      <c r="F152" s="15" t="s">
        <v>314</v>
      </c>
      <c r="G152" s="1" t="s">
        <v>1005</v>
      </c>
      <c r="H152" s="1">
        <v>3005558304</v>
      </c>
      <c r="I152" s="26" t="s">
        <v>316</v>
      </c>
      <c r="J152" s="1"/>
    </row>
    <row r="153" spans="1:10">
      <c r="A153" s="1">
        <v>242</v>
      </c>
      <c r="B153" s="1" t="s">
        <v>796</v>
      </c>
      <c r="C153" s="14">
        <v>7500000</v>
      </c>
      <c r="D153" s="1" t="s">
        <v>1006</v>
      </c>
      <c r="E153" s="15">
        <v>1110451693</v>
      </c>
      <c r="F153" s="15" t="s">
        <v>42</v>
      </c>
      <c r="G153" s="1" t="s">
        <v>1007</v>
      </c>
      <c r="H153" s="1">
        <v>3377891057</v>
      </c>
      <c r="I153" s="26" t="s">
        <v>1008</v>
      </c>
      <c r="J153" s="1"/>
    </row>
    <row r="154" spans="1:10">
      <c r="A154" s="1">
        <v>245</v>
      </c>
      <c r="B154" s="1" t="s">
        <v>796</v>
      </c>
      <c r="C154" s="14">
        <v>7500000</v>
      </c>
      <c r="D154" s="1" t="s">
        <v>1016</v>
      </c>
      <c r="E154" s="15">
        <v>1110545988</v>
      </c>
      <c r="F154" s="15" t="s">
        <v>42</v>
      </c>
      <c r="G154" s="1" t="s">
        <v>1017</v>
      </c>
      <c r="H154" s="1">
        <v>3213099111</v>
      </c>
      <c r="I154" s="26" t="s">
        <v>1018</v>
      </c>
      <c r="J154" s="1"/>
    </row>
    <row r="155" spans="1:10">
      <c r="A155" s="1">
        <v>246</v>
      </c>
      <c r="B155" s="1" t="s">
        <v>796</v>
      </c>
      <c r="C155" s="14">
        <v>7500000</v>
      </c>
      <c r="D155" s="1" t="s">
        <v>1019</v>
      </c>
      <c r="E155" s="15">
        <v>1110560335</v>
      </c>
      <c r="F155" s="15" t="s">
        <v>42</v>
      </c>
      <c r="G155" s="1" t="s">
        <v>1021</v>
      </c>
      <c r="H155" s="1">
        <v>3106654814</v>
      </c>
      <c r="I155" s="26" t="s">
        <v>1022</v>
      </c>
      <c r="J155" s="1"/>
    </row>
    <row r="156" spans="1:10">
      <c r="A156" s="1">
        <v>247</v>
      </c>
      <c r="B156" s="1" t="s">
        <v>796</v>
      </c>
      <c r="C156" s="14">
        <v>7500000</v>
      </c>
      <c r="D156" s="1" t="s">
        <v>1023</v>
      </c>
      <c r="E156" s="15">
        <v>1110594107</v>
      </c>
      <c r="F156" s="15" t="s">
        <v>42</v>
      </c>
      <c r="G156" s="1" t="s">
        <v>1025</v>
      </c>
      <c r="H156" s="1">
        <v>3102373443</v>
      </c>
      <c r="I156" s="26" t="s">
        <v>1026</v>
      </c>
      <c r="J156" s="1"/>
    </row>
    <row r="157" spans="1:10">
      <c r="A157" s="1">
        <v>248</v>
      </c>
      <c r="B157" s="24" t="s">
        <v>890</v>
      </c>
      <c r="C157" s="14">
        <v>9000000</v>
      </c>
      <c r="D157" s="1" t="s">
        <v>1027</v>
      </c>
      <c r="E157" s="175">
        <v>65634436</v>
      </c>
      <c r="F157" s="15" t="s">
        <v>42</v>
      </c>
      <c r="G157" s="1" t="s">
        <v>1029</v>
      </c>
      <c r="H157" s="1">
        <v>3052734377</v>
      </c>
      <c r="I157" s="26" t="s">
        <v>1030</v>
      </c>
      <c r="J157" s="1"/>
    </row>
    <row r="158" spans="1:10">
      <c r="A158" s="1">
        <v>249</v>
      </c>
      <c r="B158" s="24" t="s">
        <v>890</v>
      </c>
      <c r="C158" s="14">
        <v>9000000</v>
      </c>
      <c r="D158" s="1" t="s">
        <v>1031</v>
      </c>
      <c r="E158" s="175">
        <v>1110563164</v>
      </c>
      <c r="F158" s="15" t="s">
        <v>42</v>
      </c>
      <c r="G158" s="1" t="s">
        <v>1032</v>
      </c>
      <c r="H158" s="1">
        <v>3016027830</v>
      </c>
      <c r="I158" s="26" t="s">
        <v>1033</v>
      </c>
      <c r="J158" s="1"/>
    </row>
    <row r="159" spans="1:10">
      <c r="A159" s="1">
        <v>250</v>
      </c>
      <c r="B159" s="24" t="s">
        <v>890</v>
      </c>
      <c r="C159" s="14">
        <v>7500000</v>
      </c>
      <c r="D159" s="1" t="s">
        <v>1034</v>
      </c>
      <c r="E159" s="175">
        <v>1106484126</v>
      </c>
      <c r="F159" s="15" t="s">
        <v>108</v>
      </c>
      <c r="G159" s="1" t="s">
        <v>1036</v>
      </c>
      <c r="H159" s="1">
        <v>3144310456</v>
      </c>
      <c r="I159" s="26" t="s">
        <v>1037</v>
      </c>
      <c r="J159" s="1"/>
    </row>
    <row r="160" spans="1:10">
      <c r="A160" s="1">
        <v>253</v>
      </c>
      <c r="B160" s="1" t="s">
        <v>1044</v>
      </c>
      <c r="C160" s="14">
        <v>4738000</v>
      </c>
      <c r="D160" s="1" t="s">
        <v>358</v>
      </c>
      <c r="E160" s="15">
        <v>1110472317</v>
      </c>
      <c r="F160" s="15" t="s">
        <v>42</v>
      </c>
      <c r="G160" s="1" t="s">
        <v>359</v>
      </c>
      <c r="H160" s="1">
        <v>3125522320</v>
      </c>
      <c r="I160" s="151" t="s">
        <v>360</v>
      </c>
      <c r="J160" s="1"/>
    </row>
    <row r="161" spans="1:10">
      <c r="A161" s="1">
        <v>254</v>
      </c>
      <c r="B161" s="1" t="s">
        <v>1045</v>
      </c>
      <c r="C161" s="14">
        <v>4938000</v>
      </c>
      <c r="D161" s="1" t="s">
        <v>355</v>
      </c>
      <c r="E161" s="15">
        <v>5823967</v>
      </c>
      <c r="F161" s="15" t="s">
        <v>42</v>
      </c>
      <c r="G161" s="1" t="s">
        <v>1046</v>
      </c>
      <c r="H161" s="1">
        <v>3132826784</v>
      </c>
      <c r="I161" s="151" t="s">
        <v>357</v>
      </c>
      <c r="J161" s="1"/>
    </row>
    <row r="162" spans="1:10">
      <c r="A162" s="1">
        <v>255</v>
      </c>
      <c r="B162" s="1" t="s">
        <v>1047</v>
      </c>
      <c r="C162" s="14">
        <v>4738000</v>
      </c>
      <c r="D162" s="1" t="s">
        <v>443</v>
      </c>
      <c r="E162" s="15">
        <v>65777854</v>
      </c>
      <c r="F162" s="15" t="s">
        <v>42</v>
      </c>
      <c r="G162" s="1" t="s">
        <v>445</v>
      </c>
      <c r="H162" s="1">
        <v>3113546367</v>
      </c>
      <c r="I162" s="151" t="s">
        <v>1049</v>
      </c>
      <c r="J162" s="1"/>
    </row>
    <row r="163" spans="1:10">
      <c r="A163" s="1">
        <v>256</v>
      </c>
      <c r="B163" s="1" t="s">
        <v>1047</v>
      </c>
      <c r="C163" s="14">
        <v>4738000</v>
      </c>
      <c r="D163" s="1" t="s">
        <v>419</v>
      </c>
      <c r="E163" s="15">
        <v>52049254</v>
      </c>
      <c r="F163" s="15" t="s">
        <v>261</v>
      </c>
      <c r="G163" s="1" t="s">
        <v>421</v>
      </c>
      <c r="H163" s="1">
        <v>3156465133</v>
      </c>
      <c r="I163" s="151" t="s">
        <v>1051</v>
      </c>
      <c r="J163" s="1"/>
    </row>
    <row r="164" spans="1:10">
      <c r="A164" s="1">
        <v>257</v>
      </c>
      <c r="B164" s="1" t="s">
        <v>1047</v>
      </c>
      <c r="C164" s="14">
        <v>4738000</v>
      </c>
      <c r="D164" s="1" t="s">
        <v>404</v>
      </c>
      <c r="E164" s="15">
        <v>1088308527</v>
      </c>
      <c r="F164" s="15" t="s">
        <v>405</v>
      </c>
      <c r="G164" s="1" t="s">
        <v>1052</v>
      </c>
      <c r="H164" s="1">
        <v>3112554563</v>
      </c>
      <c r="I164" s="151" t="s">
        <v>1053</v>
      </c>
      <c r="J164" s="1"/>
    </row>
    <row r="165" spans="1:10">
      <c r="A165" s="1">
        <v>258</v>
      </c>
      <c r="B165" s="1" t="s">
        <v>1047</v>
      </c>
      <c r="C165" s="14">
        <v>4738000</v>
      </c>
      <c r="D165" s="1" t="s">
        <v>508</v>
      </c>
      <c r="E165" s="15">
        <v>1234645968</v>
      </c>
      <c r="F165" s="15" t="s">
        <v>42</v>
      </c>
      <c r="G165" s="1" t="s">
        <v>510</v>
      </c>
      <c r="H165" s="1">
        <v>3153561957</v>
      </c>
      <c r="I165" s="151" t="s">
        <v>511</v>
      </c>
      <c r="J165" s="1"/>
    </row>
    <row r="166" spans="1:10">
      <c r="A166" s="1">
        <v>259</v>
      </c>
      <c r="B166" s="1" t="s">
        <v>1047</v>
      </c>
      <c r="C166" s="14">
        <v>4738000</v>
      </c>
      <c r="D166" s="1" t="s">
        <v>401</v>
      </c>
      <c r="E166" s="15">
        <v>1110453084</v>
      </c>
      <c r="F166" s="15" t="s">
        <v>42</v>
      </c>
      <c r="G166" s="1" t="s">
        <v>1055</v>
      </c>
      <c r="H166" s="1">
        <v>3244436255</v>
      </c>
      <c r="I166" s="151" t="s">
        <v>403</v>
      </c>
      <c r="J166" s="1"/>
    </row>
    <row r="167" spans="1:10">
      <c r="A167" s="1">
        <v>260</v>
      </c>
      <c r="B167" s="1" t="s">
        <v>1047</v>
      </c>
      <c r="C167" s="14">
        <v>4738000</v>
      </c>
      <c r="D167" s="1" t="s">
        <v>397</v>
      </c>
      <c r="E167" s="15">
        <v>1234643097</v>
      </c>
      <c r="F167" s="15" t="s">
        <v>42</v>
      </c>
      <c r="G167" s="1" t="s">
        <v>399</v>
      </c>
      <c r="H167" s="1">
        <v>3227733251</v>
      </c>
      <c r="I167" s="151" t="s">
        <v>400</v>
      </c>
      <c r="J167" s="1"/>
    </row>
    <row r="168" spans="1:10">
      <c r="A168" s="1">
        <v>261</v>
      </c>
      <c r="B168" s="1" t="s">
        <v>1047</v>
      </c>
      <c r="C168" s="14">
        <v>4738000</v>
      </c>
      <c r="D168" s="1" t="s">
        <v>447</v>
      </c>
      <c r="E168" s="15">
        <v>1234640999</v>
      </c>
      <c r="F168" s="15" t="s">
        <v>42</v>
      </c>
      <c r="G168" s="1" t="s">
        <v>1057</v>
      </c>
      <c r="H168" s="1">
        <v>3045297138</v>
      </c>
      <c r="I168" s="151" t="s">
        <v>1058</v>
      </c>
      <c r="J168" s="1"/>
    </row>
    <row r="169" spans="1:10">
      <c r="A169" s="1">
        <v>262</v>
      </c>
      <c r="B169" s="1" t="s">
        <v>1047</v>
      </c>
      <c r="C169" s="14">
        <v>4738000</v>
      </c>
      <c r="D169" s="1" t="s">
        <v>455</v>
      </c>
      <c r="E169" s="15">
        <v>28551456</v>
      </c>
      <c r="F169" s="15" t="s">
        <v>42</v>
      </c>
      <c r="G169" s="1" t="s">
        <v>1060</v>
      </c>
      <c r="H169" s="1">
        <v>3212818800</v>
      </c>
      <c r="I169" s="151" t="s">
        <v>1061</v>
      </c>
      <c r="J169" s="1"/>
    </row>
    <row r="170" spans="1:10">
      <c r="A170" s="1">
        <v>263</v>
      </c>
      <c r="B170" s="1" t="s">
        <v>1047</v>
      </c>
      <c r="C170" s="14">
        <v>4738000</v>
      </c>
      <c r="D170" s="1" t="s">
        <v>1062</v>
      </c>
      <c r="E170" s="15">
        <v>1110536322</v>
      </c>
      <c r="F170" s="15" t="s">
        <v>42</v>
      </c>
      <c r="G170" s="1" t="s">
        <v>1064</v>
      </c>
      <c r="H170" s="1">
        <v>3133554207</v>
      </c>
      <c r="I170" s="151" t="s">
        <v>463</v>
      </c>
      <c r="J170" s="1"/>
    </row>
    <row r="171" spans="1:10">
      <c r="A171" s="1">
        <v>264</v>
      </c>
      <c r="B171" s="1" t="s">
        <v>1047</v>
      </c>
      <c r="C171" s="14">
        <v>4738000</v>
      </c>
      <c r="D171" s="1" t="s">
        <v>409</v>
      </c>
      <c r="E171" s="15">
        <v>1005827296</v>
      </c>
      <c r="F171" s="15" t="s">
        <v>108</v>
      </c>
      <c r="G171" s="1" t="s">
        <v>1066</v>
      </c>
      <c r="H171" s="1">
        <v>3173154033</v>
      </c>
      <c r="I171" s="151" t="s">
        <v>412</v>
      </c>
      <c r="J171" s="1"/>
    </row>
    <row r="172" spans="1:10">
      <c r="A172" s="1">
        <v>265</v>
      </c>
      <c r="B172" s="1" t="s">
        <v>1047</v>
      </c>
      <c r="C172" s="14">
        <v>4738000</v>
      </c>
      <c r="D172" s="1" t="s">
        <v>392</v>
      </c>
      <c r="E172" s="15">
        <v>33994070</v>
      </c>
      <c r="F172" s="15" t="s">
        <v>393</v>
      </c>
      <c r="G172" s="1" t="s">
        <v>1068</v>
      </c>
      <c r="H172" s="1">
        <v>3102666173</v>
      </c>
      <c r="I172" s="151" t="s">
        <v>396</v>
      </c>
      <c r="J172" s="1"/>
    </row>
    <row r="173" spans="1:10">
      <c r="A173" s="1">
        <v>266</v>
      </c>
      <c r="B173" s="1" t="s">
        <v>1047</v>
      </c>
      <c r="C173" s="14">
        <v>4738000</v>
      </c>
      <c r="D173" s="1" t="s">
        <v>451</v>
      </c>
      <c r="E173" s="15">
        <v>28914677</v>
      </c>
      <c r="F173" s="15" t="s">
        <v>452</v>
      </c>
      <c r="G173" s="1" t="s">
        <v>1069</v>
      </c>
      <c r="H173" s="1">
        <v>3118384325</v>
      </c>
      <c r="I173" s="151" t="s">
        <v>454</v>
      </c>
      <c r="J173" s="1"/>
    </row>
    <row r="174" spans="1:10">
      <c r="A174" s="1">
        <v>267</v>
      </c>
      <c r="B174" s="24" t="s">
        <v>890</v>
      </c>
      <c r="C174" s="14">
        <v>7500000</v>
      </c>
      <c r="D174" s="1" t="s">
        <v>1070</v>
      </c>
      <c r="E174" s="187">
        <v>1106484126</v>
      </c>
      <c r="F174" s="15" t="s">
        <v>42</v>
      </c>
      <c r="G174" s="1" t="s">
        <v>1071</v>
      </c>
      <c r="H174" s="1">
        <v>3023672876</v>
      </c>
      <c r="I174" s="26" t="s">
        <v>1072</v>
      </c>
      <c r="J174" s="1"/>
    </row>
    <row r="175" spans="1:10">
      <c r="A175" s="1">
        <v>268</v>
      </c>
      <c r="B175" s="24" t="s">
        <v>1073</v>
      </c>
      <c r="C175" s="14">
        <v>5400000</v>
      </c>
      <c r="D175" s="1" t="s">
        <v>1074</v>
      </c>
      <c r="E175" s="15">
        <v>1110489791</v>
      </c>
      <c r="F175" s="15" t="s">
        <v>42</v>
      </c>
      <c r="G175" s="1" t="s">
        <v>1076</v>
      </c>
      <c r="H175" s="1">
        <v>3163699200</v>
      </c>
      <c r="I175" s="26" t="s">
        <v>1077</v>
      </c>
      <c r="J175" s="1"/>
    </row>
    <row r="176" spans="1:10">
      <c r="A176" s="1">
        <v>269</v>
      </c>
      <c r="B176" s="24" t="s">
        <v>1073</v>
      </c>
      <c r="C176" s="14">
        <v>5400000</v>
      </c>
      <c r="D176" s="1" t="s">
        <v>488</v>
      </c>
      <c r="E176" s="15">
        <v>1003820148</v>
      </c>
      <c r="F176" s="15" t="s">
        <v>42</v>
      </c>
      <c r="G176" s="1" t="s">
        <v>491</v>
      </c>
      <c r="H176" s="1">
        <v>3113394413</v>
      </c>
      <c r="I176" s="26" t="s">
        <v>492</v>
      </c>
      <c r="J176" s="1"/>
    </row>
    <row r="177" spans="1:10">
      <c r="A177" s="1">
        <v>272</v>
      </c>
      <c r="B177" s="24" t="s">
        <v>1086</v>
      </c>
      <c r="C177" s="14">
        <v>8600000</v>
      </c>
      <c r="D177" s="1" t="s">
        <v>81</v>
      </c>
      <c r="E177" s="15">
        <v>65738804</v>
      </c>
      <c r="F177" s="15" t="s">
        <v>42</v>
      </c>
      <c r="G177" s="1" t="s">
        <v>83</v>
      </c>
      <c r="H177" s="1">
        <v>3164320712</v>
      </c>
      <c r="I177" s="26" t="s">
        <v>84</v>
      </c>
      <c r="J177" s="1"/>
    </row>
    <row r="178" spans="1:10">
      <c r="A178" s="1">
        <v>277</v>
      </c>
      <c r="B178" s="1" t="s">
        <v>1047</v>
      </c>
      <c r="C178" s="14">
        <v>4738000</v>
      </c>
      <c r="D178" s="1" t="s">
        <v>432</v>
      </c>
      <c r="E178" s="15">
        <v>1110552026</v>
      </c>
      <c r="F178" s="15" t="s">
        <v>42</v>
      </c>
      <c r="G178" s="1" t="s">
        <v>1102</v>
      </c>
      <c r="H178" s="1">
        <v>3115359347</v>
      </c>
      <c r="I178" s="151" t="s">
        <v>435</v>
      </c>
      <c r="J178" s="1"/>
    </row>
    <row r="179" spans="1:10">
      <c r="A179" s="1">
        <v>278</v>
      </c>
      <c r="B179" s="24" t="s">
        <v>1105</v>
      </c>
      <c r="C179" s="14">
        <v>19976000</v>
      </c>
      <c r="D179" s="1" t="s">
        <v>1106</v>
      </c>
      <c r="E179" s="15">
        <v>1032400530</v>
      </c>
      <c r="F179" s="15" t="s">
        <v>261</v>
      </c>
      <c r="G179" s="1" t="s">
        <v>1108</v>
      </c>
      <c r="H179" s="1">
        <v>3144566771</v>
      </c>
      <c r="I179" s="26" t="s">
        <v>1109</v>
      </c>
      <c r="J179" s="1"/>
    </row>
    <row r="180" spans="1:10" ht="15.75" customHeight="1">
      <c r="A180" s="1">
        <v>281</v>
      </c>
      <c r="B180" s="1" t="s">
        <v>796</v>
      </c>
      <c r="C180" s="14">
        <v>7500000</v>
      </c>
      <c r="D180" s="1" t="s">
        <v>1114</v>
      </c>
      <c r="E180" s="15">
        <v>38360690</v>
      </c>
      <c r="F180" s="15" t="s">
        <v>42</v>
      </c>
      <c r="G180" s="1" t="s">
        <v>1115</v>
      </c>
      <c r="H180" s="1">
        <v>3222670040</v>
      </c>
      <c r="I180" s="26" t="s">
        <v>1116</v>
      </c>
      <c r="J180" s="1"/>
    </row>
    <row r="181" spans="1:10" ht="15.75" customHeight="1">
      <c r="A181" s="1">
        <v>282</v>
      </c>
      <c r="B181" s="1" t="s">
        <v>796</v>
      </c>
      <c r="C181" s="14">
        <v>7500000</v>
      </c>
      <c r="D181" s="1" t="s">
        <v>1117</v>
      </c>
      <c r="E181" s="15">
        <v>28956076</v>
      </c>
      <c r="F181" s="195" t="s">
        <v>1118</v>
      </c>
      <c r="G181" s="1" t="s">
        <v>1119</v>
      </c>
      <c r="H181" s="1">
        <v>3105239004</v>
      </c>
      <c r="I181" s="151" t="s">
        <v>1120</v>
      </c>
      <c r="J181" s="1"/>
    </row>
    <row r="182" spans="1:10">
      <c r="A182" s="1">
        <v>283</v>
      </c>
      <c r="B182" s="1" t="s">
        <v>1121</v>
      </c>
      <c r="C182" s="14">
        <v>8100000</v>
      </c>
      <c r="D182" s="1" t="s">
        <v>1122</v>
      </c>
      <c r="E182" s="15">
        <v>1110517355</v>
      </c>
      <c r="F182" s="15" t="s">
        <v>42</v>
      </c>
      <c r="G182" s="1" t="s">
        <v>1124</v>
      </c>
      <c r="H182" s="1">
        <v>3133160440</v>
      </c>
      <c r="I182" s="26" t="s">
        <v>1125</v>
      </c>
      <c r="J182" s="1"/>
    </row>
    <row r="183" spans="1:10">
      <c r="A183" s="1">
        <v>284</v>
      </c>
      <c r="B183" s="1" t="s">
        <v>4165</v>
      </c>
      <c r="C183" s="14">
        <v>22500000</v>
      </c>
      <c r="D183" s="1" t="s">
        <v>779</v>
      </c>
      <c r="E183" s="15">
        <v>11301761</v>
      </c>
      <c r="F183" s="15" t="s">
        <v>780</v>
      </c>
      <c r="G183" s="1" t="s">
        <v>782</v>
      </c>
      <c r="H183" s="1">
        <v>3125531860</v>
      </c>
      <c r="I183" s="26" t="s">
        <v>783</v>
      </c>
      <c r="J183" s="1"/>
    </row>
    <row r="184" spans="1:10">
      <c r="A184" s="1">
        <v>285</v>
      </c>
      <c r="B184" s="24" t="s">
        <v>1128</v>
      </c>
      <c r="C184" s="14">
        <v>11000000</v>
      </c>
      <c r="D184" s="1" t="s">
        <v>1129</v>
      </c>
      <c r="E184" s="15">
        <v>13351191</v>
      </c>
      <c r="F184" s="15" t="s">
        <v>76</v>
      </c>
      <c r="G184" s="1" t="s">
        <v>1131</v>
      </c>
      <c r="H184" s="1">
        <v>3023746920</v>
      </c>
      <c r="I184" s="26" t="s">
        <v>1132</v>
      </c>
      <c r="J184" s="1"/>
    </row>
    <row r="185" spans="1:10">
      <c r="A185" s="46">
        <v>287</v>
      </c>
      <c r="B185" s="160" t="s">
        <v>890</v>
      </c>
      <c r="C185" s="50">
        <v>9000000</v>
      </c>
      <c r="D185" s="46" t="s">
        <v>1136</v>
      </c>
      <c r="E185" s="211">
        <v>28559188</v>
      </c>
      <c r="F185" s="51" t="s">
        <v>42</v>
      </c>
      <c r="G185" s="46" t="s">
        <v>1138</v>
      </c>
      <c r="H185" s="46">
        <v>3153845976</v>
      </c>
      <c r="I185" s="60" t="s">
        <v>1139</v>
      </c>
      <c r="J185" s="46"/>
    </row>
    <row r="186" spans="1:10">
      <c r="A186" s="1">
        <v>288</v>
      </c>
      <c r="B186" s="1" t="s">
        <v>796</v>
      </c>
      <c r="C186" s="14">
        <v>7500000</v>
      </c>
      <c r="D186" s="1" t="s">
        <v>1140</v>
      </c>
      <c r="E186" s="15">
        <v>1106482729</v>
      </c>
      <c r="F186" s="195" t="s">
        <v>108</v>
      </c>
      <c r="G186" s="1" t="s">
        <v>1142</v>
      </c>
      <c r="H186" s="1">
        <v>3118198437</v>
      </c>
      <c r="I186" s="151" t="s">
        <v>1143</v>
      </c>
      <c r="J186" s="1"/>
    </row>
    <row r="187" spans="1:10">
      <c r="A187" s="1">
        <v>289</v>
      </c>
      <c r="B187" s="1" t="s">
        <v>1144</v>
      </c>
      <c r="C187" s="14">
        <v>4600000</v>
      </c>
      <c r="D187" s="1" t="s">
        <v>588</v>
      </c>
      <c r="E187" s="15">
        <v>1005720298</v>
      </c>
      <c r="F187" s="15" t="s">
        <v>42</v>
      </c>
      <c r="G187" s="1" t="s">
        <v>1145</v>
      </c>
      <c r="H187" s="1">
        <v>3011040860</v>
      </c>
      <c r="I187" s="26" t="s">
        <v>590</v>
      </c>
      <c r="J187" s="1"/>
    </row>
    <row r="188" spans="1:10">
      <c r="A188" s="1">
        <v>290</v>
      </c>
      <c r="B188" s="1" t="s">
        <v>1144</v>
      </c>
      <c r="C188" s="14">
        <v>4600000</v>
      </c>
      <c r="D188" s="1" t="s">
        <v>591</v>
      </c>
      <c r="E188" s="15">
        <v>37724534</v>
      </c>
      <c r="F188" s="15" t="s">
        <v>592</v>
      </c>
      <c r="G188" s="1" t="s">
        <v>1146</v>
      </c>
      <c r="H188" s="1">
        <v>3166230249</v>
      </c>
      <c r="I188" s="26" t="s">
        <v>595</v>
      </c>
      <c r="J188" s="1"/>
    </row>
    <row r="189" spans="1:10">
      <c r="A189" s="1">
        <v>291</v>
      </c>
      <c r="B189" s="1" t="s">
        <v>1147</v>
      </c>
      <c r="C189" s="14">
        <v>4738000</v>
      </c>
      <c r="D189" s="1" t="s">
        <v>480</v>
      </c>
      <c r="E189" s="15">
        <v>1110597882</v>
      </c>
      <c r="F189" s="15" t="s">
        <v>42</v>
      </c>
      <c r="G189" s="1" t="s">
        <v>1148</v>
      </c>
      <c r="H189" s="1">
        <v>3125718179</v>
      </c>
      <c r="I189" s="26" t="s">
        <v>482</v>
      </c>
      <c r="J189" s="1"/>
    </row>
    <row r="190" spans="1:10">
      <c r="A190" s="1">
        <v>294</v>
      </c>
      <c r="B190" s="24" t="s">
        <v>900</v>
      </c>
      <c r="C190" s="14">
        <v>22500000</v>
      </c>
      <c r="D190" s="1" t="s">
        <v>1150</v>
      </c>
      <c r="E190" s="15">
        <v>1015475697</v>
      </c>
      <c r="F190" s="15" t="s">
        <v>42</v>
      </c>
      <c r="G190" s="1" t="s">
        <v>1152</v>
      </c>
      <c r="H190" s="1">
        <v>3175729439</v>
      </c>
      <c r="I190" s="26" t="s">
        <v>1153</v>
      </c>
      <c r="J190" s="1"/>
    </row>
    <row r="191" spans="1:10">
      <c r="A191" s="1">
        <v>295</v>
      </c>
      <c r="B191" s="24" t="s">
        <v>900</v>
      </c>
      <c r="C191" s="14">
        <v>22500000</v>
      </c>
      <c r="D191" s="1" t="s">
        <v>1154</v>
      </c>
      <c r="E191" s="15">
        <v>1014277070</v>
      </c>
      <c r="F191" s="15" t="s">
        <v>51</v>
      </c>
      <c r="G191" s="1" t="s">
        <v>1156</v>
      </c>
      <c r="H191" s="1">
        <v>3208034044</v>
      </c>
      <c r="I191" s="26" t="s">
        <v>1157</v>
      </c>
      <c r="J191" s="1"/>
    </row>
    <row r="192" spans="1:10">
      <c r="A192" s="1">
        <v>297</v>
      </c>
      <c r="B192" s="1" t="s">
        <v>796</v>
      </c>
      <c r="C192" s="14">
        <v>7500000</v>
      </c>
      <c r="D192" s="1" t="s">
        <v>1159</v>
      </c>
      <c r="E192" s="15">
        <v>1106485620</v>
      </c>
      <c r="F192" s="195" t="s">
        <v>108</v>
      </c>
      <c r="G192" s="1" t="s">
        <v>1161</v>
      </c>
      <c r="H192" s="1">
        <v>3187884163</v>
      </c>
      <c r="I192" s="151" t="s">
        <v>1162</v>
      </c>
      <c r="J192" s="1"/>
    </row>
    <row r="193" spans="1:10" ht="18" customHeight="1">
      <c r="A193" s="1">
        <v>298</v>
      </c>
      <c r="B193" s="1" t="s">
        <v>796</v>
      </c>
      <c r="C193" s="14">
        <v>7500000</v>
      </c>
      <c r="D193" s="1" t="s">
        <v>1163</v>
      </c>
      <c r="E193" s="15">
        <v>28979322</v>
      </c>
      <c r="F193" s="195" t="s">
        <v>108</v>
      </c>
      <c r="G193" s="212" t="s">
        <v>1165</v>
      </c>
      <c r="H193" s="1">
        <v>3232927109</v>
      </c>
      <c r="I193" s="151" t="s">
        <v>1166</v>
      </c>
      <c r="J193" s="1"/>
    </row>
  </sheetData>
  <mergeCells count="1">
    <mergeCell ref="I1:J1"/>
  </mergeCells>
  <hyperlinks>
    <hyperlink ref="I2" r:id="rId1" xr:uid="{49DC1B79-72EA-443B-81EF-4701DF2A9607}"/>
    <hyperlink ref="I3" r:id="rId2" xr:uid="{84C1A402-B7B5-4B59-9D3D-F0B9280F6FD4}"/>
    <hyperlink ref="I4" r:id="rId3" xr:uid="{E70B6564-0627-4EB8-9236-0763A019CBB5}"/>
    <hyperlink ref="I5" r:id="rId4" xr:uid="{196E97B1-BE19-4CAF-AF3E-5026A2C90017}"/>
    <hyperlink ref="I6" r:id="rId5" xr:uid="{779EE22E-4B5B-49D1-AFF1-C653FAAFD743}"/>
    <hyperlink ref="I7" r:id="rId6" xr:uid="{A0695575-C84B-489E-BB97-34BE96B51FFF}"/>
    <hyperlink ref="I8" r:id="rId7" xr:uid="{1512BA61-198A-4917-B057-D0E7758A4608}"/>
    <hyperlink ref="I9" r:id="rId8" xr:uid="{60D0D143-E9A1-4836-ABC0-CE1272430DDA}"/>
    <hyperlink ref="I10" r:id="rId9" xr:uid="{F3410E8E-CAC8-406E-A482-595D4F755E39}"/>
    <hyperlink ref="I11" r:id="rId10" xr:uid="{C9DB091D-23CF-4533-879F-1F8A6981F65E}"/>
    <hyperlink ref="I12" r:id="rId11" xr:uid="{EB6F206C-C5AA-4B19-A5E1-DD015AC1F613}"/>
    <hyperlink ref="I13" r:id="rId12" xr:uid="{CF8B0689-5CA9-4D43-955C-5D1E1FF90F83}"/>
    <hyperlink ref="I14" r:id="rId13" xr:uid="{934FC19E-DD99-4443-90C8-D89F1B11E993}"/>
    <hyperlink ref="I18" r:id="rId14" xr:uid="{DB202314-FE1F-4265-BF91-E07E9CA93676}"/>
    <hyperlink ref="I17" r:id="rId15" xr:uid="{83B51A56-6EA5-4ED4-B536-789FFA084DFD}"/>
    <hyperlink ref="I16" r:id="rId16" xr:uid="{B1D4743A-1D0C-41D0-B002-BC7748EC8F36}"/>
    <hyperlink ref="I15" r:id="rId17" xr:uid="{78D6675B-76C4-4428-B53A-1BC50AF20D16}"/>
    <hyperlink ref="I19" r:id="rId18" xr:uid="{B80C6ACC-CEC3-4531-9C7C-315017A0901A}"/>
    <hyperlink ref="I20" r:id="rId19" xr:uid="{30523E23-11E9-4819-82A7-927C6CFCC6E6}"/>
    <hyperlink ref="I21" r:id="rId20" xr:uid="{6498B310-7956-422C-8164-0C76D5AA0BD5}"/>
    <hyperlink ref="I22" r:id="rId21" xr:uid="{42C1CACB-097F-4E0D-A877-496AF3CC1CCF}"/>
    <hyperlink ref="I23" r:id="rId22" xr:uid="{F30D8C19-37ED-4B38-9070-C70FF2652E23}"/>
    <hyperlink ref="I24" r:id="rId23" xr:uid="{04093C05-C650-469C-A9E6-885D4FD997B0}"/>
    <hyperlink ref="I25" r:id="rId24" xr:uid="{C9A47C19-ABA4-4000-8A0B-169D0917541D}"/>
    <hyperlink ref="I26" r:id="rId25" xr:uid="{F3735FE3-1DD6-4AC0-AF61-E30299A385C9}"/>
    <hyperlink ref="I27" r:id="rId26" xr:uid="{DC9338E9-6A9F-4AC0-8E2A-199ECA185237}"/>
    <hyperlink ref="I28" r:id="rId27" xr:uid="{39143A54-2823-4073-9AA8-BA551F0298EE}"/>
    <hyperlink ref="I29" r:id="rId28" xr:uid="{9AA71152-7C8F-4B29-A8F9-28D0CAB8C6D9}"/>
    <hyperlink ref="I30" r:id="rId29" xr:uid="{3728248B-FF64-46C3-AEBB-12E7BA2B28FB}"/>
    <hyperlink ref="I31" r:id="rId30" xr:uid="{A2CEC1CC-DD8F-489B-9C2C-93D0410093A6}"/>
    <hyperlink ref="I32" r:id="rId31" xr:uid="{AAC0BCEE-BBB3-43AF-A3A3-0FA3C6404A56}"/>
    <hyperlink ref="I33" r:id="rId32" xr:uid="{D043418F-F7DC-4FFF-A1F2-504B43CD174E}"/>
    <hyperlink ref="I34" r:id="rId33" xr:uid="{E7D73785-FB83-4C98-9CAF-A3E0E11D7C36}"/>
    <hyperlink ref="I35" r:id="rId34" xr:uid="{6DE0B9CB-E45D-4AFC-9F7F-05FD112DC8B2}"/>
    <hyperlink ref="I36" r:id="rId35" xr:uid="{2DB2B237-A141-4B61-A358-32230E708F50}"/>
    <hyperlink ref="I37" r:id="rId36" xr:uid="{1FE82EA2-14CD-4BB8-8EFA-3EB18D2ECC17}"/>
    <hyperlink ref="I38" r:id="rId37" xr:uid="{73AE84EB-B376-412C-9C47-59BE763E889D}"/>
    <hyperlink ref="I39" r:id="rId38" xr:uid="{469E4BB1-0009-4436-ACD1-CECADD548E7F}"/>
    <hyperlink ref="I40" r:id="rId39" xr:uid="{B6E86374-1B02-4F39-AC4E-4B3545F01170}"/>
    <hyperlink ref="I41" r:id="rId40" xr:uid="{A929C973-ED00-4048-88EE-337CC35C02EA}"/>
    <hyperlink ref="I42" r:id="rId41" xr:uid="{D007E4BE-0F20-4AA2-9EE1-EC7657E56CAF}"/>
    <hyperlink ref="I43" r:id="rId42" xr:uid="{E2515F78-30E6-4C07-809B-0C184295D7E6}"/>
    <hyperlink ref="I44" r:id="rId43" xr:uid="{780C8AD4-6954-4B04-8F2E-023E6A86F55C}"/>
    <hyperlink ref="I45" r:id="rId44" xr:uid="{F20E8A33-3AF2-41EA-A747-26751E24F08B}"/>
    <hyperlink ref="I46" r:id="rId45" xr:uid="{646FD28D-3B32-4E10-8D11-158CCDEC9AC9}"/>
    <hyperlink ref="I47" r:id="rId46" xr:uid="{C8F337B4-AFC1-48CD-AB18-A9AE7F44824F}"/>
    <hyperlink ref="I48" r:id="rId47" xr:uid="{26FF60FA-A6EB-412B-AD08-7FCB10C176D1}"/>
    <hyperlink ref="I49" r:id="rId48" xr:uid="{F9481B94-3287-4B49-9062-3FA64955265A}"/>
    <hyperlink ref="I50" r:id="rId49" xr:uid="{D2A0C72D-24F3-4980-8132-A6EF335C3F25}"/>
    <hyperlink ref="I51" r:id="rId50" xr:uid="{842561F5-F527-4540-A090-53579366339F}"/>
    <hyperlink ref="I52" r:id="rId51" xr:uid="{C6DEFAC8-E794-4EC4-9B74-972032FFBBF8}"/>
    <hyperlink ref="I55" r:id="rId52" xr:uid="{708C60A7-5C75-4E5C-8F90-58EDA6CAD298}"/>
    <hyperlink ref="I53" r:id="rId53" xr:uid="{6CC492AA-122A-4BAF-A626-FF0CF8458513}"/>
    <hyperlink ref="I54" r:id="rId54" xr:uid="{980DAEA6-1D38-43B1-84E6-D36DACFDADE7}"/>
    <hyperlink ref="I56" r:id="rId55" xr:uid="{64274C26-4FB0-42D5-B44E-6A82255A30E4}"/>
    <hyperlink ref="I57" r:id="rId56" xr:uid="{5C5133D1-AB45-4670-8B6F-A0EC5F50A31F}"/>
    <hyperlink ref="I58" r:id="rId57" xr:uid="{46720035-FD0A-451C-88C4-C9FDB59E837C}"/>
    <hyperlink ref="I59" r:id="rId58" xr:uid="{8CEFB1B6-48A7-4A0C-A20D-822EFCAF4364}"/>
    <hyperlink ref="I60" r:id="rId59" xr:uid="{EC7BBF84-2E76-4DBB-B2FE-18BB02896036}"/>
    <hyperlink ref="I61" r:id="rId60" xr:uid="{5ADF1935-9355-484A-B1F6-1FF225D8DF01}"/>
    <hyperlink ref="I62" r:id="rId61" xr:uid="{C9719E22-C96C-46A9-89BE-EB9E5A9794A0}"/>
    <hyperlink ref="I63" r:id="rId62" xr:uid="{68578CFA-26B5-4089-A22D-B10178FDA36F}"/>
    <hyperlink ref="I67" r:id="rId63" xr:uid="{CBFD5A47-0512-45FF-B086-CB0A0DF1C79B}"/>
    <hyperlink ref="I68" r:id="rId64" xr:uid="{F2B07489-2EA9-482B-880A-F79BFD49B491}"/>
    <hyperlink ref="I66" r:id="rId65" xr:uid="{ED0B4669-9AD1-41D4-90B2-DB36815AAB73}"/>
    <hyperlink ref="I64" r:id="rId66" xr:uid="{C3F6834B-1858-4E8E-8853-80A91B041317}"/>
    <hyperlink ref="I65" r:id="rId67" xr:uid="{5C2FC425-7918-4CA1-B928-2252E95A2914}"/>
    <hyperlink ref="I69" r:id="rId68" xr:uid="{C033CC7A-C069-49F0-94F8-18AEFBE140F1}"/>
    <hyperlink ref="I70" r:id="rId69" xr:uid="{4036072B-6289-45D3-95ED-F6EA620901A3}"/>
    <hyperlink ref="I71" r:id="rId70" xr:uid="{4796D2BC-1D77-4C66-91A2-C5002D36BAEF}"/>
    <hyperlink ref="I72" r:id="rId71" xr:uid="{962D5495-DB3F-445A-9C7A-49C73C19A2B5}"/>
    <hyperlink ref="I73" r:id="rId72" xr:uid="{5FF7BA39-227C-429A-ACFF-508170F24647}"/>
    <hyperlink ref="I74" r:id="rId73" xr:uid="{309E52BC-35AD-4A55-9042-1C22F235C0A5}"/>
    <hyperlink ref="I75" r:id="rId74" xr:uid="{DAE78387-13EE-4C2E-B487-EF24CD2C8085}"/>
    <hyperlink ref="I76" r:id="rId75" xr:uid="{0AF130D2-FD62-4980-BFE0-9C15F91E5205}"/>
    <hyperlink ref="I77" r:id="rId76" xr:uid="{5DB51637-088F-48D9-AB2E-8913257B1779}"/>
    <hyperlink ref="I78" r:id="rId77" xr:uid="{930F4AA8-043B-4709-862F-878E1FD3CBC1}"/>
    <hyperlink ref="I81" r:id="rId78" xr:uid="{96419873-554D-4075-926F-D9C6965E1596}"/>
    <hyperlink ref="I79" r:id="rId79" xr:uid="{3EDB4F83-7F0E-4440-A332-B08B517AF9CC}"/>
    <hyperlink ref="I80" r:id="rId80" xr:uid="{8F45455E-FBFA-42A4-8F53-F30D7EC626EC}"/>
    <hyperlink ref="I82" r:id="rId81" xr:uid="{77891DCF-33BB-493C-AD10-0A7BE04A7C0D}"/>
    <hyperlink ref="I83" r:id="rId82" xr:uid="{98A8978E-95EE-47B7-B196-106590C6BDCA}"/>
    <hyperlink ref="I84" r:id="rId83" xr:uid="{9AE24FBA-8C72-442F-873E-34B20B7CDB89}"/>
    <hyperlink ref="I85" r:id="rId84" xr:uid="{AD724BF5-B12E-4930-B2F8-A9563FE101F4}"/>
    <hyperlink ref="I86" r:id="rId85" xr:uid="{4933D2B0-F1C8-40DB-B109-0786BB3FD5D0}"/>
    <hyperlink ref="I87" r:id="rId86" xr:uid="{E278251E-06C0-462E-8B02-CEE015FE5262}"/>
    <hyperlink ref="I88" r:id="rId87" xr:uid="{F843DFFB-2C2B-4818-8E9F-DC60124E8E26}"/>
    <hyperlink ref="I89" r:id="rId88" xr:uid="{71848979-1C08-4282-A23E-0242349C7B70}"/>
    <hyperlink ref="I90" r:id="rId89" xr:uid="{1329A89E-BD9B-4E1E-BA51-CF76E51ABB06}"/>
    <hyperlink ref="I91" r:id="rId90" xr:uid="{4F02097B-EBD1-4ABA-9AE1-572AC5A0245D}"/>
    <hyperlink ref="I92" r:id="rId91" xr:uid="{0D94C869-A980-4165-BAA8-31067E602DF9}"/>
    <hyperlink ref="I93" r:id="rId92" xr:uid="{6ED24B6E-F893-4235-80B8-83F514C9A99B}"/>
    <hyperlink ref="I94" r:id="rId93" xr:uid="{4BFE96C7-0298-4FBF-BF8C-8DC1322A358C}"/>
    <hyperlink ref="I95" r:id="rId94" xr:uid="{B888CD14-FB5B-41B4-BE33-A2E4F6B49D79}"/>
    <hyperlink ref="I96" r:id="rId95" xr:uid="{EB84A591-00BA-498F-84A6-30DF39EC1691}"/>
    <hyperlink ref="I97" r:id="rId96" xr:uid="{AB2484C6-00B4-4D4C-A1BA-C5857B7F0B9A}"/>
    <hyperlink ref="I98" r:id="rId97" xr:uid="{98F42867-3093-4E91-B559-CB784D51BC23}"/>
    <hyperlink ref="I99" r:id="rId98" xr:uid="{0EAEE042-142A-4C64-8EF8-DA19E8A5BA87}"/>
    <hyperlink ref="I100" r:id="rId99" xr:uid="{228BE4E6-EF33-4172-8C90-E466AB3311CB}"/>
    <hyperlink ref="I101" r:id="rId100" xr:uid="{D383AB6A-3B9F-42AD-A3ED-5C3600A40AB3}"/>
    <hyperlink ref="I102" r:id="rId101" xr:uid="{6EBE00CB-5486-4A1F-BF56-545FD128D001}"/>
    <hyperlink ref="I103" r:id="rId102" xr:uid="{AA358BA7-4A51-4BEA-8D95-3A9758467698}"/>
    <hyperlink ref="I104" r:id="rId103" xr:uid="{E3D0C033-B686-493F-B114-B13F583DFD93}"/>
    <hyperlink ref="I105" r:id="rId104" xr:uid="{0CD6D29B-C1D6-4F5C-9096-F85E222D5DC3}"/>
    <hyperlink ref="I106" r:id="rId105" xr:uid="{F8D678EF-8356-4653-8B53-3F3F93B54439}"/>
    <hyperlink ref="I107" r:id="rId106" xr:uid="{D8B8F202-CFF0-41D6-B883-1E3A2B2857F1}"/>
    <hyperlink ref="I108" r:id="rId107" xr:uid="{B5B60678-2476-4008-988E-8567B3826CAC}"/>
    <hyperlink ref="I109" r:id="rId108" xr:uid="{3F9A8198-C0EF-4C34-B8E6-D01B19352550}"/>
    <hyperlink ref="I114" r:id="rId109" xr:uid="{D5FEA8EE-91E8-4977-B643-EF3B40F618A2}"/>
    <hyperlink ref="I115" r:id="rId110" xr:uid="{727FCA17-78E7-4128-95AA-12704BA11902}"/>
    <hyperlink ref="I116" r:id="rId111" xr:uid="{986BEC97-E067-4D62-B6C9-F9F6C0EBE8D2}"/>
    <hyperlink ref="I117" r:id="rId112" xr:uid="{B8035F5A-6577-4258-8E5B-26CF6E9DEB10}"/>
    <hyperlink ref="I118" r:id="rId113" xr:uid="{B1F63ECE-E21D-46F4-8C1A-FCC3F236BA72}"/>
    <hyperlink ref="I119" r:id="rId114" xr:uid="{47016088-8BB5-403C-B81C-BAB854E1D1DC}"/>
    <hyperlink ref="I120" r:id="rId115" xr:uid="{7E235E5E-4DB6-4220-B256-EDB19A70CE89}"/>
    <hyperlink ref="I111" r:id="rId116" xr:uid="{930AF549-B28C-4CB6-AB5C-2B910D93C6FD}"/>
    <hyperlink ref="I110" r:id="rId117" xr:uid="{CA4174B9-735A-47DB-B8BF-95B051F7E1BB}"/>
    <hyperlink ref="I113" r:id="rId118" xr:uid="{8666C286-DF34-4638-983D-DEC090118A05}"/>
    <hyperlink ref="I112" r:id="rId119" xr:uid="{EE43AC18-6AE0-4316-8F63-B634AA387269}"/>
    <hyperlink ref="I121" r:id="rId120" xr:uid="{846E0C81-B4E7-486D-8EB2-76E1AF2BB299}"/>
    <hyperlink ref="I122" r:id="rId121" xr:uid="{00F7E366-592B-4505-BF0F-082F4F09638B}"/>
    <hyperlink ref="I125" r:id="rId122" xr:uid="{403C2A9E-6D46-4973-9261-A36C5F5C1366}"/>
    <hyperlink ref="I123" r:id="rId123" xr:uid="{CFFFC4E6-B224-49F9-96BD-95AFF32AD994}"/>
    <hyperlink ref="I124" r:id="rId124" xr:uid="{8D9EF5F6-7671-4101-9D45-BB3332F6E0D9}"/>
    <hyperlink ref="I126" r:id="rId125" xr:uid="{5CE9B6EB-B852-42FB-9995-F868A6361F2E}"/>
    <hyperlink ref="I127" r:id="rId126" xr:uid="{3C3A04C2-2986-4B9B-8BD1-7B4B0526568B}"/>
    <hyperlink ref="I128" r:id="rId127" xr:uid="{04D13568-AD73-4516-89B5-02179B771631}"/>
    <hyperlink ref="I129" r:id="rId128" xr:uid="{2EF666CF-16B3-4CF1-B614-76F9ACCA122C}"/>
    <hyperlink ref="I130" r:id="rId129" xr:uid="{A84261CA-6EEB-43EE-816E-975007AA03E0}"/>
    <hyperlink ref="I131" r:id="rId130" xr:uid="{81DBA252-F5D5-4374-9AC2-2F6A22452757}"/>
    <hyperlink ref="I132" r:id="rId131" xr:uid="{AF9DC5D2-E566-4300-B214-6A53CC61F984}"/>
    <hyperlink ref="I133" r:id="rId132" xr:uid="{042C22E4-2271-47D0-9566-4FC19CDDB181}"/>
    <hyperlink ref="I134" r:id="rId133" xr:uid="{B714FFD1-FF29-472D-B339-7A587F4EF577}"/>
    <hyperlink ref="I135" r:id="rId134" xr:uid="{78ECFF73-C32F-460A-AF8A-85AD3C7EBBDC}"/>
    <hyperlink ref="I136" r:id="rId135" xr:uid="{1C19ACCD-0B0A-4087-9D53-753AF7D04AD8}"/>
    <hyperlink ref="I137" r:id="rId136" xr:uid="{75066BA3-EBBD-4E84-B056-8868653B0ECC}"/>
    <hyperlink ref="I138" r:id="rId137" xr:uid="{17737890-C208-43E3-AE60-86854AEA292E}"/>
    <hyperlink ref="I139" r:id="rId138" xr:uid="{68DF5AD1-5E88-47E8-BB41-F82E430DE429}"/>
    <hyperlink ref="I140" r:id="rId139" xr:uid="{A88CE89E-CDF6-40A1-AC7E-0089C99B152D}"/>
    <hyperlink ref="I141" r:id="rId140" xr:uid="{DC2DDE82-9041-4149-93F9-B9A203706527}"/>
    <hyperlink ref="I142" r:id="rId141" xr:uid="{62461E0B-10B6-4DCF-8668-65CD87DE6D10}"/>
    <hyperlink ref="I143" r:id="rId142" xr:uid="{38A28AFA-FFDB-4900-9878-98564F302334}"/>
    <hyperlink ref="I144" r:id="rId143" xr:uid="{6B33D074-EF5F-44DC-9A08-FBBFFD04AF87}"/>
    <hyperlink ref="I145" r:id="rId144" xr:uid="{60D49BC2-6255-4523-AEF5-2E77D827F64A}"/>
    <hyperlink ref="I146" r:id="rId145" xr:uid="{60BC6696-547A-40E8-80E7-51CD746483A1}"/>
    <hyperlink ref="I147" r:id="rId146" xr:uid="{29CEB6A4-71E1-4E6A-AD76-31CADF14D385}"/>
    <hyperlink ref="I148" r:id="rId147" xr:uid="{60598919-DDE6-462C-9A0B-2BAEA79BB418}"/>
    <hyperlink ref="I149" r:id="rId148" xr:uid="{126D92F3-CE14-444E-A205-325C5941F16B}"/>
    <hyperlink ref="I150" r:id="rId149" xr:uid="{5B12CCAA-9024-486E-B620-F5F7B54929C0}"/>
    <hyperlink ref="I151" r:id="rId150" xr:uid="{3C4BFC8D-9296-45C2-AD6B-EF6B3F123418}"/>
    <hyperlink ref="I152" r:id="rId151" xr:uid="{E307535D-A871-48FB-A4AB-803A637AAC4F}"/>
    <hyperlink ref="I153" r:id="rId152" xr:uid="{9990B62D-4C52-4636-A1AC-668135327739}"/>
    <hyperlink ref="I154" r:id="rId153" xr:uid="{99243BA1-70CF-4101-B7C0-695B49672335}"/>
    <hyperlink ref="I155" r:id="rId154" display="giraldo940412@gmail.com" xr:uid="{81858798-F29B-4F4E-8533-40D072353996}"/>
    <hyperlink ref="I157" r:id="rId155" xr:uid="{AE31190E-7586-4070-BD32-432D6F7DC0A8}"/>
    <hyperlink ref="I158" r:id="rId156" xr:uid="{072B2B68-93C4-4E20-AB9F-E480B06859D5}"/>
    <hyperlink ref="I156" r:id="rId157" xr:uid="{BBD7A013-9FCA-4255-A4B0-66147FAC02A7}"/>
    <hyperlink ref="I159" r:id="rId158" xr:uid="{7C8E400E-A648-456B-ADAE-715D965BB975}"/>
    <hyperlink ref="I160" r:id="rId159" xr:uid="{CAE008D6-8847-401A-92C8-C0FF687609AA}"/>
    <hyperlink ref="I161" r:id="rId160" xr:uid="{6FB7968B-2DFC-411D-A9F6-0F99F0B2B5BA}"/>
    <hyperlink ref="I162" r:id="rId161" xr:uid="{48971D46-1E98-48D2-B1AF-D899CB33DE4F}"/>
    <hyperlink ref="I163" r:id="rId162" xr:uid="{A7AFAF2D-19D9-4F90-ABD6-8E37DCB595B1}"/>
    <hyperlink ref="I164" r:id="rId163" xr:uid="{82FB468D-2E6D-4D61-B3E4-A23B0E5ED165}"/>
    <hyperlink ref="I165" r:id="rId164" xr:uid="{78C275FE-A4AA-4756-8695-BE01FAFF9717}"/>
    <hyperlink ref="I166" r:id="rId165" xr:uid="{08BE2DB5-BE21-4497-B15B-C09B2FF2234C}"/>
    <hyperlink ref="I167" r:id="rId166" xr:uid="{911EACF2-26E4-4407-9802-1995B1FA8B61}"/>
    <hyperlink ref="I168" r:id="rId167" xr:uid="{CD971631-49CA-4CA0-946D-DF5F043B7A3C}"/>
    <hyperlink ref="I169" r:id="rId168" xr:uid="{5C3F8DC9-775B-4137-B4DB-EFEBD2210F14}"/>
    <hyperlink ref="I170" r:id="rId169" xr:uid="{74FA0531-872E-4075-A924-46C4F1E6D69F}"/>
    <hyperlink ref="I171" r:id="rId170" xr:uid="{1184068D-E666-413A-AB70-7C6CB5B5B572}"/>
    <hyperlink ref="I172" r:id="rId171" xr:uid="{8C64258E-A26D-46CD-A37A-1CBA7F82BCF8}"/>
    <hyperlink ref="I173" r:id="rId172" xr:uid="{81B60AC0-B1A6-4A28-9735-CD2E1961A10B}"/>
    <hyperlink ref="I174" r:id="rId173" xr:uid="{3D0448B2-F1BF-4DF4-B129-66D0B778AF13}"/>
    <hyperlink ref="I175" r:id="rId174" xr:uid="{6AE9993B-BC7A-480B-8561-2AF8352EB8D2}"/>
    <hyperlink ref="I176" r:id="rId175" xr:uid="{D33FE3A6-EFAF-491B-93C7-D4AF2F7D8F52}"/>
    <hyperlink ref="I177" r:id="rId176" xr:uid="{A390068C-971D-4211-B072-DDB7AFC0FBA9}"/>
    <hyperlink ref="I178" r:id="rId177" xr:uid="{9E58D917-537F-4F61-9C97-91F863A1F5EC}"/>
    <hyperlink ref="I180" r:id="rId178" xr:uid="{A5634562-A75F-4308-9083-C34112A7DE68}"/>
    <hyperlink ref="I181" r:id="rId179" xr:uid="{3DF627CB-A7B2-48E2-B118-9C525DD23DB0}"/>
    <hyperlink ref="I182" r:id="rId180" xr:uid="{D23BE028-A20A-43B6-AD80-1DE54A3B1430}"/>
    <hyperlink ref="I183" r:id="rId181" xr:uid="{05EC5A4E-899E-4A6B-B54E-3B56EC804FEE}"/>
    <hyperlink ref="I184" r:id="rId182" xr:uid="{C3EA530C-AC57-41C9-A936-41C4BB9F1E50}"/>
    <hyperlink ref="I185" r:id="rId183" xr:uid="{C1906EB4-AF3F-4F29-B01E-C55F34768D75}"/>
    <hyperlink ref="I186" r:id="rId184" xr:uid="{A21CEBD4-B01A-449F-875F-37C0AD90462A}"/>
    <hyperlink ref="I187" r:id="rId185" xr:uid="{E56F60D1-26E0-45A0-8AB4-2BF87041D6D3}"/>
    <hyperlink ref="I188" r:id="rId186" xr:uid="{F44ECF16-0348-4C0E-B4B2-F7210AFD89CC}"/>
    <hyperlink ref="I189" r:id="rId187" xr:uid="{179E716B-79CC-4AD1-89BF-75CB32E89195}"/>
    <hyperlink ref="I190" r:id="rId188" xr:uid="{403AA30D-5FF8-4047-986E-61BA0B51D8A9}"/>
    <hyperlink ref="I191" r:id="rId189" xr:uid="{B88DED74-4E67-4524-93A8-9781E26FAF0F}"/>
    <hyperlink ref="I192" r:id="rId190" xr:uid="{1B2A1DAC-417B-4466-B774-6A959F5E6FC6}"/>
    <hyperlink ref="I193" r:id="rId191" xr:uid="{05E84FBC-86A7-4810-AD77-731E3DD3DD2A}"/>
    <hyperlink ref="I179" r:id="rId192" xr:uid="{0425AF65-B965-4F31-89BC-AD532DBCB462}"/>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42F17-BA51-48A2-A531-ACE069E4A91C}">
  <dimension ref="A1"/>
  <sheetViews>
    <sheetView topLeftCell="A31" workbookViewId="0"/>
  </sheetViews>
  <sheetFormatPr defaultColWidth="9.140625" defaultRowHeight="1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C7D0A-4176-49C3-97F0-36F77BF7B346}">
  <dimension ref="A3:AJ152"/>
  <sheetViews>
    <sheetView topLeftCell="A205" workbookViewId="0">
      <selection activeCell="F213" sqref="F213"/>
    </sheetView>
  </sheetViews>
  <sheetFormatPr defaultColWidth="9.140625" defaultRowHeight="15"/>
  <cols>
    <col min="4" max="4" width="23.42578125" customWidth="1"/>
    <col min="6" max="6" width="18.140625" customWidth="1"/>
    <col min="7" max="7" width="23.5703125" customWidth="1"/>
    <col min="13" max="13" width="17" customWidth="1"/>
    <col min="19" max="19" width="13.42578125" customWidth="1"/>
    <col min="26" max="26" width="13.5703125" customWidth="1"/>
  </cols>
  <sheetData>
    <row r="3" spans="1:36">
      <c r="C3" s="454"/>
      <c r="D3" s="454"/>
      <c r="E3" s="454"/>
      <c r="F3" s="454"/>
      <c r="G3" s="454"/>
      <c r="H3" s="454"/>
    </row>
    <row r="4" spans="1:36">
      <c r="C4" s="455" t="s">
        <v>4181</v>
      </c>
      <c r="D4" s="455"/>
      <c r="E4" s="455"/>
      <c r="F4" s="455"/>
      <c r="G4" s="455"/>
      <c r="H4" s="455"/>
    </row>
    <row r="6" spans="1:36" ht="56.25">
      <c r="A6" s="29" t="s">
        <v>4143</v>
      </c>
      <c r="B6" s="30" t="s">
        <v>0</v>
      </c>
      <c r="C6" s="31" t="s">
        <v>1</v>
      </c>
      <c r="D6" s="32" t="s">
        <v>2</v>
      </c>
      <c r="E6" s="33" t="s">
        <v>3</v>
      </c>
      <c r="F6" s="34" t="s">
        <v>4</v>
      </c>
      <c r="G6" s="30" t="s">
        <v>5</v>
      </c>
      <c r="H6" s="35" t="s">
        <v>6</v>
      </c>
      <c r="I6" s="35" t="s">
        <v>7</v>
      </c>
      <c r="J6" s="36" t="s">
        <v>8</v>
      </c>
      <c r="K6" s="36" t="s">
        <v>9</v>
      </c>
      <c r="L6" s="37" t="s">
        <v>10</v>
      </c>
      <c r="M6" s="38" t="s">
        <v>11</v>
      </c>
      <c r="N6" s="39" t="s">
        <v>12</v>
      </c>
      <c r="O6" s="40" t="s">
        <v>13</v>
      </c>
      <c r="P6" s="41" t="s">
        <v>14</v>
      </c>
      <c r="Q6" s="40" t="s">
        <v>15</v>
      </c>
      <c r="R6" s="42" t="s">
        <v>16</v>
      </c>
      <c r="S6" s="43" t="s">
        <v>17</v>
      </c>
      <c r="T6" s="37" t="s">
        <v>18</v>
      </c>
      <c r="U6" s="35" t="s">
        <v>19</v>
      </c>
      <c r="V6" s="41" t="s">
        <v>20</v>
      </c>
      <c r="W6" s="40" t="s">
        <v>21</v>
      </c>
      <c r="X6" s="39" t="s">
        <v>22</v>
      </c>
      <c r="Y6" s="30" t="s">
        <v>23</v>
      </c>
      <c r="Z6" s="38" t="s">
        <v>24</v>
      </c>
      <c r="AA6" s="38" t="s">
        <v>25</v>
      </c>
      <c r="AB6" s="44" t="s">
        <v>26</v>
      </c>
      <c r="AC6" s="30" t="s">
        <v>27</v>
      </c>
      <c r="AD6" s="45" t="s">
        <v>28</v>
      </c>
      <c r="AE6" s="46" t="s">
        <v>29</v>
      </c>
      <c r="AF6" s="47" t="s">
        <v>30</v>
      </c>
      <c r="AG6" s="47" t="s">
        <v>31</v>
      </c>
      <c r="AH6" s="47" t="s">
        <v>32</v>
      </c>
      <c r="AI6" s="2"/>
      <c r="AJ6" s="2"/>
    </row>
    <row r="7" spans="1:36">
      <c r="A7" s="1">
        <v>1</v>
      </c>
      <c r="B7" s="1" t="s">
        <v>37</v>
      </c>
      <c r="C7" s="1" t="s">
        <v>38</v>
      </c>
      <c r="D7" s="1" t="s">
        <v>39</v>
      </c>
      <c r="E7" s="13" t="s">
        <v>40</v>
      </c>
      <c r="F7" s="14">
        <v>7888770</v>
      </c>
      <c r="G7" s="1" t="s">
        <v>41</v>
      </c>
      <c r="H7" s="15">
        <v>93236653</v>
      </c>
      <c r="I7" s="15" t="s">
        <v>42</v>
      </c>
      <c r="J7" s="16">
        <v>1</v>
      </c>
      <c r="K7" s="16">
        <v>1</v>
      </c>
      <c r="L7" s="17">
        <v>45658</v>
      </c>
      <c r="M7" s="18">
        <f t="shared" ref="M7:M52" si="0">F7</f>
        <v>7888770</v>
      </c>
      <c r="N7" s="17">
        <v>45658</v>
      </c>
      <c r="O7" s="13" t="s">
        <v>43</v>
      </c>
      <c r="P7" s="19">
        <v>45658</v>
      </c>
      <c r="Q7" s="13">
        <v>2</v>
      </c>
      <c r="R7" s="1">
        <v>2101010301</v>
      </c>
      <c r="S7" s="20">
        <f>+F7</f>
        <v>7888770</v>
      </c>
      <c r="T7" s="17">
        <v>45292</v>
      </c>
      <c r="U7" s="15" t="s">
        <v>44</v>
      </c>
      <c r="V7" s="17">
        <v>45658</v>
      </c>
      <c r="W7" s="25">
        <v>45716</v>
      </c>
      <c r="X7" s="17"/>
      <c r="Y7" s="1"/>
      <c r="Z7" s="21">
        <f t="shared" ref="Z7:Z13" si="1">+F7/2</f>
        <v>3944385</v>
      </c>
      <c r="AA7" s="1"/>
      <c r="AB7" s="22"/>
      <c r="AC7" s="1"/>
      <c r="AD7" s="22"/>
      <c r="AE7" s="1"/>
      <c r="AF7" s="1" t="s">
        <v>45</v>
      </c>
      <c r="AG7" s="1">
        <v>2172226841</v>
      </c>
      <c r="AH7" s="23" t="s">
        <v>46</v>
      </c>
      <c r="AI7" s="1"/>
      <c r="AJ7" s="2"/>
    </row>
    <row r="8" spans="1:36">
      <c r="A8" s="1">
        <v>2</v>
      </c>
      <c r="B8" s="1" t="s">
        <v>47</v>
      </c>
      <c r="C8" s="1" t="s">
        <v>48</v>
      </c>
      <c r="D8" s="24" t="s">
        <v>49</v>
      </c>
      <c r="E8" s="13" t="s">
        <v>40</v>
      </c>
      <c r="F8" s="14">
        <v>14800128</v>
      </c>
      <c r="G8" s="1" t="s">
        <v>50</v>
      </c>
      <c r="H8" s="15">
        <v>1007384829</v>
      </c>
      <c r="I8" s="15" t="s">
        <v>51</v>
      </c>
      <c r="J8" s="16">
        <v>2</v>
      </c>
      <c r="K8" s="16">
        <v>8</v>
      </c>
      <c r="L8" s="17">
        <v>45658</v>
      </c>
      <c r="M8" s="18">
        <f t="shared" si="0"/>
        <v>14800128</v>
      </c>
      <c r="N8" s="17">
        <v>45658</v>
      </c>
      <c r="O8" s="13" t="s">
        <v>43</v>
      </c>
      <c r="P8" s="19">
        <v>45658</v>
      </c>
      <c r="Q8" s="13">
        <v>3</v>
      </c>
      <c r="R8" s="1">
        <v>220401</v>
      </c>
      <c r="S8" s="20">
        <f t="shared" ref="S8" si="2">+F8</f>
        <v>14800128</v>
      </c>
      <c r="T8" s="17">
        <v>45658</v>
      </c>
      <c r="U8" s="15" t="s">
        <v>52</v>
      </c>
      <c r="V8" s="17">
        <v>45658</v>
      </c>
      <c r="W8" s="25">
        <v>45716</v>
      </c>
      <c r="X8" s="17"/>
      <c r="Y8" s="1"/>
      <c r="Z8" s="21">
        <f t="shared" si="1"/>
        <v>7400064</v>
      </c>
      <c r="AA8" s="1"/>
      <c r="AB8" s="22"/>
      <c r="AC8" s="1"/>
      <c r="AD8" s="22"/>
      <c r="AE8" s="1"/>
      <c r="AF8" s="1" t="s">
        <v>53</v>
      </c>
      <c r="AG8" s="1">
        <v>3168295558</v>
      </c>
      <c r="AH8" s="26" t="s">
        <v>54</v>
      </c>
      <c r="AI8" s="1"/>
      <c r="AJ8" s="2"/>
    </row>
    <row r="9" spans="1:36">
      <c r="A9" s="1">
        <v>3</v>
      </c>
      <c r="B9" s="1" t="s">
        <v>47</v>
      </c>
      <c r="C9" s="1" t="s">
        <v>48</v>
      </c>
      <c r="D9" s="1" t="s">
        <v>55</v>
      </c>
      <c r="E9" s="13" t="s">
        <v>40</v>
      </c>
      <c r="F9" s="14">
        <v>19440000</v>
      </c>
      <c r="G9" s="1" t="s">
        <v>56</v>
      </c>
      <c r="H9" s="15">
        <v>1122397810</v>
      </c>
      <c r="I9" s="15" t="s">
        <v>57</v>
      </c>
      <c r="J9" s="16">
        <v>7</v>
      </c>
      <c r="K9" s="16">
        <v>3</v>
      </c>
      <c r="L9" s="17">
        <v>45658</v>
      </c>
      <c r="M9" s="18">
        <f t="shared" si="0"/>
        <v>19440000</v>
      </c>
      <c r="N9" s="17">
        <v>45658</v>
      </c>
      <c r="O9" s="13" t="s">
        <v>43</v>
      </c>
      <c r="P9" s="19">
        <v>45658</v>
      </c>
      <c r="Q9" s="13">
        <v>4</v>
      </c>
      <c r="R9" s="1">
        <v>220401</v>
      </c>
      <c r="S9" s="20">
        <f t="shared" ref="S9:S54" si="3">M9</f>
        <v>19440000</v>
      </c>
      <c r="T9" s="17">
        <v>45658</v>
      </c>
      <c r="U9" s="15" t="s">
        <v>58</v>
      </c>
      <c r="V9" s="17">
        <v>45292</v>
      </c>
      <c r="W9" s="25">
        <v>45716</v>
      </c>
      <c r="X9" s="17"/>
      <c r="Y9" s="1"/>
      <c r="Z9" s="21">
        <f t="shared" si="1"/>
        <v>9720000</v>
      </c>
      <c r="AA9" s="1"/>
      <c r="AB9" s="22"/>
      <c r="AC9" s="1"/>
      <c r="AD9" s="22"/>
      <c r="AE9" s="1"/>
      <c r="AF9" s="1" t="s">
        <v>59</v>
      </c>
      <c r="AG9" s="1">
        <v>3152166805</v>
      </c>
      <c r="AH9" s="26" t="s">
        <v>60</v>
      </c>
      <c r="AI9" s="1"/>
      <c r="AJ9" s="2"/>
    </row>
    <row r="10" spans="1:36">
      <c r="A10" s="1">
        <v>4</v>
      </c>
      <c r="B10" s="1" t="s">
        <v>47</v>
      </c>
      <c r="C10" s="1" t="s">
        <v>48</v>
      </c>
      <c r="D10" s="24" t="s">
        <v>61</v>
      </c>
      <c r="E10" s="13" t="s">
        <v>40</v>
      </c>
      <c r="F10" s="14">
        <v>7200000</v>
      </c>
      <c r="G10" s="1" t="s">
        <v>62</v>
      </c>
      <c r="H10" s="15">
        <v>1104706658</v>
      </c>
      <c r="I10" s="15" t="s">
        <v>63</v>
      </c>
      <c r="J10" s="16">
        <v>5</v>
      </c>
      <c r="K10" s="16">
        <v>4</v>
      </c>
      <c r="L10" s="17">
        <v>45658</v>
      </c>
      <c r="M10" s="18">
        <f t="shared" si="0"/>
        <v>7200000</v>
      </c>
      <c r="N10" s="17">
        <v>45658</v>
      </c>
      <c r="O10" s="13" t="s">
        <v>43</v>
      </c>
      <c r="P10" s="19">
        <v>45658</v>
      </c>
      <c r="Q10" s="13">
        <v>5</v>
      </c>
      <c r="R10" s="1">
        <v>220401</v>
      </c>
      <c r="S10" s="20">
        <f t="shared" si="3"/>
        <v>7200000</v>
      </c>
      <c r="T10" s="17">
        <v>45658</v>
      </c>
      <c r="U10" s="15" t="s">
        <v>64</v>
      </c>
      <c r="V10" s="17">
        <v>45658</v>
      </c>
      <c r="W10" s="25">
        <v>45716</v>
      </c>
      <c r="X10" s="17"/>
      <c r="Y10" s="1"/>
      <c r="Z10" s="21">
        <f t="shared" si="1"/>
        <v>3600000</v>
      </c>
      <c r="AA10" s="1"/>
      <c r="AB10" s="22"/>
      <c r="AC10" s="1"/>
      <c r="AD10" s="22"/>
      <c r="AE10" s="1"/>
      <c r="AF10" s="1" t="s">
        <v>65</v>
      </c>
      <c r="AG10" s="1">
        <v>3042092595</v>
      </c>
      <c r="AH10" s="26" t="s">
        <v>66</v>
      </c>
      <c r="AI10" s="1"/>
      <c r="AJ10" s="2"/>
    </row>
    <row r="11" spans="1:36">
      <c r="A11" s="1">
        <v>5</v>
      </c>
      <c r="B11" s="1" t="s">
        <v>47</v>
      </c>
      <c r="C11" s="1" t="s">
        <v>48</v>
      </c>
      <c r="D11" s="24" t="s">
        <v>67</v>
      </c>
      <c r="E11" s="13" t="s">
        <v>40</v>
      </c>
      <c r="F11" s="14">
        <v>19440000</v>
      </c>
      <c r="G11" s="1" t="s">
        <v>68</v>
      </c>
      <c r="H11" s="15">
        <v>1053785704</v>
      </c>
      <c r="I11" s="15" t="s">
        <v>69</v>
      </c>
      <c r="J11" s="16">
        <v>9</v>
      </c>
      <c r="K11" s="16">
        <v>2</v>
      </c>
      <c r="L11" s="17">
        <v>45658</v>
      </c>
      <c r="M11" s="18">
        <f t="shared" si="0"/>
        <v>19440000</v>
      </c>
      <c r="N11" s="17">
        <v>45658</v>
      </c>
      <c r="O11" s="13" t="s">
        <v>43</v>
      </c>
      <c r="P11" s="19">
        <v>45658</v>
      </c>
      <c r="Q11" s="13">
        <v>7</v>
      </c>
      <c r="R11" s="1">
        <v>220401</v>
      </c>
      <c r="S11" s="20">
        <f t="shared" si="3"/>
        <v>19440000</v>
      </c>
      <c r="T11" s="17">
        <v>45658</v>
      </c>
      <c r="U11" s="15" t="s">
        <v>70</v>
      </c>
      <c r="V11" s="17">
        <v>45658</v>
      </c>
      <c r="W11" s="25">
        <v>45716</v>
      </c>
      <c r="X11" s="17"/>
      <c r="Y11" s="1"/>
      <c r="Z11" s="21">
        <f t="shared" si="1"/>
        <v>9720000</v>
      </c>
      <c r="AA11" s="1"/>
      <c r="AB11" s="22"/>
      <c r="AC11" s="1"/>
      <c r="AD11" s="22"/>
      <c r="AE11" s="1"/>
      <c r="AF11" s="1" t="s">
        <v>71</v>
      </c>
      <c r="AG11" s="1">
        <v>3152225118</v>
      </c>
      <c r="AH11" s="26" t="s">
        <v>72</v>
      </c>
      <c r="AI11" s="1"/>
      <c r="AJ11" s="2"/>
    </row>
    <row r="12" spans="1:36">
      <c r="A12" s="1">
        <v>6</v>
      </c>
      <c r="B12" s="1" t="s">
        <v>47</v>
      </c>
      <c r="C12" s="1" t="s">
        <v>73</v>
      </c>
      <c r="D12" s="24" t="s">
        <v>74</v>
      </c>
      <c r="E12" s="13" t="s">
        <v>40</v>
      </c>
      <c r="F12" s="14">
        <v>8600000</v>
      </c>
      <c r="G12" s="1" t="s">
        <v>75</v>
      </c>
      <c r="H12" s="15">
        <v>1094284231</v>
      </c>
      <c r="I12" s="15" t="s">
        <v>76</v>
      </c>
      <c r="J12" s="16">
        <v>6</v>
      </c>
      <c r="K12" s="16">
        <v>13</v>
      </c>
      <c r="L12" s="17">
        <v>45658</v>
      </c>
      <c r="M12" s="18">
        <f t="shared" si="0"/>
        <v>8600000</v>
      </c>
      <c r="N12" s="17">
        <v>45658</v>
      </c>
      <c r="O12" s="13" t="s">
        <v>43</v>
      </c>
      <c r="P12" s="19">
        <v>45658</v>
      </c>
      <c r="Q12" s="13">
        <v>6</v>
      </c>
      <c r="R12" s="1">
        <v>220401</v>
      </c>
      <c r="S12" s="20">
        <f t="shared" si="3"/>
        <v>8600000</v>
      </c>
      <c r="T12" s="17">
        <v>45658</v>
      </c>
      <c r="U12" s="15" t="s">
        <v>77</v>
      </c>
      <c r="V12" s="17">
        <v>45658</v>
      </c>
      <c r="W12" s="25">
        <v>45716</v>
      </c>
      <c r="X12" s="17"/>
      <c r="Y12" s="1"/>
      <c r="Z12" s="21">
        <f t="shared" si="1"/>
        <v>4300000</v>
      </c>
      <c r="AA12" s="1"/>
      <c r="AB12" s="22"/>
      <c r="AC12" s="1"/>
      <c r="AD12" s="22"/>
      <c r="AE12" s="1"/>
      <c r="AF12" s="1" t="s">
        <v>78</v>
      </c>
      <c r="AG12" s="1">
        <v>3166259682</v>
      </c>
      <c r="AH12" s="26" t="s">
        <v>79</v>
      </c>
      <c r="AI12" s="1"/>
      <c r="AJ12" s="2"/>
    </row>
    <row r="13" spans="1:36">
      <c r="A13" s="1">
        <v>7</v>
      </c>
      <c r="B13" s="1" t="s">
        <v>47</v>
      </c>
      <c r="C13" s="1" t="s">
        <v>73</v>
      </c>
      <c r="D13" s="24" t="s">
        <v>74</v>
      </c>
      <c r="E13" s="13" t="s">
        <v>80</v>
      </c>
      <c r="F13" s="14">
        <v>8600000</v>
      </c>
      <c r="G13" s="1" t="s">
        <v>81</v>
      </c>
      <c r="H13" s="15">
        <v>65738804</v>
      </c>
      <c r="I13" s="15" t="s">
        <v>42</v>
      </c>
      <c r="J13" s="16">
        <v>1</v>
      </c>
      <c r="K13" s="16">
        <v>12</v>
      </c>
      <c r="L13" s="17">
        <v>45658</v>
      </c>
      <c r="M13" s="18">
        <f t="shared" si="0"/>
        <v>8600000</v>
      </c>
      <c r="N13" s="17">
        <v>45658</v>
      </c>
      <c r="O13" s="13" t="s">
        <v>43</v>
      </c>
      <c r="P13" s="19">
        <v>45658</v>
      </c>
      <c r="Q13" s="13">
        <v>8</v>
      </c>
      <c r="R13" s="1">
        <v>220401</v>
      </c>
      <c r="S13" s="20">
        <f t="shared" si="3"/>
        <v>8600000</v>
      </c>
      <c r="T13" s="17">
        <v>45658</v>
      </c>
      <c r="U13" s="15" t="s">
        <v>82</v>
      </c>
      <c r="V13" s="17">
        <v>45658</v>
      </c>
      <c r="W13" s="25">
        <v>45716</v>
      </c>
      <c r="X13" s="17"/>
      <c r="Y13" s="1"/>
      <c r="Z13" s="21">
        <f t="shared" si="1"/>
        <v>4300000</v>
      </c>
      <c r="AA13" s="1"/>
      <c r="AB13" s="22"/>
      <c r="AC13" s="1"/>
      <c r="AD13" s="22"/>
      <c r="AE13" s="1"/>
      <c r="AF13" s="1" t="s">
        <v>83</v>
      </c>
      <c r="AG13" s="1">
        <v>3164320712</v>
      </c>
      <c r="AH13" s="26" t="s">
        <v>84</v>
      </c>
      <c r="AI13" s="1"/>
      <c r="AJ13" s="2"/>
    </row>
    <row r="14" spans="1:36">
      <c r="A14" s="1">
        <v>8</v>
      </c>
      <c r="B14" s="1" t="s">
        <v>47</v>
      </c>
      <c r="C14" s="1" t="s">
        <v>48</v>
      </c>
      <c r="D14" s="24" t="s">
        <v>85</v>
      </c>
      <c r="E14" s="13" t="s">
        <v>40</v>
      </c>
      <c r="F14" s="14">
        <v>14800128</v>
      </c>
      <c r="G14" s="1" t="s">
        <v>86</v>
      </c>
      <c r="H14" s="15">
        <v>1110587205</v>
      </c>
      <c r="I14" s="15" t="s">
        <v>42</v>
      </c>
      <c r="J14" s="16">
        <v>2</v>
      </c>
      <c r="K14" s="16">
        <v>7</v>
      </c>
      <c r="L14" s="17">
        <v>45658</v>
      </c>
      <c r="M14" s="18">
        <f t="shared" si="0"/>
        <v>14800128</v>
      </c>
      <c r="N14" s="17">
        <v>45658</v>
      </c>
      <c r="O14" s="13" t="s">
        <v>43</v>
      </c>
      <c r="P14" s="19">
        <v>45658</v>
      </c>
      <c r="Q14" s="13">
        <v>9</v>
      </c>
      <c r="R14" s="1">
        <v>220401</v>
      </c>
      <c r="S14" s="20">
        <f t="shared" si="3"/>
        <v>14800128</v>
      </c>
      <c r="T14" s="17">
        <v>45658</v>
      </c>
      <c r="U14" s="15" t="s">
        <v>87</v>
      </c>
      <c r="V14" s="17">
        <v>45658</v>
      </c>
      <c r="W14" s="25">
        <v>45716</v>
      </c>
      <c r="X14" s="17"/>
      <c r="Y14" s="1"/>
      <c r="Z14" s="21">
        <f t="shared" ref="Z14" si="4">+F14/2</f>
        <v>7400064</v>
      </c>
      <c r="AA14" s="1"/>
      <c r="AB14" s="22"/>
      <c r="AC14" s="1"/>
      <c r="AD14" s="22"/>
      <c r="AE14" s="1"/>
      <c r="AF14" s="1" t="s">
        <v>88</v>
      </c>
      <c r="AG14" s="1">
        <v>3184384846</v>
      </c>
      <c r="AH14" s="23" t="s">
        <v>89</v>
      </c>
      <c r="AI14" s="1"/>
      <c r="AJ14" s="2"/>
    </row>
    <row r="15" spans="1:36">
      <c r="A15" s="1">
        <v>9</v>
      </c>
      <c r="B15" s="1" t="s">
        <v>47</v>
      </c>
      <c r="C15" s="1" t="s">
        <v>48</v>
      </c>
      <c r="D15" s="24" t="s">
        <v>90</v>
      </c>
      <c r="E15" s="13" t="s">
        <v>40</v>
      </c>
      <c r="F15" s="14">
        <v>7200000</v>
      </c>
      <c r="G15" s="1" t="s">
        <v>91</v>
      </c>
      <c r="H15" s="15">
        <v>1234640609</v>
      </c>
      <c r="I15" s="15" t="s">
        <v>42</v>
      </c>
      <c r="J15" s="16">
        <v>0</v>
      </c>
      <c r="K15" s="16">
        <v>6</v>
      </c>
      <c r="L15" s="17">
        <v>45658</v>
      </c>
      <c r="M15" s="18">
        <f t="shared" si="0"/>
        <v>7200000</v>
      </c>
      <c r="N15" s="17">
        <v>45658</v>
      </c>
      <c r="O15" s="13" t="s">
        <v>43</v>
      </c>
      <c r="P15" s="19">
        <v>45658</v>
      </c>
      <c r="Q15" s="13">
        <v>10</v>
      </c>
      <c r="R15" s="1">
        <v>220401</v>
      </c>
      <c r="S15" s="20">
        <f t="shared" si="3"/>
        <v>7200000</v>
      </c>
      <c r="T15" s="17">
        <v>45658</v>
      </c>
      <c r="U15" s="15" t="s">
        <v>92</v>
      </c>
      <c r="V15" s="17">
        <v>45658</v>
      </c>
      <c r="W15" s="25">
        <v>38411</v>
      </c>
      <c r="X15" s="17"/>
      <c r="Y15" s="1"/>
      <c r="Z15" s="21">
        <f t="shared" ref="Z15:Z23" si="5">+F15/2</f>
        <v>3600000</v>
      </c>
      <c r="AA15" s="1"/>
      <c r="AB15" s="22"/>
      <c r="AC15" s="1"/>
      <c r="AD15" s="22"/>
      <c r="AE15" s="1"/>
      <c r="AF15" s="1" t="s">
        <v>93</v>
      </c>
      <c r="AG15" s="1">
        <v>3164353954</v>
      </c>
      <c r="AH15" s="26" t="s">
        <v>94</v>
      </c>
      <c r="AI15" s="1"/>
      <c r="AJ15" s="2"/>
    </row>
    <row r="16" spans="1:36">
      <c r="A16" s="1">
        <v>10</v>
      </c>
      <c r="B16" s="1" t="s">
        <v>47</v>
      </c>
      <c r="C16" s="1" t="s">
        <v>48</v>
      </c>
      <c r="D16" s="24" t="s">
        <v>95</v>
      </c>
      <c r="E16" s="13" t="s">
        <v>40</v>
      </c>
      <c r="F16" s="14">
        <v>7200000</v>
      </c>
      <c r="G16" s="1" t="s">
        <v>96</v>
      </c>
      <c r="H16" s="15">
        <v>1053849833</v>
      </c>
      <c r="I16" s="15" t="s">
        <v>69</v>
      </c>
      <c r="J16" s="16">
        <v>7</v>
      </c>
      <c r="K16" s="16">
        <v>5</v>
      </c>
      <c r="L16" s="17">
        <v>45658</v>
      </c>
      <c r="M16" s="18">
        <f t="shared" si="0"/>
        <v>7200000</v>
      </c>
      <c r="N16" s="17">
        <v>45658</v>
      </c>
      <c r="O16" s="13" t="s">
        <v>43</v>
      </c>
      <c r="P16" s="19">
        <v>45658</v>
      </c>
      <c r="Q16" s="13">
        <v>11</v>
      </c>
      <c r="R16" s="1">
        <v>220401</v>
      </c>
      <c r="S16" s="20">
        <f t="shared" si="3"/>
        <v>7200000</v>
      </c>
      <c r="T16" s="17">
        <v>45658</v>
      </c>
      <c r="U16" s="15" t="s">
        <v>97</v>
      </c>
      <c r="V16" s="17">
        <v>45658</v>
      </c>
      <c r="W16" s="25">
        <v>45716</v>
      </c>
      <c r="X16" s="17"/>
      <c r="Y16" s="1"/>
      <c r="Z16" s="21">
        <f t="shared" si="5"/>
        <v>3600000</v>
      </c>
      <c r="AA16" s="1"/>
      <c r="AB16" s="22"/>
      <c r="AC16" s="1"/>
      <c r="AD16" s="22"/>
      <c r="AE16" s="1"/>
      <c r="AF16" s="1" t="s">
        <v>98</v>
      </c>
      <c r="AG16" s="1">
        <v>3186189305</v>
      </c>
      <c r="AH16" s="26" t="s">
        <v>99</v>
      </c>
      <c r="AI16" s="1"/>
      <c r="AJ16" s="2"/>
    </row>
    <row r="17" spans="1:36">
      <c r="A17" s="1">
        <v>11</v>
      </c>
      <c r="B17" s="1" t="s">
        <v>47</v>
      </c>
      <c r="C17" s="1" t="s">
        <v>100</v>
      </c>
      <c r="D17" s="24" t="s">
        <v>101</v>
      </c>
      <c r="E17" s="13" t="s">
        <v>40</v>
      </c>
      <c r="F17" s="14">
        <v>16200000</v>
      </c>
      <c r="G17" s="1" t="s">
        <v>102</v>
      </c>
      <c r="H17" s="15">
        <v>1110501425</v>
      </c>
      <c r="I17" s="15" t="s">
        <v>42</v>
      </c>
      <c r="J17" s="16">
        <v>7</v>
      </c>
      <c r="K17" s="16">
        <v>10</v>
      </c>
      <c r="L17" s="17">
        <v>45658</v>
      </c>
      <c r="M17" s="18">
        <f t="shared" si="0"/>
        <v>16200000</v>
      </c>
      <c r="N17" s="17">
        <v>45658</v>
      </c>
      <c r="O17" s="13" t="s">
        <v>43</v>
      </c>
      <c r="P17" s="19">
        <v>45658</v>
      </c>
      <c r="Q17" s="13">
        <v>12</v>
      </c>
      <c r="R17" s="1">
        <v>220401</v>
      </c>
      <c r="S17" s="20">
        <f t="shared" si="3"/>
        <v>16200000</v>
      </c>
      <c r="T17" s="17">
        <v>45658</v>
      </c>
      <c r="U17" s="15" t="s">
        <v>103</v>
      </c>
      <c r="V17" s="17">
        <v>45658</v>
      </c>
      <c r="W17" s="25">
        <v>45716</v>
      </c>
      <c r="X17" s="17"/>
      <c r="Y17" s="1"/>
      <c r="Z17" s="21">
        <f t="shared" si="5"/>
        <v>8100000</v>
      </c>
      <c r="AA17" s="1"/>
      <c r="AB17" s="22"/>
      <c r="AC17" s="1"/>
      <c r="AD17" s="22"/>
      <c r="AE17" s="1"/>
      <c r="AF17" s="1" t="s">
        <v>104</v>
      </c>
      <c r="AG17" s="1">
        <v>3004980074</v>
      </c>
      <c r="AH17" s="26" t="s">
        <v>105</v>
      </c>
      <c r="AI17" s="1"/>
      <c r="AJ17" s="2"/>
    </row>
    <row r="18" spans="1:36">
      <c r="A18" s="1">
        <v>12</v>
      </c>
      <c r="B18" s="1" t="s">
        <v>47</v>
      </c>
      <c r="C18" s="1" t="s">
        <v>100</v>
      </c>
      <c r="D18" s="24" t="s">
        <v>106</v>
      </c>
      <c r="E18" s="13" t="s">
        <v>40</v>
      </c>
      <c r="F18" s="14">
        <v>9720000</v>
      </c>
      <c r="G18" s="1" t="s">
        <v>107</v>
      </c>
      <c r="H18" s="15">
        <v>28980289</v>
      </c>
      <c r="I18" s="15" t="s">
        <v>108</v>
      </c>
      <c r="J18" s="16">
        <v>7</v>
      </c>
      <c r="K18" s="16">
        <v>9</v>
      </c>
      <c r="L18" s="17">
        <v>45658</v>
      </c>
      <c r="M18" s="18">
        <f t="shared" si="0"/>
        <v>9720000</v>
      </c>
      <c r="N18" s="17">
        <v>45658</v>
      </c>
      <c r="O18" s="13" t="s">
        <v>109</v>
      </c>
      <c r="P18" s="19">
        <v>45659</v>
      </c>
      <c r="Q18" s="13">
        <v>20</v>
      </c>
      <c r="R18" s="1">
        <v>220401</v>
      </c>
      <c r="S18" s="20">
        <f t="shared" si="3"/>
        <v>9720000</v>
      </c>
      <c r="T18" s="17">
        <v>45659</v>
      </c>
      <c r="U18" s="17" t="s">
        <v>110</v>
      </c>
      <c r="V18" s="17">
        <v>45659</v>
      </c>
      <c r="W18" s="25">
        <v>45716</v>
      </c>
      <c r="X18" s="17"/>
      <c r="Y18" s="1"/>
      <c r="Z18" s="21">
        <f t="shared" si="5"/>
        <v>4860000</v>
      </c>
      <c r="AA18" s="1"/>
      <c r="AB18" s="22"/>
      <c r="AC18" s="1"/>
      <c r="AD18" s="22"/>
      <c r="AE18" s="1"/>
      <c r="AF18" s="1" t="s">
        <v>111</v>
      </c>
      <c r="AG18" s="1">
        <v>3002500256</v>
      </c>
      <c r="AH18" s="26" t="s">
        <v>112</v>
      </c>
      <c r="AI18" s="1"/>
      <c r="AJ18" s="2"/>
    </row>
    <row r="19" spans="1:36">
      <c r="A19" s="1">
        <v>13</v>
      </c>
      <c r="B19" s="1" t="s">
        <v>37</v>
      </c>
      <c r="C19" s="1" t="s">
        <v>100</v>
      </c>
      <c r="D19" s="144" t="s">
        <v>113</v>
      </c>
      <c r="E19" s="142" t="s">
        <v>80</v>
      </c>
      <c r="F19" s="143">
        <v>259000000</v>
      </c>
      <c r="G19" s="144" t="s">
        <v>114</v>
      </c>
      <c r="H19" s="15">
        <v>900504144</v>
      </c>
      <c r="I19" s="15" t="s">
        <v>115</v>
      </c>
      <c r="J19" s="16">
        <v>0</v>
      </c>
      <c r="K19" s="16">
        <v>24</v>
      </c>
      <c r="L19" s="17">
        <v>45658</v>
      </c>
      <c r="M19" s="18">
        <f t="shared" si="0"/>
        <v>259000000</v>
      </c>
      <c r="N19" s="17">
        <v>45658</v>
      </c>
      <c r="O19" s="13" t="s">
        <v>43</v>
      </c>
      <c r="P19" s="19">
        <v>45659</v>
      </c>
      <c r="Q19" s="13">
        <v>21</v>
      </c>
      <c r="R19" s="1">
        <v>220101</v>
      </c>
      <c r="S19" s="20">
        <f t="shared" si="3"/>
        <v>259000000</v>
      </c>
      <c r="T19" s="17">
        <v>45659</v>
      </c>
      <c r="U19" s="15" t="s">
        <v>116</v>
      </c>
      <c r="V19" s="17">
        <v>45659</v>
      </c>
      <c r="W19" s="25">
        <v>45716</v>
      </c>
      <c r="X19" s="17"/>
      <c r="Y19" s="1"/>
      <c r="Z19" s="21">
        <f t="shared" si="5"/>
        <v>129500000</v>
      </c>
      <c r="AA19" s="1"/>
      <c r="AB19" s="22"/>
      <c r="AC19" s="1"/>
      <c r="AD19" s="22"/>
      <c r="AE19" s="1"/>
      <c r="AF19" s="1" t="s">
        <v>117</v>
      </c>
      <c r="AG19" s="1">
        <v>3163162117</v>
      </c>
      <c r="AH19" s="23" t="s">
        <v>118</v>
      </c>
      <c r="AI19" s="1"/>
      <c r="AJ19" s="2"/>
    </row>
    <row r="20" spans="1:36">
      <c r="A20" s="1">
        <v>14</v>
      </c>
      <c r="B20" s="1" t="s">
        <v>37</v>
      </c>
      <c r="C20" s="1" t="s">
        <v>100</v>
      </c>
      <c r="D20" s="24" t="s">
        <v>119</v>
      </c>
      <c r="E20" s="13" t="s">
        <v>40</v>
      </c>
      <c r="F20" s="14">
        <v>130000000</v>
      </c>
      <c r="G20" s="1" t="s">
        <v>120</v>
      </c>
      <c r="H20" s="15">
        <v>901252497</v>
      </c>
      <c r="I20" s="15" t="s">
        <v>51</v>
      </c>
      <c r="J20" s="16">
        <v>6</v>
      </c>
      <c r="K20" s="16">
        <v>11</v>
      </c>
      <c r="L20" s="17">
        <v>45658</v>
      </c>
      <c r="M20" s="18">
        <f t="shared" si="0"/>
        <v>130000000</v>
      </c>
      <c r="N20" s="17">
        <v>45658</v>
      </c>
      <c r="O20" s="13" t="s">
        <v>43</v>
      </c>
      <c r="P20" s="19">
        <v>45658</v>
      </c>
      <c r="Q20" s="13">
        <v>13</v>
      </c>
      <c r="R20" s="1">
        <v>220202</v>
      </c>
      <c r="S20" s="20">
        <f t="shared" si="3"/>
        <v>130000000</v>
      </c>
      <c r="T20" s="17">
        <v>45658</v>
      </c>
      <c r="U20" s="15" t="s">
        <v>121</v>
      </c>
      <c r="V20" s="17">
        <v>45658</v>
      </c>
      <c r="W20" s="25">
        <v>45716</v>
      </c>
      <c r="X20" s="17"/>
      <c r="Y20" s="27"/>
      <c r="Z20" s="21">
        <f t="shared" si="5"/>
        <v>65000000</v>
      </c>
      <c r="AA20" s="27"/>
      <c r="AB20" s="22"/>
      <c r="AC20" s="1"/>
      <c r="AD20" s="22"/>
      <c r="AE20" s="1"/>
      <c r="AF20" s="1" t="s">
        <v>122</v>
      </c>
      <c r="AG20" s="1">
        <v>3114560450</v>
      </c>
      <c r="AH20" s="23" t="s">
        <v>123</v>
      </c>
      <c r="AI20" s="1"/>
      <c r="AJ20" s="2"/>
    </row>
    <row r="21" spans="1:36">
      <c r="A21" s="1">
        <v>15</v>
      </c>
      <c r="B21" s="1" t="s">
        <v>37</v>
      </c>
      <c r="C21" s="1" t="s">
        <v>124</v>
      </c>
      <c r="D21" s="24" t="s">
        <v>125</v>
      </c>
      <c r="E21" s="13" t="s">
        <v>40</v>
      </c>
      <c r="F21" s="14">
        <v>4600000</v>
      </c>
      <c r="G21" s="24" t="s">
        <v>126</v>
      </c>
      <c r="H21" s="15">
        <v>1005714392</v>
      </c>
      <c r="I21" s="15" t="s">
        <v>42</v>
      </c>
      <c r="J21" s="16">
        <v>6</v>
      </c>
      <c r="K21" s="16">
        <v>38</v>
      </c>
      <c r="L21" s="17">
        <v>45658</v>
      </c>
      <c r="M21" s="18">
        <f t="shared" si="0"/>
        <v>4600000</v>
      </c>
      <c r="N21" s="17">
        <v>45658</v>
      </c>
      <c r="O21" s="13" t="s">
        <v>43</v>
      </c>
      <c r="P21" s="19">
        <v>45658</v>
      </c>
      <c r="Q21" s="13">
        <v>14</v>
      </c>
      <c r="R21" s="1">
        <v>21030202</v>
      </c>
      <c r="S21" s="20">
        <f t="shared" si="3"/>
        <v>4600000</v>
      </c>
      <c r="T21" s="17">
        <v>45658</v>
      </c>
      <c r="U21" s="15">
        <v>100039813</v>
      </c>
      <c r="V21" s="17">
        <v>45658</v>
      </c>
      <c r="W21" s="25">
        <v>45716</v>
      </c>
      <c r="X21" s="17"/>
      <c r="Y21" s="1"/>
      <c r="Z21" s="21">
        <f t="shared" si="5"/>
        <v>2300000</v>
      </c>
      <c r="AA21" s="1"/>
      <c r="AB21" s="22"/>
      <c r="AC21" s="1"/>
      <c r="AD21" s="22"/>
      <c r="AE21" s="1"/>
      <c r="AF21" s="1" t="s">
        <v>127</v>
      </c>
      <c r="AG21" s="1">
        <v>3118493073</v>
      </c>
      <c r="AH21" s="26" t="s">
        <v>128</v>
      </c>
      <c r="AI21" s="1"/>
      <c r="AJ21" s="2"/>
    </row>
    <row r="22" spans="1:36">
      <c r="A22" s="1">
        <v>16</v>
      </c>
      <c r="B22" s="1" t="s">
        <v>37</v>
      </c>
      <c r="C22" s="1" t="s">
        <v>129</v>
      </c>
      <c r="D22" s="1" t="s">
        <v>130</v>
      </c>
      <c r="E22" s="13" t="s">
        <v>40</v>
      </c>
      <c r="F22" s="14">
        <v>11200000</v>
      </c>
      <c r="G22" s="1" t="s">
        <v>131</v>
      </c>
      <c r="H22" s="15">
        <v>52958708</v>
      </c>
      <c r="I22" s="15" t="s">
        <v>42</v>
      </c>
      <c r="J22" s="16">
        <v>7</v>
      </c>
      <c r="K22" s="16">
        <v>14</v>
      </c>
      <c r="L22" s="17">
        <v>45658</v>
      </c>
      <c r="M22" s="18">
        <f t="shared" si="0"/>
        <v>11200000</v>
      </c>
      <c r="N22" s="17">
        <v>45658</v>
      </c>
      <c r="O22" s="13" t="s">
        <v>43</v>
      </c>
      <c r="P22" s="19">
        <v>45658</v>
      </c>
      <c r="Q22" s="13">
        <v>16</v>
      </c>
      <c r="R22" s="1">
        <v>2101010301</v>
      </c>
      <c r="S22" s="20">
        <f t="shared" si="3"/>
        <v>11200000</v>
      </c>
      <c r="T22" s="17">
        <v>45658</v>
      </c>
      <c r="U22" s="15" t="s">
        <v>132</v>
      </c>
      <c r="V22" s="17">
        <v>45664</v>
      </c>
      <c r="W22" s="25">
        <v>45722</v>
      </c>
      <c r="X22" s="17"/>
      <c r="Y22" s="1"/>
      <c r="Z22" s="21">
        <f t="shared" si="5"/>
        <v>5600000</v>
      </c>
      <c r="AA22" s="27"/>
      <c r="AB22" s="22"/>
      <c r="AC22" s="1"/>
      <c r="AD22" s="22"/>
      <c r="AE22" s="1"/>
      <c r="AF22" s="1" t="s">
        <v>133</v>
      </c>
      <c r="AG22" s="1">
        <v>3183741216</v>
      </c>
      <c r="AH22" s="23" t="s">
        <v>134</v>
      </c>
      <c r="AI22" s="1"/>
      <c r="AJ22" s="2"/>
    </row>
    <row r="23" spans="1:36">
      <c r="A23" s="1">
        <v>17</v>
      </c>
      <c r="B23" s="1" t="s">
        <v>37</v>
      </c>
      <c r="C23" s="1" t="s">
        <v>124</v>
      </c>
      <c r="D23" s="1" t="s">
        <v>135</v>
      </c>
      <c r="E23" s="13" t="s">
        <v>40</v>
      </c>
      <c r="F23" s="14">
        <v>13055400</v>
      </c>
      <c r="G23" s="1" t="s">
        <v>136</v>
      </c>
      <c r="H23" s="15">
        <v>901515391</v>
      </c>
      <c r="I23" s="15" t="s">
        <v>137</v>
      </c>
      <c r="J23" s="16">
        <v>4</v>
      </c>
      <c r="K23" s="16">
        <v>40</v>
      </c>
      <c r="L23" s="17">
        <v>45658</v>
      </c>
      <c r="M23" s="18">
        <f t="shared" si="0"/>
        <v>13055400</v>
      </c>
      <c r="N23" s="17">
        <v>45658</v>
      </c>
      <c r="O23" s="13" t="s">
        <v>43</v>
      </c>
      <c r="P23" s="19">
        <v>45658</v>
      </c>
      <c r="Q23" s="13">
        <v>15</v>
      </c>
      <c r="R23" s="1">
        <v>21030202</v>
      </c>
      <c r="S23" s="20">
        <f t="shared" si="3"/>
        <v>13055400</v>
      </c>
      <c r="T23" s="17">
        <v>45658</v>
      </c>
      <c r="U23" s="15">
        <v>100039851</v>
      </c>
      <c r="V23" s="17">
        <v>45292</v>
      </c>
      <c r="W23" s="25">
        <v>45716</v>
      </c>
      <c r="X23" s="17"/>
      <c r="Y23" s="1"/>
      <c r="Z23" s="21">
        <f t="shared" si="5"/>
        <v>6527700</v>
      </c>
      <c r="AA23" s="1"/>
      <c r="AB23" s="22"/>
      <c r="AC23" s="1"/>
      <c r="AD23" s="22"/>
      <c r="AE23" s="1"/>
      <c r="AF23" s="1" t="s">
        <v>138</v>
      </c>
      <c r="AG23" s="1">
        <v>3183308339</v>
      </c>
      <c r="AH23" s="23" t="s">
        <v>139</v>
      </c>
      <c r="AI23" s="1"/>
      <c r="AJ23" s="2"/>
    </row>
    <row r="24" spans="1:36">
      <c r="A24" s="1">
        <v>18</v>
      </c>
      <c r="B24" s="1" t="s">
        <v>37</v>
      </c>
      <c r="C24" s="1" t="s">
        <v>140</v>
      </c>
      <c r="D24" s="24" t="s">
        <v>141</v>
      </c>
      <c r="E24" s="13" t="s">
        <v>40</v>
      </c>
      <c r="F24" s="14">
        <v>202182126</v>
      </c>
      <c r="G24" s="1" t="s">
        <v>142</v>
      </c>
      <c r="H24" s="15">
        <v>800185215</v>
      </c>
      <c r="I24" s="15" t="s">
        <v>42</v>
      </c>
      <c r="J24" s="16">
        <v>2</v>
      </c>
      <c r="K24" s="16">
        <v>48</v>
      </c>
      <c r="L24" s="17">
        <v>45658</v>
      </c>
      <c r="M24" s="18">
        <f t="shared" si="0"/>
        <v>202182126</v>
      </c>
      <c r="N24" s="17">
        <v>45658</v>
      </c>
      <c r="O24" s="13" t="s">
        <v>43</v>
      </c>
      <c r="P24" s="19">
        <v>45658</v>
      </c>
      <c r="Q24" s="13">
        <v>19</v>
      </c>
      <c r="R24" s="1">
        <v>2102020210</v>
      </c>
      <c r="S24" s="20">
        <f t="shared" si="3"/>
        <v>202182126</v>
      </c>
      <c r="T24" s="17">
        <v>45658</v>
      </c>
      <c r="U24" s="15" t="s">
        <v>143</v>
      </c>
      <c r="V24" s="17">
        <v>45658</v>
      </c>
      <c r="W24" s="25">
        <v>45703</v>
      </c>
      <c r="X24" s="17"/>
      <c r="Y24" s="1"/>
      <c r="Z24" s="21">
        <f t="shared" ref="Z24" si="6">+F24/2</f>
        <v>101091063</v>
      </c>
      <c r="AA24" s="1"/>
      <c r="AB24" s="22"/>
      <c r="AC24" s="1"/>
      <c r="AD24" s="22"/>
      <c r="AE24" s="1"/>
      <c r="AF24" s="1" t="s">
        <v>144</v>
      </c>
      <c r="AG24" s="1">
        <v>3173744109</v>
      </c>
      <c r="AH24" s="23" t="s">
        <v>145</v>
      </c>
      <c r="AI24" s="1"/>
      <c r="AJ24" s="2"/>
    </row>
    <row r="25" spans="1:36">
      <c r="A25" s="1">
        <v>19</v>
      </c>
      <c r="B25" s="1" t="s">
        <v>37</v>
      </c>
      <c r="C25" s="1" t="s">
        <v>146</v>
      </c>
      <c r="D25" s="24" t="s">
        <v>147</v>
      </c>
      <c r="E25" s="13" t="s">
        <v>40</v>
      </c>
      <c r="F25" s="14">
        <v>254674933</v>
      </c>
      <c r="G25" s="24" t="s">
        <v>148</v>
      </c>
      <c r="H25" s="28">
        <v>900789555</v>
      </c>
      <c r="I25" s="15" t="s">
        <v>51</v>
      </c>
      <c r="J25" s="16">
        <v>7</v>
      </c>
      <c r="K25" s="16">
        <v>49</v>
      </c>
      <c r="L25" s="17">
        <v>45658</v>
      </c>
      <c r="M25" s="18">
        <f t="shared" si="0"/>
        <v>254674933</v>
      </c>
      <c r="N25" s="17">
        <v>45658</v>
      </c>
      <c r="O25" s="13" t="s">
        <v>43</v>
      </c>
      <c r="P25" s="19">
        <v>45658</v>
      </c>
      <c r="Q25" s="13">
        <v>17</v>
      </c>
      <c r="R25" s="1">
        <v>2102020211</v>
      </c>
      <c r="S25" s="20">
        <f t="shared" si="3"/>
        <v>254674933</v>
      </c>
      <c r="T25" s="17">
        <v>45659</v>
      </c>
      <c r="U25" s="15" t="s">
        <v>149</v>
      </c>
      <c r="V25" s="17">
        <v>45659</v>
      </c>
      <c r="W25" s="25">
        <v>45702</v>
      </c>
      <c r="X25" s="17"/>
      <c r="Y25" s="1"/>
      <c r="Z25" s="21">
        <f>+S25</f>
        <v>254674933</v>
      </c>
      <c r="AA25" s="1"/>
      <c r="AB25" s="22"/>
      <c r="AC25" s="1"/>
      <c r="AD25" s="22"/>
      <c r="AE25" s="1"/>
      <c r="AF25" s="1" t="s">
        <v>150</v>
      </c>
      <c r="AG25" s="1">
        <v>3176489488</v>
      </c>
      <c r="AH25" s="23" t="s">
        <v>151</v>
      </c>
      <c r="AI25" s="1"/>
      <c r="AJ25" s="2"/>
    </row>
    <row r="26" spans="1:36">
      <c r="A26" s="1">
        <v>20</v>
      </c>
      <c r="B26" s="1" t="s">
        <v>37</v>
      </c>
      <c r="C26" s="1" t="s">
        <v>146</v>
      </c>
      <c r="D26" s="1" t="s">
        <v>4144</v>
      </c>
      <c r="E26" s="13" t="s">
        <v>40</v>
      </c>
      <c r="F26" s="14">
        <v>10246500</v>
      </c>
      <c r="G26" s="1" t="s">
        <v>153</v>
      </c>
      <c r="H26" s="15">
        <v>14223766</v>
      </c>
      <c r="I26" s="15" t="s">
        <v>115</v>
      </c>
      <c r="J26" s="16">
        <v>1</v>
      </c>
      <c r="K26" s="16">
        <v>47</v>
      </c>
      <c r="L26" s="17">
        <v>45658</v>
      </c>
      <c r="M26" s="18">
        <f t="shared" si="0"/>
        <v>10246500</v>
      </c>
      <c r="N26" s="17">
        <v>45658</v>
      </c>
      <c r="O26" s="13" t="s">
        <v>43</v>
      </c>
      <c r="P26" s="19">
        <v>45658</v>
      </c>
      <c r="Q26" s="13">
        <v>18</v>
      </c>
      <c r="R26" s="1">
        <v>220106</v>
      </c>
      <c r="S26" s="20">
        <f t="shared" si="3"/>
        <v>10246500</v>
      </c>
      <c r="T26" s="17">
        <v>45658</v>
      </c>
      <c r="U26" s="15" t="s">
        <v>154</v>
      </c>
      <c r="V26" s="17">
        <v>45658</v>
      </c>
      <c r="W26" s="25">
        <v>45747</v>
      </c>
      <c r="X26" s="17"/>
      <c r="Y26" s="1"/>
      <c r="Z26" s="21">
        <f>+F26/3</f>
        <v>3415500</v>
      </c>
      <c r="AA26" s="1"/>
      <c r="AB26" s="22"/>
      <c r="AC26" s="1"/>
      <c r="AD26" s="22"/>
      <c r="AE26" s="1"/>
      <c r="AF26" s="1" t="s">
        <v>155</v>
      </c>
      <c r="AG26" s="1">
        <v>3193913362</v>
      </c>
      <c r="AH26" s="23" t="s">
        <v>156</v>
      </c>
      <c r="AI26" s="1"/>
      <c r="AJ26" s="2"/>
    </row>
    <row r="27" spans="1:36">
      <c r="A27" s="1">
        <v>21</v>
      </c>
      <c r="B27" s="1" t="s">
        <v>47</v>
      </c>
      <c r="C27" s="1" t="s">
        <v>100</v>
      </c>
      <c r="D27" s="24" t="s">
        <v>157</v>
      </c>
      <c r="E27" s="13" t="s">
        <v>80</v>
      </c>
      <c r="F27" s="14">
        <v>6100000</v>
      </c>
      <c r="G27" s="1" t="s">
        <v>158</v>
      </c>
      <c r="H27" s="15">
        <v>51987188</v>
      </c>
      <c r="I27" s="15" t="s">
        <v>51</v>
      </c>
      <c r="J27" s="16">
        <v>7</v>
      </c>
      <c r="K27" s="16">
        <v>21</v>
      </c>
      <c r="L27" s="17">
        <v>45658</v>
      </c>
      <c r="M27" s="18">
        <f t="shared" si="0"/>
        <v>6100000</v>
      </c>
      <c r="N27" s="17">
        <v>45659</v>
      </c>
      <c r="O27" s="13" t="s">
        <v>43</v>
      </c>
      <c r="P27" s="19">
        <v>45659</v>
      </c>
      <c r="Q27" s="13">
        <v>22</v>
      </c>
      <c r="R27" s="1">
        <v>220401</v>
      </c>
      <c r="S27" s="20">
        <f t="shared" si="3"/>
        <v>6100000</v>
      </c>
      <c r="T27" s="17">
        <v>45659</v>
      </c>
      <c r="U27" s="15" t="s">
        <v>159</v>
      </c>
      <c r="V27" s="17">
        <v>45659</v>
      </c>
      <c r="W27" s="25">
        <v>45716</v>
      </c>
      <c r="X27" s="17"/>
      <c r="Y27" s="1"/>
      <c r="Z27" s="21">
        <f t="shared" ref="Z27:Z32" si="7">+F27/2</f>
        <v>3050000</v>
      </c>
      <c r="AA27" s="1"/>
      <c r="AB27" s="22"/>
      <c r="AC27" s="1"/>
      <c r="AD27" s="22"/>
      <c r="AE27" s="1"/>
      <c r="AF27" s="1" t="s">
        <v>160</v>
      </c>
      <c r="AG27" s="1">
        <v>3108761420</v>
      </c>
      <c r="AH27" s="26" t="s">
        <v>161</v>
      </c>
      <c r="AI27" s="1"/>
      <c r="AJ27" s="2"/>
    </row>
    <row r="28" spans="1:36">
      <c r="A28" s="1">
        <v>22</v>
      </c>
      <c r="B28" s="1" t="s">
        <v>47</v>
      </c>
      <c r="C28" s="1" t="s">
        <v>162</v>
      </c>
      <c r="D28" s="1" t="s">
        <v>163</v>
      </c>
      <c r="E28" s="13" t="s">
        <v>40</v>
      </c>
      <c r="F28" s="14">
        <v>10000000</v>
      </c>
      <c r="G28" s="1" t="s">
        <v>164</v>
      </c>
      <c r="H28" s="15">
        <v>28799762</v>
      </c>
      <c r="I28" s="15" t="s">
        <v>165</v>
      </c>
      <c r="J28" s="16">
        <v>5</v>
      </c>
      <c r="K28" s="16">
        <v>35</v>
      </c>
      <c r="L28" s="17">
        <v>45658</v>
      </c>
      <c r="M28" s="18">
        <f t="shared" si="0"/>
        <v>10000000</v>
      </c>
      <c r="N28" s="17">
        <v>45664</v>
      </c>
      <c r="O28" s="13" t="s">
        <v>43</v>
      </c>
      <c r="P28" s="19">
        <v>45664</v>
      </c>
      <c r="Q28" s="13">
        <v>26</v>
      </c>
      <c r="R28" s="1">
        <v>220401</v>
      </c>
      <c r="S28" s="20">
        <f t="shared" si="3"/>
        <v>10000000</v>
      </c>
      <c r="T28" s="17">
        <v>45664</v>
      </c>
      <c r="U28" s="15" t="s">
        <v>166</v>
      </c>
      <c r="V28" s="17">
        <v>45664</v>
      </c>
      <c r="W28" s="25">
        <v>45722</v>
      </c>
      <c r="X28" s="17"/>
      <c r="Y28" s="1"/>
      <c r="Z28" s="21">
        <f t="shared" si="7"/>
        <v>5000000</v>
      </c>
      <c r="AA28" s="1"/>
      <c r="AB28" s="22"/>
      <c r="AC28" s="1"/>
      <c r="AD28" s="22"/>
      <c r="AE28" s="1"/>
      <c r="AF28" s="1" t="s">
        <v>167</v>
      </c>
      <c r="AG28" s="1">
        <v>3182848266</v>
      </c>
      <c r="AH28" s="26" t="s">
        <v>168</v>
      </c>
      <c r="AI28" s="1"/>
      <c r="AJ28" s="2"/>
    </row>
    <row r="29" spans="1:36">
      <c r="A29" s="1">
        <v>23</v>
      </c>
      <c r="B29" s="1" t="s">
        <v>47</v>
      </c>
      <c r="C29" s="1" t="s">
        <v>169</v>
      </c>
      <c r="D29" s="1" t="s">
        <v>170</v>
      </c>
      <c r="E29" s="13" t="s">
        <v>40</v>
      </c>
      <c r="F29" s="14">
        <v>5600000</v>
      </c>
      <c r="G29" s="1" t="s">
        <v>171</v>
      </c>
      <c r="H29" s="15">
        <v>11105954753</v>
      </c>
      <c r="I29" s="15" t="s">
        <v>115</v>
      </c>
      <c r="J29" s="16">
        <v>0</v>
      </c>
      <c r="K29" s="16">
        <v>52</v>
      </c>
      <c r="L29" s="17">
        <v>45658</v>
      </c>
      <c r="M29" s="18">
        <f t="shared" si="0"/>
        <v>5600000</v>
      </c>
      <c r="N29" s="17">
        <v>45664</v>
      </c>
      <c r="O29" s="13" t="s">
        <v>43</v>
      </c>
      <c r="P29" s="19">
        <v>45664</v>
      </c>
      <c r="Q29" s="13">
        <v>27</v>
      </c>
      <c r="R29" s="1">
        <v>220402</v>
      </c>
      <c r="S29" s="20">
        <f t="shared" si="3"/>
        <v>5600000</v>
      </c>
      <c r="T29" s="17">
        <v>45664</v>
      </c>
      <c r="U29" s="15">
        <v>100039948</v>
      </c>
      <c r="V29" s="17">
        <v>45664</v>
      </c>
      <c r="W29" s="25">
        <v>45722</v>
      </c>
      <c r="X29" s="17"/>
      <c r="Y29" s="1"/>
      <c r="Z29" s="21">
        <f t="shared" si="7"/>
        <v>2800000</v>
      </c>
      <c r="AA29" s="1"/>
      <c r="AB29" s="22"/>
      <c r="AC29" s="1"/>
      <c r="AD29" s="22"/>
      <c r="AE29" s="1"/>
      <c r="AF29" s="1" t="s">
        <v>172</v>
      </c>
      <c r="AG29" s="1">
        <v>3005345483</v>
      </c>
      <c r="AH29" s="26" t="s">
        <v>173</v>
      </c>
      <c r="AI29" s="1"/>
      <c r="AJ29" s="2"/>
    </row>
    <row r="30" spans="1:36">
      <c r="A30" s="1">
        <v>24</v>
      </c>
      <c r="B30" s="1" t="s">
        <v>47</v>
      </c>
      <c r="C30" s="1" t="s">
        <v>48</v>
      </c>
      <c r="D30" s="24" t="s">
        <v>67</v>
      </c>
      <c r="E30" s="13" t="s">
        <v>40</v>
      </c>
      <c r="F30" s="14">
        <v>19440000</v>
      </c>
      <c r="G30" s="1" t="s">
        <v>174</v>
      </c>
      <c r="H30" s="15">
        <v>14243863</v>
      </c>
      <c r="I30" s="15" t="s">
        <v>115</v>
      </c>
      <c r="J30" s="16">
        <v>3</v>
      </c>
      <c r="K30" s="16">
        <v>29</v>
      </c>
      <c r="L30" s="17">
        <v>45658</v>
      </c>
      <c r="M30" s="18">
        <f t="shared" si="0"/>
        <v>19440000</v>
      </c>
      <c r="N30" s="17">
        <v>45664</v>
      </c>
      <c r="O30" s="13" t="s">
        <v>43</v>
      </c>
      <c r="P30" s="19">
        <v>45664</v>
      </c>
      <c r="Q30" s="13">
        <v>28</v>
      </c>
      <c r="R30" s="1">
        <v>220401</v>
      </c>
      <c r="S30" s="20">
        <f t="shared" si="3"/>
        <v>19440000</v>
      </c>
      <c r="T30" s="17">
        <v>45664</v>
      </c>
      <c r="U30" s="15" t="s">
        <v>175</v>
      </c>
      <c r="V30" s="17">
        <v>45664</v>
      </c>
      <c r="W30" s="25">
        <v>45722</v>
      </c>
      <c r="X30" s="17"/>
      <c r="Y30" s="1"/>
      <c r="Z30" s="21">
        <f t="shared" si="7"/>
        <v>9720000</v>
      </c>
      <c r="AA30" s="1"/>
      <c r="AB30" s="22"/>
      <c r="AC30" s="1"/>
      <c r="AD30" s="22"/>
      <c r="AE30" s="1"/>
      <c r="AF30" s="1" t="s">
        <v>176</v>
      </c>
      <c r="AG30" s="1">
        <v>3108140069</v>
      </c>
      <c r="AH30" s="26" t="s">
        <v>177</v>
      </c>
      <c r="AI30" s="1"/>
      <c r="AJ30" s="2"/>
    </row>
    <row r="31" spans="1:36">
      <c r="A31" s="1">
        <v>25</v>
      </c>
      <c r="B31" s="1" t="s">
        <v>47</v>
      </c>
      <c r="C31" s="1" t="s">
        <v>178</v>
      </c>
      <c r="D31" s="24" t="s">
        <v>179</v>
      </c>
      <c r="E31" s="13" t="s">
        <v>40</v>
      </c>
      <c r="F31" s="14">
        <v>4738000</v>
      </c>
      <c r="G31" s="1" t="s">
        <v>180</v>
      </c>
      <c r="H31" s="15">
        <v>65767290</v>
      </c>
      <c r="I31" s="15" t="s">
        <v>115</v>
      </c>
      <c r="J31" s="16">
        <v>8</v>
      </c>
      <c r="K31" s="16">
        <v>15</v>
      </c>
      <c r="L31" s="17">
        <v>45658</v>
      </c>
      <c r="M31" s="18">
        <f t="shared" si="0"/>
        <v>4738000</v>
      </c>
      <c r="N31" s="17">
        <v>45664</v>
      </c>
      <c r="O31" s="13" t="s">
        <v>181</v>
      </c>
      <c r="P31" s="19">
        <v>45664</v>
      </c>
      <c r="Q31" s="13">
        <v>29</v>
      </c>
      <c r="R31" s="1">
        <v>220402</v>
      </c>
      <c r="S31" s="20">
        <f t="shared" si="3"/>
        <v>4738000</v>
      </c>
      <c r="T31" s="17">
        <v>45664</v>
      </c>
      <c r="U31" s="15">
        <v>100039951</v>
      </c>
      <c r="V31" s="17">
        <v>45665</v>
      </c>
      <c r="W31" s="25">
        <v>45723</v>
      </c>
      <c r="X31" s="17"/>
      <c r="Y31" s="1"/>
      <c r="Z31" s="21">
        <f t="shared" si="7"/>
        <v>2369000</v>
      </c>
      <c r="AA31" s="1"/>
      <c r="AB31" s="22"/>
      <c r="AC31" s="1"/>
      <c r="AD31" s="22"/>
      <c r="AE31" s="1"/>
      <c r="AF31" s="1" t="s">
        <v>182</v>
      </c>
      <c r="AG31" s="1">
        <v>3162252728</v>
      </c>
      <c r="AH31" s="26" t="s">
        <v>183</v>
      </c>
      <c r="AI31" s="1"/>
      <c r="AJ31" s="2"/>
    </row>
    <row r="32" spans="1:36">
      <c r="A32" s="1">
        <v>26</v>
      </c>
      <c r="B32" s="1" t="s">
        <v>47</v>
      </c>
      <c r="C32" s="1" t="s">
        <v>178</v>
      </c>
      <c r="D32" s="24" t="s">
        <v>179</v>
      </c>
      <c r="E32" s="13" t="s">
        <v>40</v>
      </c>
      <c r="F32" s="14">
        <v>4738000</v>
      </c>
      <c r="G32" s="1" t="s">
        <v>184</v>
      </c>
      <c r="H32" s="15">
        <v>1006130203</v>
      </c>
      <c r="I32" s="15" t="s">
        <v>108</v>
      </c>
      <c r="J32" s="16">
        <v>9</v>
      </c>
      <c r="K32" s="16">
        <v>19</v>
      </c>
      <c r="L32" s="17">
        <v>45658</v>
      </c>
      <c r="M32" s="18">
        <f t="shared" si="0"/>
        <v>4738000</v>
      </c>
      <c r="N32" s="17">
        <v>45664</v>
      </c>
      <c r="O32" s="13" t="s">
        <v>181</v>
      </c>
      <c r="P32" s="19">
        <v>45664</v>
      </c>
      <c r="Q32" s="13">
        <v>30</v>
      </c>
      <c r="R32" s="1">
        <v>220402</v>
      </c>
      <c r="S32" s="20">
        <f t="shared" si="3"/>
        <v>4738000</v>
      </c>
      <c r="T32" s="17">
        <v>45665</v>
      </c>
      <c r="U32" s="15">
        <v>100039984</v>
      </c>
      <c r="V32" s="17">
        <v>45665</v>
      </c>
      <c r="W32" s="25">
        <v>45723</v>
      </c>
      <c r="X32" s="17"/>
      <c r="Y32" s="1"/>
      <c r="Z32" s="21">
        <f t="shared" si="7"/>
        <v>2369000</v>
      </c>
      <c r="AA32" s="1"/>
      <c r="AB32" s="22"/>
      <c r="AC32" s="1"/>
      <c r="AD32" s="22"/>
      <c r="AE32" s="1"/>
      <c r="AF32" s="1" t="s">
        <v>185</v>
      </c>
      <c r="AG32" s="1">
        <v>3115707419</v>
      </c>
      <c r="AH32" s="26" t="s">
        <v>186</v>
      </c>
      <c r="AI32" s="1"/>
      <c r="AJ32" s="2"/>
    </row>
    <row r="33" spans="1:36">
      <c r="A33" s="1">
        <v>27</v>
      </c>
      <c r="B33" s="1" t="s">
        <v>47</v>
      </c>
      <c r="C33" s="1" t="s">
        <v>178</v>
      </c>
      <c r="D33" s="24" t="s">
        <v>179</v>
      </c>
      <c r="E33" s="13" t="s">
        <v>40</v>
      </c>
      <c r="F33" s="14">
        <v>4738000</v>
      </c>
      <c r="G33" s="1" t="s">
        <v>187</v>
      </c>
      <c r="H33" s="15">
        <v>1110518316</v>
      </c>
      <c r="I33" s="15" t="s">
        <v>115</v>
      </c>
      <c r="J33" s="16">
        <v>7</v>
      </c>
      <c r="K33" s="16">
        <v>16</v>
      </c>
      <c r="L33" s="17">
        <v>45658</v>
      </c>
      <c r="M33" s="18">
        <f t="shared" si="0"/>
        <v>4738000</v>
      </c>
      <c r="N33" s="17">
        <v>45664</v>
      </c>
      <c r="O33" s="13" t="s">
        <v>181</v>
      </c>
      <c r="P33" s="19">
        <v>45664</v>
      </c>
      <c r="Q33" s="13">
        <v>31</v>
      </c>
      <c r="R33" s="1">
        <v>220402</v>
      </c>
      <c r="S33" s="20">
        <f t="shared" si="3"/>
        <v>4738000</v>
      </c>
      <c r="T33" s="17">
        <v>45664</v>
      </c>
      <c r="U33" s="15">
        <v>100039957</v>
      </c>
      <c r="V33" s="17">
        <v>45665</v>
      </c>
      <c r="W33" s="25">
        <v>45723</v>
      </c>
      <c r="X33" s="17"/>
      <c r="Y33" s="1"/>
      <c r="Z33" s="21">
        <f t="shared" ref="Z33:Z34" si="8">+F33/2</f>
        <v>2369000</v>
      </c>
      <c r="AA33" s="1"/>
      <c r="AB33" s="22"/>
      <c r="AC33" s="1"/>
      <c r="AD33" s="22"/>
      <c r="AE33" s="1"/>
      <c r="AF33" s="1" t="s">
        <v>188</v>
      </c>
      <c r="AG33" s="1">
        <v>3148056693</v>
      </c>
      <c r="AH33" s="26" t="s">
        <v>189</v>
      </c>
      <c r="AI33" s="1"/>
      <c r="AJ33" s="2"/>
    </row>
    <row r="34" spans="1:36">
      <c r="A34" s="1">
        <v>28</v>
      </c>
      <c r="B34" s="1" t="s">
        <v>47</v>
      </c>
      <c r="C34" s="1" t="s">
        <v>190</v>
      </c>
      <c r="D34" s="24" t="s">
        <v>179</v>
      </c>
      <c r="E34" s="13" t="s">
        <v>40</v>
      </c>
      <c r="F34" s="14">
        <v>4738000</v>
      </c>
      <c r="G34" s="1" t="s">
        <v>191</v>
      </c>
      <c r="H34" s="15">
        <v>1109380186</v>
      </c>
      <c r="I34" s="15" t="s">
        <v>165</v>
      </c>
      <c r="J34" s="16">
        <v>7</v>
      </c>
      <c r="K34" s="16">
        <v>17</v>
      </c>
      <c r="L34" s="17">
        <v>45658</v>
      </c>
      <c r="M34" s="18">
        <f t="shared" si="0"/>
        <v>4738000</v>
      </c>
      <c r="N34" s="17">
        <v>45664</v>
      </c>
      <c r="O34" s="13" t="s">
        <v>181</v>
      </c>
      <c r="P34" s="19">
        <v>45664</v>
      </c>
      <c r="Q34" s="13">
        <v>32</v>
      </c>
      <c r="R34" s="1">
        <v>220402</v>
      </c>
      <c r="S34" s="20">
        <f t="shared" si="3"/>
        <v>4738000</v>
      </c>
      <c r="T34" s="17">
        <v>45664</v>
      </c>
      <c r="U34" s="15" t="s">
        <v>192</v>
      </c>
      <c r="V34" s="17">
        <v>45664</v>
      </c>
      <c r="W34" s="25">
        <v>45722</v>
      </c>
      <c r="X34" s="17"/>
      <c r="Y34" s="1"/>
      <c r="Z34" s="21">
        <f t="shared" si="8"/>
        <v>2369000</v>
      </c>
      <c r="AA34" s="1"/>
      <c r="AB34" s="22"/>
      <c r="AC34" s="1"/>
      <c r="AD34" s="22"/>
      <c r="AE34" s="1"/>
      <c r="AF34" s="1" t="s">
        <v>193</v>
      </c>
      <c r="AG34" s="1">
        <v>3163977062</v>
      </c>
      <c r="AH34" s="26" t="s">
        <v>194</v>
      </c>
      <c r="AI34" s="1"/>
      <c r="AJ34" s="2"/>
    </row>
    <row r="35" spans="1:36">
      <c r="A35" s="1">
        <v>29</v>
      </c>
      <c r="B35" s="1" t="s">
        <v>47</v>
      </c>
      <c r="C35" s="1" t="s">
        <v>195</v>
      </c>
      <c r="D35" s="24" t="s">
        <v>196</v>
      </c>
      <c r="E35" s="13" t="s">
        <v>40</v>
      </c>
      <c r="F35" s="14">
        <v>4380000</v>
      </c>
      <c r="G35" s="1" t="s">
        <v>197</v>
      </c>
      <c r="H35" s="15">
        <v>36559111</v>
      </c>
      <c r="I35" s="15" t="s">
        <v>198</v>
      </c>
      <c r="J35" s="16">
        <v>0</v>
      </c>
      <c r="K35" s="16">
        <v>26</v>
      </c>
      <c r="L35" s="17">
        <v>45658</v>
      </c>
      <c r="M35" s="18">
        <f t="shared" si="0"/>
        <v>4380000</v>
      </c>
      <c r="N35" s="17">
        <v>45664</v>
      </c>
      <c r="O35" s="13" t="s">
        <v>181</v>
      </c>
      <c r="P35" s="19">
        <v>45664</v>
      </c>
      <c r="Q35" s="13">
        <v>34</v>
      </c>
      <c r="R35" s="1">
        <v>220401</v>
      </c>
      <c r="S35" s="20">
        <f t="shared" si="3"/>
        <v>4380000</v>
      </c>
      <c r="T35" s="17">
        <v>45664</v>
      </c>
      <c r="U35" s="15">
        <v>100039961</v>
      </c>
      <c r="V35" s="17">
        <v>45664</v>
      </c>
      <c r="W35" s="25">
        <v>45694</v>
      </c>
      <c r="X35" s="17"/>
      <c r="Y35" s="1"/>
      <c r="Z35" s="21">
        <v>4738000</v>
      </c>
      <c r="AA35" s="1"/>
      <c r="AB35" s="22"/>
      <c r="AC35" s="1"/>
      <c r="AD35" s="22"/>
      <c r="AE35" s="1"/>
      <c r="AF35" s="1" t="s">
        <v>199</v>
      </c>
      <c r="AG35" s="1">
        <v>3108045053</v>
      </c>
      <c r="AH35" s="23" t="s">
        <v>200</v>
      </c>
      <c r="AI35" s="1"/>
      <c r="AJ35" s="2"/>
    </row>
    <row r="36" spans="1:36">
      <c r="A36" s="1">
        <v>30</v>
      </c>
      <c r="B36" s="1" t="s">
        <v>47</v>
      </c>
      <c r="C36" s="1" t="s">
        <v>48</v>
      </c>
      <c r="D36" s="24" t="s">
        <v>201</v>
      </c>
      <c r="E36" s="13" t="s">
        <v>40</v>
      </c>
      <c r="F36" s="14">
        <v>7200000</v>
      </c>
      <c r="G36" s="1" t="s">
        <v>202</v>
      </c>
      <c r="H36" s="15">
        <v>1234639</v>
      </c>
      <c r="I36" s="15" t="s">
        <v>115</v>
      </c>
      <c r="J36" s="16">
        <v>3</v>
      </c>
      <c r="K36" s="16">
        <v>31</v>
      </c>
      <c r="L36" s="17">
        <v>45658</v>
      </c>
      <c r="M36" s="18">
        <f t="shared" si="0"/>
        <v>7200000</v>
      </c>
      <c r="N36" s="17">
        <v>45664</v>
      </c>
      <c r="O36" s="13" t="s">
        <v>181</v>
      </c>
      <c r="P36" s="19">
        <v>45664</v>
      </c>
      <c r="Q36" s="13">
        <v>33</v>
      </c>
      <c r="R36" s="1">
        <v>220401</v>
      </c>
      <c r="S36" s="20">
        <f t="shared" si="3"/>
        <v>7200000</v>
      </c>
      <c r="T36" s="17">
        <v>45664</v>
      </c>
      <c r="U36" s="15" t="s">
        <v>203</v>
      </c>
      <c r="V36" s="17">
        <v>45665</v>
      </c>
      <c r="W36" s="25">
        <v>45723</v>
      </c>
      <c r="X36" s="17"/>
      <c r="Y36" s="1"/>
      <c r="Z36" s="21">
        <f>+M36/2</f>
        <v>3600000</v>
      </c>
      <c r="AA36" s="1"/>
      <c r="AB36" s="22"/>
      <c r="AC36" s="1"/>
      <c r="AD36" s="22"/>
      <c r="AE36" s="1"/>
      <c r="AF36" s="1" t="s">
        <v>204</v>
      </c>
      <c r="AG36" s="1">
        <v>3208903753</v>
      </c>
      <c r="AH36" s="26" t="s">
        <v>205</v>
      </c>
      <c r="AI36" s="1"/>
      <c r="AJ36" s="2"/>
    </row>
    <row r="37" spans="1:36">
      <c r="A37" s="1">
        <v>31</v>
      </c>
      <c r="B37" s="1" t="s">
        <v>47</v>
      </c>
      <c r="C37" s="1" t="s">
        <v>48</v>
      </c>
      <c r="D37" s="24" t="s">
        <v>206</v>
      </c>
      <c r="E37" s="13" t="s">
        <v>40</v>
      </c>
      <c r="F37" s="14">
        <v>7200000</v>
      </c>
      <c r="G37" s="1" t="s">
        <v>207</v>
      </c>
      <c r="H37" s="15">
        <v>1005848875</v>
      </c>
      <c r="I37" s="15" t="s">
        <v>208</v>
      </c>
      <c r="J37" s="16">
        <v>7</v>
      </c>
      <c r="K37" s="16">
        <v>30</v>
      </c>
      <c r="L37" s="17">
        <v>45658</v>
      </c>
      <c r="M37" s="18">
        <f t="shared" si="0"/>
        <v>7200000</v>
      </c>
      <c r="N37" s="17">
        <v>45664</v>
      </c>
      <c r="O37" s="13" t="s">
        <v>181</v>
      </c>
      <c r="P37" s="19">
        <v>45664</v>
      </c>
      <c r="Q37" s="13">
        <v>35</v>
      </c>
      <c r="R37" s="1">
        <v>220401</v>
      </c>
      <c r="S37" s="20">
        <f t="shared" si="3"/>
        <v>7200000</v>
      </c>
      <c r="T37" s="17">
        <v>45664</v>
      </c>
      <c r="U37" s="15" t="s">
        <v>209</v>
      </c>
      <c r="V37" s="17">
        <v>45665</v>
      </c>
      <c r="W37" s="25">
        <v>45723</v>
      </c>
      <c r="X37" s="17"/>
      <c r="Y37" s="1"/>
      <c r="Z37" s="21">
        <f t="shared" ref="Z37" si="9">+M37/2</f>
        <v>3600000</v>
      </c>
      <c r="AA37" s="1"/>
      <c r="AB37" s="22"/>
      <c r="AC37" s="1"/>
      <c r="AD37" s="22"/>
      <c r="AE37" s="1"/>
      <c r="AF37" s="1" t="s">
        <v>210</v>
      </c>
      <c r="AG37" s="1">
        <v>3184839621</v>
      </c>
      <c r="AH37" s="26" t="s">
        <v>211</v>
      </c>
      <c r="AI37" s="1"/>
      <c r="AJ37" s="2"/>
    </row>
    <row r="38" spans="1:36">
      <c r="A38" s="1">
        <v>32</v>
      </c>
      <c r="B38" s="1" t="s">
        <v>47</v>
      </c>
      <c r="C38" s="1" t="s">
        <v>48</v>
      </c>
      <c r="D38" s="24" t="s">
        <v>212</v>
      </c>
      <c r="E38" s="13" t="s">
        <v>40</v>
      </c>
      <c r="F38" s="14">
        <v>14800128</v>
      </c>
      <c r="G38" s="1" t="s">
        <v>213</v>
      </c>
      <c r="H38" s="15">
        <v>77182070</v>
      </c>
      <c r="I38" s="15" t="s">
        <v>214</v>
      </c>
      <c r="J38" s="16">
        <v>6</v>
      </c>
      <c r="K38" s="16">
        <v>27</v>
      </c>
      <c r="L38" s="17">
        <v>45658</v>
      </c>
      <c r="M38" s="18">
        <f t="shared" si="0"/>
        <v>14800128</v>
      </c>
      <c r="N38" s="17">
        <v>45664</v>
      </c>
      <c r="O38" s="13" t="s">
        <v>181</v>
      </c>
      <c r="P38" s="19">
        <v>45664</v>
      </c>
      <c r="Q38" s="13">
        <v>36</v>
      </c>
      <c r="R38" s="1">
        <v>220401</v>
      </c>
      <c r="S38" s="20">
        <f t="shared" si="3"/>
        <v>14800128</v>
      </c>
      <c r="T38" s="17">
        <v>45664</v>
      </c>
      <c r="U38" s="15" t="s">
        <v>215</v>
      </c>
      <c r="V38" s="17">
        <v>45665</v>
      </c>
      <c r="W38" s="25">
        <v>45723</v>
      </c>
      <c r="X38" s="17"/>
      <c r="Y38" s="1"/>
      <c r="Z38" s="21">
        <f>+F38/2</f>
        <v>7400064</v>
      </c>
      <c r="AA38" s="1"/>
      <c r="AB38" s="22"/>
      <c r="AC38" s="1"/>
      <c r="AD38" s="22"/>
      <c r="AE38" s="1"/>
      <c r="AF38" s="1" t="s">
        <v>216</v>
      </c>
      <c r="AG38" s="1">
        <v>3164691587</v>
      </c>
      <c r="AH38" s="26" t="s">
        <v>217</v>
      </c>
      <c r="AI38" s="1"/>
      <c r="AJ38" s="2"/>
    </row>
    <row r="39" spans="1:36">
      <c r="A39" s="1">
        <v>33</v>
      </c>
      <c r="B39" s="1" t="s">
        <v>47</v>
      </c>
      <c r="C39" s="1" t="s">
        <v>48</v>
      </c>
      <c r="D39" s="24" t="s">
        <v>212</v>
      </c>
      <c r="E39" s="13" t="s">
        <v>40</v>
      </c>
      <c r="F39" s="14">
        <v>14800128</v>
      </c>
      <c r="G39" s="1" t="s">
        <v>218</v>
      </c>
      <c r="H39" s="15">
        <v>72224422</v>
      </c>
      <c r="I39" s="15" t="s">
        <v>219</v>
      </c>
      <c r="J39" s="16">
        <v>9</v>
      </c>
      <c r="K39" s="16">
        <v>28</v>
      </c>
      <c r="L39" s="17">
        <v>45658</v>
      </c>
      <c r="M39" s="18">
        <f t="shared" si="0"/>
        <v>14800128</v>
      </c>
      <c r="N39" s="17">
        <v>45664</v>
      </c>
      <c r="O39" s="13" t="s">
        <v>181</v>
      </c>
      <c r="P39" s="19">
        <v>45664</v>
      </c>
      <c r="Q39" s="13">
        <v>37</v>
      </c>
      <c r="R39" s="1">
        <v>220401</v>
      </c>
      <c r="S39" s="20">
        <f t="shared" si="3"/>
        <v>14800128</v>
      </c>
      <c r="T39" s="17">
        <v>45664</v>
      </c>
      <c r="U39" s="15" t="s">
        <v>220</v>
      </c>
      <c r="V39" s="17">
        <v>45664</v>
      </c>
      <c r="W39" s="25">
        <v>45722</v>
      </c>
      <c r="X39" s="17"/>
      <c r="Y39" s="1"/>
      <c r="Z39" s="21">
        <f>+F39/2</f>
        <v>7400064</v>
      </c>
      <c r="AA39" s="1"/>
      <c r="AB39" s="22"/>
      <c r="AC39" s="1"/>
      <c r="AD39" s="22"/>
      <c r="AE39" s="1"/>
      <c r="AF39" s="1" t="s">
        <v>221</v>
      </c>
      <c r="AG39" s="1">
        <v>3188335173</v>
      </c>
      <c r="AH39" s="26" t="s">
        <v>222</v>
      </c>
      <c r="AI39" s="1"/>
      <c r="AJ39" s="2"/>
    </row>
    <row r="40" spans="1:36">
      <c r="A40" s="1">
        <v>34</v>
      </c>
      <c r="B40" s="1" t="s">
        <v>47</v>
      </c>
      <c r="C40" s="1" t="s">
        <v>100</v>
      </c>
      <c r="D40" s="24" t="s">
        <v>223</v>
      </c>
      <c r="E40" s="13" t="s">
        <v>40</v>
      </c>
      <c r="F40" s="14">
        <v>9720000</v>
      </c>
      <c r="G40" s="1" t="s">
        <v>224</v>
      </c>
      <c r="H40" s="15">
        <v>38361246</v>
      </c>
      <c r="I40" s="15" t="s">
        <v>115</v>
      </c>
      <c r="J40" s="16">
        <v>1</v>
      </c>
      <c r="K40" s="16">
        <v>22</v>
      </c>
      <c r="L40" s="17">
        <v>45658</v>
      </c>
      <c r="M40" s="18">
        <f t="shared" si="0"/>
        <v>9720000</v>
      </c>
      <c r="N40" s="17">
        <v>45664</v>
      </c>
      <c r="O40" s="13" t="s">
        <v>181</v>
      </c>
      <c r="P40" s="19">
        <v>45664</v>
      </c>
      <c r="Q40" s="13">
        <v>38</v>
      </c>
      <c r="R40" s="1">
        <v>220401</v>
      </c>
      <c r="S40" s="20">
        <f t="shared" si="3"/>
        <v>9720000</v>
      </c>
      <c r="T40" s="17">
        <v>45664</v>
      </c>
      <c r="U40" s="15" t="s">
        <v>225</v>
      </c>
      <c r="V40" s="17">
        <v>45664</v>
      </c>
      <c r="W40" s="25">
        <v>45716</v>
      </c>
      <c r="X40" s="17"/>
      <c r="Y40" s="1"/>
      <c r="Z40" s="21">
        <f t="shared" ref="Z40:Z41" si="10">+F40/2</f>
        <v>4860000</v>
      </c>
      <c r="AA40" s="1"/>
      <c r="AB40" s="22"/>
      <c r="AC40" s="1"/>
      <c r="AD40" s="22"/>
      <c r="AE40" s="1"/>
      <c r="AF40" s="1" t="s">
        <v>226</v>
      </c>
      <c r="AG40" s="1">
        <v>3103054601</v>
      </c>
      <c r="AH40" s="26" t="s">
        <v>227</v>
      </c>
      <c r="AI40" s="1"/>
      <c r="AJ40" s="2"/>
    </row>
    <row r="41" spans="1:36">
      <c r="A41" s="1">
        <v>35</v>
      </c>
      <c r="B41" s="1" t="s">
        <v>47</v>
      </c>
      <c r="C41" s="1" t="s">
        <v>100</v>
      </c>
      <c r="D41" s="24" t="s">
        <v>106</v>
      </c>
      <c r="E41" s="13" t="s">
        <v>40</v>
      </c>
      <c r="F41" s="14">
        <v>9720000</v>
      </c>
      <c r="G41" s="1" t="s">
        <v>228</v>
      </c>
      <c r="H41" s="15">
        <v>1018433119</v>
      </c>
      <c r="I41" s="15" t="s">
        <v>51</v>
      </c>
      <c r="J41" s="16">
        <v>2</v>
      </c>
      <c r="K41" s="16">
        <v>33</v>
      </c>
      <c r="L41" s="17">
        <v>45658</v>
      </c>
      <c r="M41" s="18">
        <f t="shared" si="0"/>
        <v>9720000</v>
      </c>
      <c r="N41" s="17">
        <v>45664</v>
      </c>
      <c r="O41" s="13" t="s">
        <v>181</v>
      </c>
      <c r="P41" s="19">
        <v>45664</v>
      </c>
      <c r="Q41" s="13">
        <v>39</v>
      </c>
      <c r="R41" s="1">
        <v>220401</v>
      </c>
      <c r="S41" s="20">
        <f t="shared" si="3"/>
        <v>9720000</v>
      </c>
      <c r="T41" s="17">
        <v>45664</v>
      </c>
      <c r="U41" s="15" t="s">
        <v>229</v>
      </c>
      <c r="V41" s="17">
        <v>45664</v>
      </c>
      <c r="W41" s="25">
        <v>45716</v>
      </c>
      <c r="X41" s="17"/>
      <c r="Y41" s="1"/>
      <c r="Z41" s="21">
        <f t="shared" si="10"/>
        <v>4860000</v>
      </c>
      <c r="AA41" s="1"/>
      <c r="AB41" s="22"/>
      <c r="AC41" s="1"/>
      <c r="AD41" s="22"/>
      <c r="AE41" s="1"/>
      <c r="AF41" s="1" t="s">
        <v>230</v>
      </c>
      <c r="AG41" s="1">
        <v>3112684478</v>
      </c>
      <c r="AH41" s="26" t="s">
        <v>231</v>
      </c>
      <c r="AI41" s="1"/>
      <c r="AJ41" s="2"/>
    </row>
    <row r="42" spans="1:36">
      <c r="A42" s="1">
        <v>36</v>
      </c>
      <c r="B42" s="1" t="s">
        <v>47</v>
      </c>
      <c r="C42" s="1" t="s">
        <v>100</v>
      </c>
      <c r="D42" s="24" t="s">
        <v>232</v>
      </c>
      <c r="E42" s="13" t="s">
        <v>40</v>
      </c>
      <c r="F42" s="14">
        <v>25920000</v>
      </c>
      <c r="G42" s="1" t="s">
        <v>233</v>
      </c>
      <c r="H42" s="15">
        <v>14138035</v>
      </c>
      <c r="I42" s="15" t="s">
        <v>115</v>
      </c>
      <c r="J42" s="16">
        <v>2</v>
      </c>
      <c r="K42" s="16">
        <v>23</v>
      </c>
      <c r="L42" s="17">
        <v>45658</v>
      </c>
      <c r="M42" s="18">
        <f t="shared" si="0"/>
        <v>25920000</v>
      </c>
      <c r="N42" s="17">
        <v>45664</v>
      </c>
      <c r="O42" s="13" t="s">
        <v>181</v>
      </c>
      <c r="P42" s="19">
        <v>45664</v>
      </c>
      <c r="Q42" s="13">
        <v>40</v>
      </c>
      <c r="R42" s="1">
        <v>220401</v>
      </c>
      <c r="S42" s="20">
        <f t="shared" si="3"/>
        <v>25920000</v>
      </c>
      <c r="T42" s="17">
        <v>45664</v>
      </c>
      <c r="U42" s="15" t="s">
        <v>234</v>
      </c>
      <c r="V42" s="17">
        <v>45664</v>
      </c>
      <c r="W42" s="25">
        <v>45716</v>
      </c>
      <c r="X42" s="17"/>
      <c r="Y42" s="1"/>
      <c r="Z42" s="21">
        <f>+F42/2</f>
        <v>12960000</v>
      </c>
      <c r="AA42" s="1"/>
      <c r="AB42" s="22"/>
      <c r="AC42" s="1"/>
      <c r="AD42" s="22"/>
      <c r="AE42" s="1"/>
      <c r="AF42" s="1" t="s">
        <v>235</v>
      </c>
      <c r="AG42" s="1">
        <v>3007057327</v>
      </c>
      <c r="AH42" s="26" t="s">
        <v>236</v>
      </c>
      <c r="AI42" s="1"/>
      <c r="AJ42" s="2"/>
    </row>
    <row r="43" spans="1:36">
      <c r="A43" s="1">
        <v>37</v>
      </c>
      <c r="B43" s="1" t="s">
        <v>47</v>
      </c>
      <c r="C43" s="1" t="s">
        <v>100</v>
      </c>
      <c r="D43" s="24" t="s">
        <v>237</v>
      </c>
      <c r="E43" s="13" t="s">
        <v>80</v>
      </c>
      <c r="F43" s="14">
        <v>16200000</v>
      </c>
      <c r="G43" s="1" t="s">
        <v>238</v>
      </c>
      <c r="H43" s="15">
        <v>1232391592</v>
      </c>
      <c r="I43" s="15" t="s">
        <v>239</v>
      </c>
      <c r="J43" s="16">
        <v>8</v>
      </c>
      <c r="K43" s="16">
        <v>32</v>
      </c>
      <c r="L43" s="17">
        <v>45658</v>
      </c>
      <c r="M43" s="18">
        <f t="shared" si="0"/>
        <v>16200000</v>
      </c>
      <c r="N43" s="17">
        <v>45664</v>
      </c>
      <c r="O43" s="13" t="s">
        <v>181</v>
      </c>
      <c r="P43" s="19">
        <v>45664</v>
      </c>
      <c r="Q43" s="13">
        <v>41</v>
      </c>
      <c r="R43" s="1">
        <v>220401</v>
      </c>
      <c r="S43" s="20">
        <f t="shared" si="3"/>
        <v>16200000</v>
      </c>
      <c r="T43" s="17">
        <v>45664</v>
      </c>
      <c r="U43" s="15" t="s">
        <v>240</v>
      </c>
      <c r="V43" s="17">
        <v>45664</v>
      </c>
      <c r="W43" s="25">
        <v>45716</v>
      </c>
      <c r="X43" s="17"/>
      <c r="Y43" s="1"/>
      <c r="Z43" s="21">
        <f t="shared" ref="Z43:Z44" si="11">+F43/2</f>
        <v>8100000</v>
      </c>
      <c r="AA43" s="1"/>
      <c r="AB43" s="22"/>
      <c r="AC43" s="1"/>
      <c r="AD43" s="22"/>
      <c r="AE43" s="1"/>
      <c r="AF43" s="1" t="s">
        <v>241</v>
      </c>
      <c r="AG43" s="1">
        <v>3183882555</v>
      </c>
      <c r="AH43" s="26" t="s">
        <v>242</v>
      </c>
      <c r="AI43" s="1"/>
      <c r="AJ43" s="2"/>
    </row>
    <row r="44" spans="1:36">
      <c r="A44" s="1">
        <v>38</v>
      </c>
      <c r="B44" s="1" t="s">
        <v>47</v>
      </c>
      <c r="C44" s="1" t="s">
        <v>100</v>
      </c>
      <c r="D44" s="24" t="s">
        <v>243</v>
      </c>
      <c r="E44" s="13" t="s">
        <v>80</v>
      </c>
      <c r="F44" s="14">
        <v>8000000</v>
      </c>
      <c r="G44" s="1" t="s">
        <v>244</v>
      </c>
      <c r="H44" s="15">
        <v>30398749</v>
      </c>
      <c r="I44" s="15" t="s">
        <v>245</v>
      </c>
      <c r="J44" s="16">
        <v>5</v>
      </c>
      <c r="K44" s="16">
        <v>20</v>
      </c>
      <c r="L44" s="17">
        <v>45658</v>
      </c>
      <c r="M44" s="18">
        <f t="shared" si="0"/>
        <v>8000000</v>
      </c>
      <c r="N44" s="17">
        <v>45664</v>
      </c>
      <c r="O44" s="13" t="s">
        <v>181</v>
      </c>
      <c r="P44" s="19">
        <v>45664</v>
      </c>
      <c r="Q44" s="13">
        <v>42</v>
      </c>
      <c r="R44" s="1">
        <v>220401</v>
      </c>
      <c r="S44" s="20">
        <f t="shared" si="3"/>
        <v>8000000</v>
      </c>
      <c r="T44" s="17">
        <v>45664</v>
      </c>
      <c r="U44" s="15">
        <v>100039963</v>
      </c>
      <c r="V44" s="17">
        <v>45666</v>
      </c>
      <c r="W44" s="25">
        <v>45724</v>
      </c>
      <c r="X44" s="17"/>
      <c r="Y44" s="1"/>
      <c r="Z44" s="21">
        <f t="shared" si="11"/>
        <v>4000000</v>
      </c>
      <c r="AA44" s="1"/>
      <c r="AB44" s="22"/>
      <c r="AC44" s="1"/>
      <c r="AD44" s="22"/>
      <c r="AE44" s="1"/>
      <c r="AF44" s="1" t="s">
        <v>246</v>
      </c>
      <c r="AG44" s="1">
        <v>3146170875</v>
      </c>
      <c r="AH44" s="26" t="s">
        <v>247</v>
      </c>
      <c r="AI44" s="1"/>
      <c r="AJ44" s="2"/>
    </row>
    <row r="45" spans="1:36">
      <c r="A45" s="1">
        <v>39</v>
      </c>
      <c r="B45" s="1" t="s">
        <v>47</v>
      </c>
      <c r="C45" s="1" t="s">
        <v>248</v>
      </c>
      <c r="D45" s="24" t="s">
        <v>249</v>
      </c>
      <c r="E45" s="13" t="s">
        <v>40</v>
      </c>
      <c r="F45" s="14">
        <v>2700000</v>
      </c>
      <c r="G45" s="1" t="s">
        <v>250</v>
      </c>
      <c r="H45" s="15">
        <v>1110480076</v>
      </c>
      <c r="I45" s="15" t="s">
        <v>115</v>
      </c>
      <c r="J45" s="16">
        <v>8</v>
      </c>
      <c r="K45" s="16">
        <v>41</v>
      </c>
      <c r="L45" s="17">
        <v>45658</v>
      </c>
      <c r="M45" s="18">
        <f t="shared" si="0"/>
        <v>2700000</v>
      </c>
      <c r="N45" s="17">
        <v>45664</v>
      </c>
      <c r="O45" s="13" t="s">
        <v>181</v>
      </c>
      <c r="P45" s="19">
        <v>45664</v>
      </c>
      <c r="Q45" s="13">
        <v>43</v>
      </c>
      <c r="R45" s="1">
        <v>220402</v>
      </c>
      <c r="S45" s="20">
        <f t="shared" si="3"/>
        <v>2700000</v>
      </c>
      <c r="T45" s="17">
        <v>45665</v>
      </c>
      <c r="U45" s="15" t="s">
        <v>251</v>
      </c>
      <c r="V45" s="17">
        <v>45665</v>
      </c>
      <c r="W45" s="25">
        <v>45695</v>
      </c>
      <c r="X45" s="17"/>
      <c r="Y45" s="1"/>
      <c r="Z45" s="21">
        <f>+F45</f>
        <v>2700000</v>
      </c>
      <c r="AA45" s="1"/>
      <c r="AB45" s="22"/>
      <c r="AC45" s="1"/>
      <c r="AD45" s="22"/>
      <c r="AE45" s="1"/>
      <c r="AF45" s="1" t="s">
        <v>252</v>
      </c>
      <c r="AG45" s="1">
        <v>3202336859</v>
      </c>
      <c r="AH45" s="26" t="s">
        <v>253</v>
      </c>
      <c r="AI45" s="1"/>
      <c r="AJ45" s="2"/>
    </row>
    <row r="46" spans="1:36">
      <c r="A46" s="1">
        <v>40</v>
      </c>
      <c r="B46" s="1" t="s">
        <v>47</v>
      </c>
      <c r="C46" s="1" t="s">
        <v>248</v>
      </c>
      <c r="D46" s="24" t="s">
        <v>254</v>
      </c>
      <c r="E46" s="13" t="s">
        <v>40</v>
      </c>
      <c r="F46" s="14">
        <v>2700000</v>
      </c>
      <c r="G46" s="1" t="s">
        <v>255</v>
      </c>
      <c r="H46" s="15">
        <v>1110484511</v>
      </c>
      <c r="I46" s="15" t="s">
        <v>115</v>
      </c>
      <c r="J46" s="16">
        <v>9</v>
      </c>
      <c r="K46" s="16">
        <v>42</v>
      </c>
      <c r="L46" s="17">
        <v>45658</v>
      </c>
      <c r="M46" s="18">
        <f t="shared" si="0"/>
        <v>2700000</v>
      </c>
      <c r="N46" s="17">
        <v>45664</v>
      </c>
      <c r="O46" s="13" t="s">
        <v>181</v>
      </c>
      <c r="P46" s="19">
        <v>45664</v>
      </c>
      <c r="Q46" s="13">
        <v>44</v>
      </c>
      <c r="R46" s="1">
        <v>220402</v>
      </c>
      <c r="S46" s="20">
        <f t="shared" si="3"/>
        <v>2700000</v>
      </c>
      <c r="T46" s="17">
        <v>45664</v>
      </c>
      <c r="U46" s="15">
        <v>100039973</v>
      </c>
      <c r="V46" s="17">
        <v>45665</v>
      </c>
      <c r="W46" s="25">
        <v>45695</v>
      </c>
      <c r="X46" s="17"/>
      <c r="Y46" s="1"/>
      <c r="Z46" s="21">
        <f>+F46</f>
        <v>2700000</v>
      </c>
      <c r="AA46" s="1"/>
      <c r="AB46" s="22"/>
      <c r="AC46" s="1"/>
      <c r="AD46" s="22"/>
      <c r="AE46" s="1"/>
      <c r="AF46" s="1" t="s">
        <v>256</v>
      </c>
      <c r="AG46" s="1">
        <v>3166690103</v>
      </c>
      <c r="AH46" s="26" t="s">
        <v>257</v>
      </c>
      <c r="AI46" s="1"/>
      <c r="AJ46" s="2"/>
    </row>
    <row r="47" spans="1:36">
      <c r="A47" s="1">
        <v>41</v>
      </c>
      <c r="B47" s="1" t="s">
        <v>37</v>
      </c>
      <c r="C47" s="1" t="s">
        <v>258</v>
      </c>
      <c r="D47" s="24" t="s">
        <v>259</v>
      </c>
      <c r="E47" s="13" t="s">
        <v>40</v>
      </c>
      <c r="F47" s="14">
        <v>65000000</v>
      </c>
      <c r="G47" s="1" t="s">
        <v>260</v>
      </c>
      <c r="H47" s="15">
        <v>860040094</v>
      </c>
      <c r="I47" s="15" t="s">
        <v>261</v>
      </c>
      <c r="J47" s="16">
        <v>3</v>
      </c>
      <c r="K47" s="16">
        <v>39</v>
      </c>
      <c r="L47" s="17">
        <v>45658</v>
      </c>
      <c r="M47" s="18">
        <f t="shared" si="0"/>
        <v>65000000</v>
      </c>
      <c r="N47" s="17">
        <v>45665</v>
      </c>
      <c r="O47" s="13" t="s">
        <v>181</v>
      </c>
      <c r="P47" s="19">
        <v>45671</v>
      </c>
      <c r="Q47" s="13">
        <v>704</v>
      </c>
      <c r="R47" s="1">
        <v>220102</v>
      </c>
      <c r="S47" s="20">
        <f t="shared" si="3"/>
        <v>65000000</v>
      </c>
      <c r="T47" s="17">
        <v>45685</v>
      </c>
      <c r="U47" s="15" t="s">
        <v>262</v>
      </c>
      <c r="V47" s="17">
        <v>45315</v>
      </c>
      <c r="W47" s="13" t="s">
        <v>263</v>
      </c>
      <c r="X47" s="17"/>
      <c r="Y47" s="1"/>
      <c r="Z47" s="21">
        <f t="shared" ref="Z47" si="12">+F47</f>
        <v>65000000</v>
      </c>
      <c r="AA47" s="1"/>
      <c r="AB47" s="22"/>
      <c r="AC47" s="1"/>
      <c r="AD47" s="22"/>
      <c r="AE47" s="1"/>
      <c r="AF47" s="1" t="s">
        <v>264</v>
      </c>
      <c r="AG47" s="1">
        <v>3202697648</v>
      </c>
      <c r="AH47" s="23" t="s">
        <v>265</v>
      </c>
      <c r="AI47" s="1"/>
      <c r="AJ47" s="2"/>
    </row>
    <row r="48" spans="1:36">
      <c r="A48" s="1">
        <v>42</v>
      </c>
      <c r="B48" s="1" t="s">
        <v>47</v>
      </c>
      <c r="C48" s="1" t="s">
        <v>100</v>
      </c>
      <c r="D48" s="1" t="s">
        <v>266</v>
      </c>
      <c r="E48" s="13" t="s">
        <v>40</v>
      </c>
      <c r="F48" s="14">
        <v>19440000</v>
      </c>
      <c r="G48" s="1" t="s">
        <v>267</v>
      </c>
      <c r="H48" s="15">
        <v>901430318</v>
      </c>
      <c r="I48" s="15" t="s">
        <v>115</v>
      </c>
      <c r="J48" s="16">
        <v>1</v>
      </c>
      <c r="K48" s="16">
        <v>34</v>
      </c>
      <c r="L48" s="17">
        <v>45658</v>
      </c>
      <c r="M48" s="18">
        <f t="shared" si="0"/>
        <v>19440000</v>
      </c>
      <c r="N48" s="17">
        <v>45665</v>
      </c>
      <c r="O48" s="13" t="s">
        <v>181</v>
      </c>
      <c r="P48" s="19">
        <v>45665</v>
      </c>
      <c r="Q48" s="13">
        <v>699</v>
      </c>
      <c r="R48" s="1">
        <v>220401</v>
      </c>
      <c r="S48" s="20">
        <f t="shared" si="3"/>
        <v>19440000</v>
      </c>
      <c r="T48" s="17">
        <v>45665</v>
      </c>
      <c r="U48" s="15" t="s">
        <v>268</v>
      </c>
      <c r="V48" s="17">
        <v>45665</v>
      </c>
      <c r="W48" s="25">
        <v>45716</v>
      </c>
      <c r="X48" s="17"/>
      <c r="Y48" s="1"/>
      <c r="Z48" s="21">
        <f>+F48/2</f>
        <v>9720000</v>
      </c>
      <c r="AA48" s="1"/>
      <c r="AB48" s="22"/>
      <c r="AC48" s="1"/>
      <c r="AD48" s="22"/>
      <c r="AE48" s="1"/>
      <c r="AF48" s="1" t="s">
        <v>269</v>
      </c>
      <c r="AG48" s="1">
        <v>3105517406</v>
      </c>
      <c r="AH48" s="26" t="s">
        <v>270</v>
      </c>
      <c r="AI48" s="1"/>
      <c r="AJ48" s="2"/>
    </row>
    <row r="49" spans="1:36">
      <c r="A49" s="1">
        <v>43</v>
      </c>
      <c r="B49" s="1" t="s">
        <v>47</v>
      </c>
      <c r="C49" s="1" t="s">
        <v>100</v>
      </c>
      <c r="D49" s="24" t="s">
        <v>271</v>
      </c>
      <c r="E49" s="13" t="s">
        <v>40</v>
      </c>
      <c r="F49" s="14">
        <v>19440000</v>
      </c>
      <c r="G49" s="1" t="s">
        <v>272</v>
      </c>
      <c r="H49" s="15">
        <v>14878116</v>
      </c>
      <c r="I49" s="15" t="s">
        <v>273</v>
      </c>
      <c r="J49" s="16">
        <v>5</v>
      </c>
      <c r="K49" s="16">
        <v>55</v>
      </c>
      <c r="L49" s="17">
        <v>45660</v>
      </c>
      <c r="M49" s="18">
        <f t="shared" si="0"/>
        <v>19440000</v>
      </c>
      <c r="N49" s="17">
        <v>45665</v>
      </c>
      <c r="O49" s="13" t="s">
        <v>181</v>
      </c>
      <c r="P49" s="19">
        <v>45665</v>
      </c>
      <c r="Q49" s="13">
        <v>700</v>
      </c>
      <c r="R49" s="1">
        <v>220401</v>
      </c>
      <c r="S49" s="20">
        <f t="shared" si="3"/>
        <v>19440000</v>
      </c>
      <c r="T49" s="17">
        <v>45665</v>
      </c>
      <c r="U49" s="15" t="s">
        <v>274</v>
      </c>
      <c r="V49" s="17">
        <v>45665</v>
      </c>
      <c r="W49" s="25">
        <v>45716</v>
      </c>
      <c r="X49" s="17"/>
      <c r="Y49" s="1"/>
      <c r="Z49" s="21">
        <f t="shared" ref="Z49:Z59" si="13">+F49/2</f>
        <v>9720000</v>
      </c>
      <c r="AA49" s="1"/>
      <c r="AB49" s="22"/>
      <c r="AC49" s="1"/>
      <c r="AD49" s="22"/>
      <c r="AE49" s="1"/>
      <c r="AF49" s="1" t="s">
        <v>275</v>
      </c>
      <c r="AG49" s="1">
        <v>3122950049</v>
      </c>
      <c r="AH49" s="26" t="s">
        <v>276</v>
      </c>
      <c r="AI49" s="1"/>
      <c r="AJ49" s="2"/>
    </row>
    <row r="50" spans="1:36">
      <c r="A50" s="1">
        <v>44</v>
      </c>
      <c r="B50" s="1" t="s">
        <v>47</v>
      </c>
      <c r="C50" s="1" t="s">
        <v>100</v>
      </c>
      <c r="D50" s="1" t="s">
        <v>277</v>
      </c>
      <c r="E50" s="13" t="s">
        <v>40</v>
      </c>
      <c r="F50" s="14">
        <v>19440000</v>
      </c>
      <c r="G50" s="1" t="s">
        <v>278</v>
      </c>
      <c r="H50" s="15">
        <v>14325425</v>
      </c>
      <c r="I50" s="15" t="s">
        <v>279</v>
      </c>
      <c r="J50" s="16">
        <v>3</v>
      </c>
      <c r="K50" s="16">
        <v>54</v>
      </c>
      <c r="L50" s="17">
        <v>45660</v>
      </c>
      <c r="M50" s="18">
        <f t="shared" si="0"/>
        <v>19440000</v>
      </c>
      <c r="N50" s="17">
        <v>45665</v>
      </c>
      <c r="O50" s="13" t="s">
        <v>181</v>
      </c>
      <c r="P50" s="19">
        <v>45665</v>
      </c>
      <c r="Q50" s="13">
        <v>701</v>
      </c>
      <c r="R50" s="1">
        <v>220401</v>
      </c>
      <c r="S50" s="20">
        <f t="shared" si="3"/>
        <v>19440000</v>
      </c>
      <c r="T50" s="17">
        <v>45665</v>
      </c>
      <c r="U50" s="15" t="s">
        <v>280</v>
      </c>
      <c r="V50" s="17">
        <v>45665</v>
      </c>
      <c r="W50" s="25">
        <v>45716</v>
      </c>
      <c r="X50" s="17"/>
      <c r="Y50" s="1"/>
      <c r="Z50" s="21">
        <f t="shared" si="13"/>
        <v>9720000</v>
      </c>
      <c r="AA50" s="1"/>
      <c r="AB50" s="22"/>
      <c r="AC50" s="1"/>
      <c r="AD50" s="22"/>
      <c r="AE50" s="1"/>
      <c r="AF50" s="1" t="s">
        <v>281</v>
      </c>
      <c r="AG50" s="1">
        <v>3132923939</v>
      </c>
      <c r="AH50" s="26" t="s">
        <v>282</v>
      </c>
      <c r="AI50" s="1"/>
      <c r="AJ50" s="2"/>
    </row>
    <row r="51" spans="1:36">
      <c r="A51" s="1">
        <v>45</v>
      </c>
      <c r="B51" s="1" t="s">
        <v>47</v>
      </c>
      <c r="C51" s="1" t="s">
        <v>283</v>
      </c>
      <c r="D51" s="24" t="s">
        <v>284</v>
      </c>
      <c r="E51" s="13" t="s">
        <v>40</v>
      </c>
      <c r="F51" s="14">
        <v>3553300</v>
      </c>
      <c r="G51" s="1" t="s">
        <v>285</v>
      </c>
      <c r="H51" s="15">
        <v>1110498747</v>
      </c>
      <c r="I51" s="15" t="s">
        <v>115</v>
      </c>
      <c r="J51" s="16">
        <v>0</v>
      </c>
      <c r="K51" s="16">
        <v>62</v>
      </c>
      <c r="L51" s="17">
        <v>45664</v>
      </c>
      <c r="M51" s="18">
        <f t="shared" si="0"/>
        <v>3553300</v>
      </c>
      <c r="N51" s="17">
        <v>45672</v>
      </c>
      <c r="O51" s="13" t="s">
        <v>181</v>
      </c>
      <c r="P51" s="19">
        <v>45673</v>
      </c>
      <c r="Q51" s="13">
        <v>706</v>
      </c>
      <c r="R51" s="1">
        <v>220402</v>
      </c>
      <c r="S51" s="20">
        <f t="shared" si="3"/>
        <v>3553300</v>
      </c>
      <c r="T51" s="17">
        <v>45672</v>
      </c>
      <c r="U51" s="15" t="s">
        <v>286</v>
      </c>
      <c r="V51" s="17">
        <v>45673</v>
      </c>
      <c r="W51" s="25">
        <v>45718</v>
      </c>
      <c r="X51" s="17"/>
      <c r="Y51" s="1"/>
      <c r="Z51" s="21">
        <f>+F51/1.5</f>
        <v>2368866.6666666665</v>
      </c>
      <c r="AA51" s="1"/>
      <c r="AB51" s="22"/>
      <c r="AC51" s="1"/>
      <c r="AD51" s="22"/>
      <c r="AE51" s="1"/>
      <c r="AF51" s="1" t="s">
        <v>287</v>
      </c>
      <c r="AG51" s="1">
        <v>3152671179</v>
      </c>
      <c r="AH51" s="26" t="s">
        <v>288</v>
      </c>
      <c r="AI51" s="1"/>
      <c r="AJ51" s="2"/>
    </row>
    <row r="52" spans="1:36">
      <c r="A52" s="1">
        <v>46</v>
      </c>
      <c r="B52" s="1" t="s">
        <v>47</v>
      </c>
      <c r="C52" s="1" t="s">
        <v>283</v>
      </c>
      <c r="D52" s="24" t="s">
        <v>284</v>
      </c>
      <c r="E52" s="13" t="s">
        <v>40</v>
      </c>
      <c r="F52" s="14">
        <v>3553300</v>
      </c>
      <c r="G52" s="1" t="s">
        <v>289</v>
      </c>
      <c r="H52" s="15">
        <v>1111453139</v>
      </c>
      <c r="I52" s="15" t="s">
        <v>290</v>
      </c>
      <c r="J52" s="16">
        <v>2</v>
      </c>
      <c r="K52" s="16">
        <v>66</v>
      </c>
      <c r="L52" s="17">
        <v>45664</v>
      </c>
      <c r="M52" s="18">
        <f t="shared" si="0"/>
        <v>3553300</v>
      </c>
      <c r="N52" s="17">
        <v>45672</v>
      </c>
      <c r="O52" s="13" t="s">
        <v>181</v>
      </c>
      <c r="P52" s="19">
        <v>45674</v>
      </c>
      <c r="Q52" s="13">
        <v>707</v>
      </c>
      <c r="R52" s="1">
        <v>220402</v>
      </c>
      <c r="S52" s="20">
        <f t="shared" si="3"/>
        <v>3553300</v>
      </c>
      <c r="T52" s="17">
        <v>45672</v>
      </c>
      <c r="U52" s="15">
        <v>100040236</v>
      </c>
      <c r="V52" s="17">
        <v>45677</v>
      </c>
      <c r="W52" s="25">
        <v>45722</v>
      </c>
      <c r="X52" s="17"/>
      <c r="Y52" s="1"/>
      <c r="Z52" s="21">
        <f>+F52/1.5</f>
        <v>2368866.6666666665</v>
      </c>
      <c r="AA52" s="1"/>
      <c r="AB52" s="22"/>
      <c r="AC52" s="1"/>
      <c r="AD52" s="22"/>
      <c r="AE52" s="1"/>
      <c r="AF52" s="26" t="s">
        <v>291</v>
      </c>
      <c r="AG52" s="1">
        <v>3213334619</v>
      </c>
      <c r="AH52" s="26" t="s">
        <v>292</v>
      </c>
      <c r="AI52" s="1"/>
      <c r="AJ52" s="2"/>
    </row>
    <row r="53" spans="1:36">
      <c r="A53" s="1">
        <v>47</v>
      </c>
      <c r="B53" s="1" t="s">
        <v>47</v>
      </c>
      <c r="C53" s="1" t="s">
        <v>293</v>
      </c>
      <c r="D53" s="1" t="s">
        <v>294</v>
      </c>
      <c r="E53" s="13" t="s">
        <v>40</v>
      </c>
      <c r="F53" s="14">
        <v>3553500</v>
      </c>
      <c r="G53" s="1" t="s">
        <v>295</v>
      </c>
      <c r="H53" s="15">
        <v>1110526239</v>
      </c>
      <c r="I53" s="15" t="s">
        <v>115</v>
      </c>
      <c r="J53" s="16">
        <v>1</v>
      </c>
      <c r="K53" s="16">
        <v>67</v>
      </c>
      <c r="L53" s="17">
        <v>45664</v>
      </c>
      <c r="M53" s="18">
        <f>+F53</f>
        <v>3553500</v>
      </c>
      <c r="N53" s="17">
        <v>45672</v>
      </c>
      <c r="O53" s="13" t="s">
        <v>43</v>
      </c>
      <c r="P53" s="19">
        <v>45673</v>
      </c>
      <c r="Q53" s="13">
        <v>708</v>
      </c>
      <c r="R53" s="1">
        <v>220402</v>
      </c>
      <c r="S53" s="20">
        <f t="shared" si="3"/>
        <v>3553500</v>
      </c>
      <c r="T53" s="17">
        <v>45672</v>
      </c>
      <c r="U53" s="15" t="s">
        <v>296</v>
      </c>
      <c r="V53" s="17">
        <v>45673</v>
      </c>
      <c r="W53" s="25">
        <v>45691</v>
      </c>
      <c r="X53" s="17"/>
      <c r="Y53" s="1"/>
      <c r="Z53" s="21">
        <f t="shared" si="13"/>
        <v>1776750</v>
      </c>
      <c r="AA53" s="1"/>
      <c r="AB53" s="22"/>
      <c r="AC53" s="1"/>
      <c r="AD53" s="22"/>
      <c r="AE53" s="1"/>
      <c r="AF53" s="1" t="s">
        <v>297</v>
      </c>
      <c r="AG53" s="1">
        <v>3152082792</v>
      </c>
      <c r="AH53" s="26" t="s">
        <v>298</v>
      </c>
      <c r="AI53" s="1"/>
      <c r="AJ53" s="2"/>
    </row>
    <row r="54" spans="1:36">
      <c r="A54" s="1">
        <v>48</v>
      </c>
      <c r="B54" s="1" t="s">
        <v>47</v>
      </c>
      <c r="C54" s="1" t="s">
        <v>293</v>
      </c>
      <c r="D54" s="1" t="s">
        <v>294</v>
      </c>
      <c r="E54" s="13" t="s">
        <v>40</v>
      </c>
      <c r="F54" s="14">
        <v>3553500</v>
      </c>
      <c r="G54" s="1" t="s">
        <v>299</v>
      </c>
      <c r="H54" s="15">
        <v>1110597725</v>
      </c>
      <c r="I54" s="15" t="s">
        <v>115</v>
      </c>
      <c r="J54" s="16">
        <v>3</v>
      </c>
      <c r="K54" s="16">
        <v>63</v>
      </c>
      <c r="L54" s="17">
        <v>45664</v>
      </c>
      <c r="M54" s="18">
        <f>+F54</f>
        <v>3553500</v>
      </c>
      <c r="N54" s="17">
        <v>45672</v>
      </c>
      <c r="O54" s="13" t="s">
        <v>43</v>
      </c>
      <c r="P54" s="19">
        <v>45673</v>
      </c>
      <c r="Q54" s="13">
        <v>709</v>
      </c>
      <c r="R54" s="1">
        <v>220402</v>
      </c>
      <c r="S54" s="20">
        <f t="shared" si="3"/>
        <v>3553500</v>
      </c>
      <c r="T54" s="17">
        <v>45672</v>
      </c>
      <c r="U54" s="19" t="s">
        <v>300</v>
      </c>
      <c r="V54" s="17">
        <v>45673</v>
      </c>
      <c r="W54" s="25">
        <v>45718</v>
      </c>
      <c r="X54" s="17"/>
      <c r="Y54" s="1"/>
      <c r="Z54" s="21">
        <f t="shared" si="13"/>
        <v>1776750</v>
      </c>
      <c r="AA54" s="1"/>
      <c r="AB54" s="22"/>
      <c r="AC54" s="1"/>
      <c r="AD54" s="22"/>
      <c r="AE54" s="1"/>
      <c r="AF54" s="1" t="s">
        <v>301</v>
      </c>
      <c r="AG54" s="1">
        <v>3125730235</v>
      </c>
      <c r="AH54" s="26" t="s">
        <v>302</v>
      </c>
      <c r="AI54" s="1"/>
      <c r="AJ54" s="2"/>
    </row>
    <row r="55" spans="1:36">
      <c r="A55" s="1">
        <v>49</v>
      </c>
      <c r="B55" s="1" t="s">
        <v>47</v>
      </c>
      <c r="C55" s="1" t="s">
        <v>293</v>
      </c>
      <c r="D55" s="1" t="s">
        <v>294</v>
      </c>
      <c r="E55" s="13" t="s">
        <v>40</v>
      </c>
      <c r="F55" s="14">
        <v>3553500</v>
      </c>
      <c r="G55" s="1" t="s">
        <v>303</v>
      </c>
      <c r="H55" s="15">
        <v>52741227</v>
      </c>
      <c r="I55" s="15" t="s">
        <v>51</v>
      </c>
      <c r="J55" s="16">
        <v>3</v>
      </c>
      <c r="K55" s="16">
        <v>65</v>
      </c>
      <c r="L55" s="17">
        <v>45664</v>
      </c>
      <c r="M55" s="18">
        <f>+F55</f>
        <v>3553500</v>
      </c>
      <c r="N55" s="17">
        <v>45672</v>
      </c>
      <c r="O55" s="13" t="s">
        <v>43</v>
      </c>
      <c r="P55" s="19">
        <v>45673</v>
      </c>
      <c r="Q55" s="13">
        <v>710</v>
      </c>
      <c r="R55" s="1">
        <v>220402</v>
      </c>
      <c r="S55" s="20">
        <f>+F55</f>
        <v>3553500</v>
      </c>
      <c r="T55" s="17">
        <v>45672</v>
      </c>
      <c r="U55" s="19" t="s">
        <v>304</v>
      </c>
      <c r="V55" s="17">
        <v>45673</v>
      </c>
      <c r="W55" s="25">
        <v>45718</v>
      </c>
      <c r="X55" s="17"/>
      <c r="Y55" s="1"/>
      <c r="Z55" s="21">
        <f t="shared" si="13"/>
        <v>1776750</v>
      </c>
      <c r="AA55" s="1"/>
      <c r="AB55" s="22"/>
      <c r="AC55" s="1"/>
      <c r="AD55" s="22"/>
      <c r="AE55" s="1"/>
      <c r="AF55" s="1" t="s">
        <v>305</v>
      </c>
      <c r="AG55" s="1">
        <v>3504149209</v>
      </c>
      <c r="AH55" s="26" t="s">
        <v>306</v>
      </c>
      <c r="AI55" s="1"/>
      <c r="AJ55" s="2"/>
    </row>
    <row r="56" spans="1:36">
      <c r="A56" s="1">
        <v>50</v>
      </c>
      <c r="B56" s="1" t="s">
        <v>47</v>
      </c>
      <c r="C56" s="1" t="s">
        <v>293</v>
      </c>
      <c r="D56" s="1" t="s">
        <v>294</v>
      </c>
      <c r="E56" s="13" t="s">
        <v>40</v>
      </c>
      <c r="F56" s="14">
        <v>3553500</v>
      </c>
      <c r="G56" s="1" t="s">
        <v>307</v>
      </c>
      <c r="H56" s="15">
        <v>1110507022</v>
      </c>
      <c r="I56" s="15" t="s">
        <v>115</v>
      </c>
      <c r="J56" s="16">
        <v>1</v>
      </c>
      <c r="K56" s="16">
        <v>64</v>
      </c>
      <c r="L56" s="17">
        <v>45664</v>
      </c>
      <c r="M56" s="18">
        <f>+F56</f>
        <v>3553500</v>
      </c>
      <c r="N56" s="17">
        <v>45672</v>
      </c>
      <c r="O56" s="13" t="s">
        <v>43</v>
      </c>
      <c r="P56" s="19">
        <v>45664</v>
      </c>
      <c r="Q56" s="13">
        <v>717</v>
      </c>
      <c r="R56" s="1">
        <v>220402</v>
      </c>
      <c r="S56" s="20">
        <f>+F56</f>
        <v>3553500</v>
      </c>
      <c r="T56" s="17">
        <v>45672</v>
      </c>
      <c r="U56" s="19" t="s">
        <v>308</v>
      </c>
      <c r="V56" s="17">
        <v>45673</v>
      </c>
      <c r="W56" s="25">
        <v>45718</v>
      </c>
      <c r="X56" s="17"/>
      <c r="Y56" s="1"/>
      <c r="Z56" s="21">
        <f t="shared" si="13"/>
        <v>1776750</v>
      </c>
      <c r="AA56" s="1"/>
      <c r="AB56" s="22"/>
      <c r="AC56" s="1"/>
      <c r="AD56" s="22"/>
      <c r="AE56" s="1"/>
      <c r="AF56" s="1" t="s">
        <v>309</v>
      </c>
      <c r="AG56" s="1">
        <v>3157874087</v>
      </c>
      <c r="AH56" s="26" t="s">
        <v>310</v>
      </c>
      <c r="AI56" s="1"/>
      <c r="AJ56" s="2"/>
    </row>
    <row r="57" spans="1:36">
      <c r="A57" s="1">
        <v>51</v>
      </c>
      <c r="B57" s="1" t="s">
        <v>47</v>
      </c>
      <c r="C57" s="1" t="s">
        <v>311</v>
      </c>
      <c r="D57" s="1" t="s">
        <v>312</v>
      </c>
      <c r="E57" s="13" t="s">
        <v>40</v>
      </c>
      <c r="F57" s="14">
        <v>10600000</v>
      </c>
      <c r="G57" s="1" t="s">
        <v>313</v>
      </c>
      <c r="H57" s="15">
        <v>84047569</v>
      </c>
      <c r="I57" s="15" t="s">
        <v>314</v>
      </c>
      <c r="J57" s="16">
        <v>7</v>
      </c>
      <c r="K57" s="16">
        <v>60</v>
      </c>
      <c r="L57" s="17">
        <v>45664</v>
      </c>
      <c r="M57" s="18">
        <f t="shared" ref="M57" si="14">F57</f>
        <v>10600000</v>
      </c>
      <c r="N57" s="17">
        <v>45672</v>
      </c>
      <c r="O57" s="13" t="s">
        <v>181</v>
      </c>
      <c r="P57" s="19">
        <v>45674</v>
      </c>
      <c r="Q57" s="13">
        <v>718</v>
      </c>
      <c r="R57" s="1">
        <v>220401</v>
      </c>
      <c r="S57" s="20">
        <f t="shared" ref="S57" si="15">M57</f>
        <v>10600000</v>
      </c>
      <c r="T57" s="17">
        <v>45677</v>
      </c>
      <c r="U57" s="15">
        <v>100040412</v>
      </c>
      <c r="V57" s="17">
        <v>45677</v>
      </c>
      <c r="W57" s="25">
        <v>45735</v>
      </c>
      <c r="X57" s="17"/>
      <c r="Y57" s="1"/>
      <c r="Z57" s="21">
        <f t="shared" si="13"/>
        <v>5300000</v>
      </c>
      <c r="AA57" s="27"/>
      <c r="AB57" s="22"/>
      <c r="AC57" s="1"/>
      <c r="AD57" s="22"/>
      <c r="AE57" s="1"/>
      <c r="AF57" s="1" t="s">
        <v>315</v>
      </c>
      <c r="AG57" s="1">
        <v>3005558304</v>
      </c>
      <c r="AH57" s="26" t="s">
        <v>316</v>
      </c>
      <c r="AI57" s="1"/>
      <c r="AJ57" s="2"/>
    </row>
    <row r="58" spans="1:36">
      <c r="A58" s="1">
        <v>52</v>
      </c>
      <c r="B58" s="1" t="s">
        <v>47</v>
      </c>
      <c r="C58" s="1" t="s">
        <v>293</v>
      </c>
      <c r="D58" s="1" t="s">
        <v>317</v>
      </c>
      <c r="E58" s="13" t="s">
        <v>40</v>
      </c>
      <c r="F58" s="14">
        <v>9000000</v>
      </c>
      <c r="G58" s="1" t="s">
        <v>318</v>
      </c>
      <c r="H58" s="15">
        <v>1110536440</v>
      </c>
      <c r="I58" s="15" t="s">
        <v>115</v>
      </c>
      <c r="J58" s="16">
        <v>9</v>
      </c>
      <c r="K58" s="16">
        <v>61</v>
      </c>
      <c r="L58" s="17">
        <v>46759</v>
      </c>
      <c r="M58" s="18">
        <f>+F58</f>
        <v>9000000</v>
      </c>
      <c r="N58" s="17">
        <v>45672</v>
      </c>
      <c r="O58" s="13" t="s">
        <v>43</v>
      </c>
      <c r="P58" s="19">
        <v>45674</v>
      </c>
      <c r="Q58" s="13">
        <v>719</v>
      </c>
      <c r="R58" s="1">
        <v>220401</v>
      </c>
      <c r="S58" s="20">
        <f>+F58</f>
        <v>9000000</v>
      </c>
      <c r="T58" s="17">
        <v>45674</v>
      </c>
      <c r="U58" s="15">
        <v>100008334</v>
      </c>
      <c r="V58" s="17">
        <v>45674</v>
      </c>
      <c r="W58" s="25">
        <v>45719</v>
      </c>
      <c r="X58" s="17"/>
      <c r="Y58" s="1"/>
      <c r="Z58" s="21">
        <f t="shared" si="13"/>
        <v>4500000</v>
      </c>
      <c r="AA58" s="1"/>
      <c r="AB58" s="22"/>
      <c r="AC58" s="1"/>
      <c r="AD58" s="22"/>
      <c r="AE58" s="1"/>
      <c r="AF58" s="1" t="s">
        <v>319</v>
      </c>
      <c r="AG58" s="1">
        <v>3013043838</v>
      </c>
      <c r="AH58" s="26" t="s">
        <v>320</v>
      </c>
      <c r="AI58" s="1"/>
      <c r="AJ58" s="2"/>
    </row>
    <row r="59" spans="1:36">
      <c r="A59" s="1">
        <v>53</v>
      </c>
      <c r="B59" s="1" t="s">
        <v>47</v>
      </c>
      <c r="C59" s="1" t="s">
        <v>100</v>
      </c>
      <c r="D59" s="1" t="s">
        <v>321</v>
      </c>
      <c r="E59" s="13" t="s">
        <v>40</v>
      </c>
      <c r="F59" s="14">
        <v>17000000</v>
      </c>
      <c r="G59" s="1" t="s">
        <v>322</v>
      </c>
      <c r="H59" s="15">
        <v>93394691</v>
      </c>
      <c r="I59" s="15" t="s">
        <v>115</v>
      </c>
      <c r="J59" s="16">
        <v>8</v>
      </c>
      <c r="K59" s="16">
        <v>68</v>
      </c>
      <c r="L59" s="17">
        <v>46759</v>
      </c>
      <c r="M59" s="18">
        <f t="shared" ref="M59" si="16">+F59</f>
        <v>17000000</v>
      </c>
      <c r="N59" s="17">
        <v>45672</v>
      </c>
      <c r="O59" s="13" t="s">
        <v>43</v>
      </c>
      <c r="P59" s="19">
        <v>45672</v>
      </c>
      <c r="Q59" s="13">
        <v>705</v>
      </c>
      <c r="R59" s="1">
        <v>220401</v>
      </c>
      <c r="S59" s="20">
        <f>+F59</f>
        <v>17000000</v>
      </c>
      <c r="T59" s="17">
        <v>45672</v>
      </c>
      <c r="U59" s="15" t="s">
        <v>323</v>
      </c>
      <c r="V59" s="17">
        <v>45672</v>
      </c>
      <c r="W59" s="25">
        <v>45761</v>
      </c>
      <c r="X59" s="17"/>
      <c r="Y59" s="1"/>
      <c r="Z59" s="21">
        <f t="shared" si="13"/>
        <v>8500000</v>
      </c>
      <c r="AA59" s="1"/>
      <c r="AB59" s="22"/>
      <c r="AC59" s="1"/>
      <c r="AD59" s="22"/>
      <c r="AE59" s="1"/>
      <c r="AF59" s="1" t="s">
        <v>324</v>
      </c>
      <c r="AG59" s="1">
        <v>3102519518</v>
      </c>
      <c r="AH59" s="26" t="s">
        <v>325</v>
      </c>
      <c r="AI59" s="1"/>
      <c r="AJ59" s="2"/>
    </row>
    <row r="60" spans="1:36">
      <c r="A60" s="1">
        <v>54</v>
      </c>
      <c r="B60" s="1" t="s">
        <v>47</v>
      </c>
      <c r="C60" s="1" t="s">
        <v>311</v>
      </c>
      <c r="D60" s="24" t="s">
        <v>326</v>
      </c>
      <c r="E60" s="13" t="s">
        <v>40</v>
      </c>
      <c r="F60" s="14">
        <v>5670000</v>
      </c>
      <c r="G60" s="1" t="s">
        <v>327</v>
      </c>
      <c r="H60" s="15">
        <v>65755709</v>
      </c>
      <c r="I60" s="15" t="s">
        <v>115</v>
      </c>
      <c r="J60" s="16">
        <v>1</v>
      </c>
      <c r="K60" s="16">
        <v>59</v>
      </c>
      <c r="L60" s="17">
        <v>45664</v>
      </c>
      <c r="M60" s="18">
        <f t="shared" ref="M60:M67" si="17">F60</f>
        <v>5670000</v>
      </c>
      <c r="N60" s="17">
        <v>45678</v>
      </c>
      <c r="O60" s="13" t="s">
        <v>43</v>
      </c>
      <c r="P60" s="19">
        <v>45678</v>
      </c>
      <c r="Q60" s="13">
        <v>726</v>
      </c>
      <c r="R60" s="1">
        <v>220401</v>
      </c>
      <c r="S60" s="20">
        <f t="shared" ref="S60:S71" si="18">M60</f>
        <v>5670000</v>
      </c>
      <c r="T60" s="17">
        <v>45678</v>
      </c>
      <c r="U60" s="15">
        <v>100040449</v>
      </c>
      <c r="V60" s="17">
        <v>45678</v>
      </c>
      <c r="W60" s="25">
        <v>45723</v>
      </c>
      <c r="X60" s="17"/>
      <c r="Y60" s="1"/>
      <c r="Z60" s="21">
        <f>+S60/1.5</f>
        <v>3780000</v>
      </c>
      <c r="AA60" s="27"/>
      <c r="AB60" s="22"/>
      <c r="AC60" s="1"/>
      <c r="AD60" s="22"/>
      <c r="AE60" s="1"/>
      <c r="AF60" s="1" t="s">
        <v>328</v>
      </c>
      <c r="AG60" s="1">
        <v>3176367754</v>
      </c>
      <c r="AH60" s="26" t="s">
        <v>329</v>
      </c>
      <c r="AI60" s="1"/>
      <c r="AJ60" s="2"/>
    </row>
    <row r="61" spans="1:36">
      <c r="A61" s="1">
        <v>55</v>
      </c>
      <c r="B61" s="1" t="s">
        <v>47</v>
      </c>
      <c r="C61" s="1" t="s">
        <v>330</v>
      </c>
      <c r="D61" s="24" t="s">
        <v>331</v>
      </c>
      <c r="E61" s="13" t="s">
        <v>40</v>
      </c>
      <c r="F61" s="14">
        <v>10000000</v>
      </c>
      <c r="G61" s="1" t="s">
        <v>332</v>
      </c>
      <c r="H61" s="15">
        <v>1110591276</v>
      </c>
      <c r="I61" s="15" t="s">
        <v>115</v>
      </c>
      <c r="J61" s="16">
        <v>0</v>
      </c>
      <c r="K61" s="16">
        <v>43</v>
      </c>
      <c r="L61" s="17">
        <v>45658</v>
      </c>
      <c r="M61" s="18">
        <f t="shared" si="17"/>
        <v>10000000</v>
      </c>
      <c r="N61" s="17">
        <v>45678</v>
      </c>
      <c r="O61" s="13" t="s">
        <v>109</v>
      </c>
      <c r="P61" s="19">
        <v>45678</v>
      </c>
      <c r="Q61" s="13">
        <v>727</v>
      </c>
      <c r="R61" s="1">
        <v>220401</v>
      </c>
      <c r="S61" s="20">
        <f t="shared" si="18"/>
        <v>10000000</v>
      </c>
      <c r="T61" s="17">
        <v>45678</v>
      </c>
      <c r="U61" s="15" t="s">
        <v>333</v>
      </c>
      <c r="V61" s="17">
        <v>45678</v>
      </c>
      <c r="W61" s="25">
        <v>45736</v>
      </c>
      <c r="X61" s="17"/>
      <c r="Y61" s="1"/>
      <c r="Z61" s="21">
        <f>+S61/1</f>
        <v>10000000</v>
      </c>
      <c r="AA61" s="1"/>
      <c r="AB61" s="22"/>
      <c r="AC61" s="1"/>
      <c r="AD61" s="22"/>
      <c r="AE61" s="1"/>
      <c r="AF61" s="1" t="s">
        <v>334</v>
      </c>
      <c r="AG61" s="1">
        <v>3103163489</v>
      </c>
      <c r="AH61" s="26" t="s">
        <v>335</v>
      </c>
      <c r="AI61" s="1"/>
      <c r="AJ61" s="2"/>
    </row>
    <row r="62" spans="1:36">
      <c r="A62" s="1">
        <v>56</v>
      </c>
      <c r="B62" s="1" t="s">
        <v>47</v>
      </c>
      <c r="C62" s="1" t="s">
        <v>336</v>
      </c>
      <c r="D62" s="1" t="s">
        <v>337</v>
      </c>
      <c r="E62" s="13" t="s">
        <v>40</v>
      </c>
      <c r="F62" s="14">
        <v>2469000</v>
      </c>
      <c r="G62" s="1" t="s">
        <v>338</v>
      </c>
      <c r="H62" s="15">
        <v>1005754502</v>
      </c>
      <c r="I62" s="15" t="s">
        <v>51</v>
      </c>
      <c r="J62" s="16">
        <v>0</v>
      </c>
      <c r="K62" s="16">
        <v>36</v>
      </c>
      <c r="L62" s="17">
        <v>45658</v>
      </c>
      <c r="M62" s="18">
        <f t="shared" si="17"/>
        <v>2469000</v>
      </c>
      <c r="N62" s="17">
        <v>45678</v>
      </c>
      <c r="O62" s="13" t="s">
        <v>43</v>
      </c>
      <c r="P62" s="19">
        <v>45678</v>
      </c>
      <c r="Q62" s="13">
        <v>728</v>
      </c>
      <c r="R62" s="1">
        <v>220402</v>
      </c>
      <c r="S62" s="20">
        <f t="shared" si="18"/>
        <v>2469000</v>
      </c>
      <c r="T62" s="17">
        <v>45678</v>
      </c>
      <c r="U62" s="15">
        <v>100040445</v>
      </c>
      <c r="V62" s="17">
        <v>45679</v>
      </c>
      <c r="W62" s="25">
        <v>45709</v>
      </c>
      <c r="X62" s="17"/>
      <c r="Y62" s="1"/>
      <c r="Z62" s="21">
        <f>+S62/1</f>
        <v>2469000</v>
      </c>
      <c r="AA62" s="1"/>
      <c r="AB62" s="22"/>
      <c r="AC62" s="1"/>
      <c r="AD62" s="22"/>
      <c r="AE62" s="1"/>
      <c r="AF62" s="1" t="s">
        <v>339</v>
      </c>
      <c r="AG62" s="1">
        <v>3158390335</v>
      </c>
      <c r="AH62" s="26" t="s">
        <v>340</v>
      </c>
      <c r="AI62" s="1"/>
      <c r="AJ62" s="2"/>
    </row>
    <row r="63" spans="1:36">
      <c r="A63" s="1">
        <v>57</v>
      </c>
      <c r="B63" s="1" t="s">
        <v>37</v>
      </c>
      <c r="C63" s="1" t="s">
        <v>140</v>
      </c>
      <c r="D63" s="48" t="s">
        <v>341</v>
      </c>
      <c r="E63" s="13" t="s">
        <v>40</v>
      </c>
      <c r="F63" s="14">
        <v>56815640</v>
      </c>
      <c r="G63" s="1" t="s">
        <v>342</v>
      </c>
      <c r="H63" s="15">
        <v>5972300</v>
      </c>
      <c r="I63" s="15" t="s">
        <v>343</v>
      </c>
      <c r="J63" s="16">
        <v>3</v>
      </c>
      <c r="K63" s="16">
        <v>725</v>
      </c>
      <c r="L63" s="17">
        <v>45667</v>
      </c>
      <c r="M63" s="18">
        <f t="shared" si="17"/>
        <v>56815640</v>
      </c>
      <c r="N63" s="17">
        <v>45679</v>
      </c>
      <c r="O63" s="13" t="s">
        <v>181</v>
      </c>
      <c r="P63" s="19">
        <v>45679</v>
      </c>
      <c r="Q63" s="13">
        <v>729</v>
      </c>
      <c r="R63" s="1">
        <v>2101010301</v>
      </c>
      <c r="S63" s="20">
        <f t="shared" si="18"/>
        <v>56815640</v>
      </c>
      <c r="T63" s="17">
        <v>45680</v>
      </c>
      <c r="U63" s="15" t="s">
        <v>344</v>
      </c>
      <c r="V63" s="17">
        <v>45680</v>
      </c>
      <c r="W63" s="25">
        <v>46022</v>
      </c>
      <c r="X63" s="17"/>
      <c r="Y63" s="1"/>
      <c r="Z63" s="21">
        <f>+F63/1</f>
        <v>56815640</v>
      </c>
      <c r="AA63" s="1"/>
      <c r="AB63" s="22"/>
      <c r="AC63" s="1"/>
      <c r="AD63" s="22"/>
      <c r="AE63" s="1"/>
      <c r="AF63" s="1" t="s">
        <v>345</v>
      </c>
      <c r="AG63" s="1">
        <v>3208414183</v>
      </c>
      <c r="AH63" s="1" t="s">
        <v>346</v>
      </c>
      <c r="AI63" s="1"/>
      <c r="AJ63" s="2"/>
    </row>
    <row r="64" spans="1:36">
      <c r="A64" s="1">
        <v>58</v>
      </c>
      <c r="B64" s="1" t="s">
        <v>47</v>
      </c>
      <c r="C64" s="1" t="s">
        <v>347</v>
      </c>
      <c r="D64" s="1" t="s">
        <v>348</v>
      </c>
      <c r="E64" s="13" t="s">
        <v>40</v>
      </c>
      <c r="F64" s="14">
        <v>4515000</v>
      </c>
      <c r="G64" s="1" t="s">
        <v>349</v>
      </c>
      <c r="H64" s="15">
        <v>38140837</v>
      </c>
      <c r="I64" s="15" t="s">
        <v>42</v>
      </c>
      <c r="J64" s="16">
        <v>6</v>
      </c>
      <c r="K64" s="16">
        <v>44</v>
      </c>
      <c r="L64" s="17">
        <v>45658</v>
      </c>
      <c r="M64" s="18">
        <f t="shared" si="17"/>
        <v>4515000</v>
      </c>
      <c r="N64" s="17">
        <v>45679</v>
      </c>
      <c r="O64" s="13" t="s">
        <v>181</v>
      </c>
      <c r="P64" s="19">
        <v>45679</v>
      </c>
      <c r="Q64" s="13">
        <v>730</v>
      </c>
      <c r="R64" s="1">
        <v>220401</v>
      </c>
      <c r="S64" s="20">
        <f t="shared" si="18"/>
        <v>4515000</v>
      </c>
      <c r="T64" s="17">
        <v>45680</v>
      </c>
      <c r="U64" s="15" t="s">
        <v>350</v>
      </c>
      <c r="V64" s="17">
        <v>45680</v>
      </c>
      <c r="W64" s="25">
        <v>45710</v>
      </c>
      <c r="X64" s="17"/>
      <c r="Y64" s="1"/>
      <c r="Z64" s="21">
        <f>+F64/1</f>
        <v>4515000</v>
      </c>
      <c r="AA64" s="1"/>
      <c r="AB64" s="22"/>
      <c r="AC64" s="1"/>
      <c r="AD64" s="22"/>
      <c r="AE64" s="1"/>
      <c r="AF64" s="1" t="s">
        <v>351</v>
      </c>
      <c r="AG64" s="1">
        <v>3132753229</v>
      </c>
      <c r="AH64" s="23" t="s">
        <v>352</v>
      </c>
      <c r="AI64" s="1"/>
      <c r="AJ64" s="2"/>
    </row>
    <row r="65" spans="1:36">
      <c r="A65" s="1">
        <v>59</v>
      </c>
      <c r="B65" s="1" t="s">
        <v>47</v>
      </c>
      <c r="C65" s="1" t="s">
        <v>353</v>
      </c>
      <c r="D65" s="1" t="s">
        <v>354</v>
      </c>
      <c r="E65" s="13" t="s">
        <v>40</v>
      </c>
      <c r="F65" s="14">
        <v>4938000</v>
      </c>
      <c r="G65" s="1" t="s">
        <v>355</v>
      </c>
      <c r="H65" s="15">
        <v>5823967</v>
      </c>
      <c r="I65" s="15" t="s">
        <v>115</v>
      </c>
      <c r="J65" s="16">
        <v>7</v>
      </c>
      <c r="K65" s="16">
        <v>50</v>
      </c>
      <c r="L65" s="17">
        <v>45658</v>
      </c>
      <c r="M65" s="18">
        <f t="shared" si="17"/>
        <v>4938000</v>
      </c>
      <c r="N65" s="17">
        <v>45679</v>
      </c>
      <c r="O65" s="13" t="s">
        <v>181</v>
      </c>
      <c r="P65" s="19">
        <v>45679</v>
      </c>
      <c r="Q65" s="13">
        <v>731</v>
      </c>
      <c r="R65" s="1">
        <v>220401</v>
      </c>
      <c r="S65" s="20">
        <f t="shared" si="18"/>
        <v>4938000</v>
      </c>
      <c r="T65" s="17">
        <v>45680</v>
      </c>
      <c r="U65" s="15">
        <v>100040535</v>
      </c>
      <c r="V65" s="17">
        <v>45681</v>
      </c>
      <c r="W65" s="25">
        <v>45739</v>
      </c>
      <c r="X65" s="17"/>
      <c r="Y65" s="1"/>
      <c r="Z65" s="21">
        <f>+F65/2</f>
        <v>2469000</v>
      </c>
      <c r="AA65" s="1"/>
      <c r="AB65" s="22"/>
      <c r="AC65" s="1"/>
      <c r="AD65" s="22"/>
      <c r="AE65" s="1"/>
      <c r="AF65" s="1" t="s">
        <v>356</v>
      </c>
      <c r="AG65" s="1">
        <v>3132826784</v>
      </c>
      <c r="AH65" s="26" t="s">
        <v>357</v>
      </c>
      <c r="AI65" s="1"/>
      <c r="AJ65" s="2"/>
    </row>
    <row r="66" spans="1:36">
      <c r="A66" s="46">
        <v>60</v>
      </c>
      <c r="B66" s="46" t="s">
        <v>47</v>
      </c>
      <c r="C66" s="46" t="s">
        <v>353</v>
      </c>
      <c r="D66" s="46" t="s">
        <v>354</v>
      </c>
      <c r="E66" s="49" t="s">
        <v>40</v>
      </c>
      <c r="F66" s="50">
        <v>4738000</v>
      </c>
      <c r="G66" s="46" t="s">
        <v>358</v>
      </c>
      <c r="H66" s="51">
        <v>1110472317</v>
      </c>
      <c r="I66" s="51" t="s">
        <v>115</v>
      </c>
      <c r="J66" s="52">
        <v>4</v>
      </c>
      <c r="K66" s="52">
        <v>51</v>
      </c>
      <c r="L66" s="53">
        <v>45658</v>
      </c>
      <c r="M66" s="54">
        <f t="shared" si="17"/>
        <v>4738000</v>
      </c>
      <c r="N66" s="53">
        <v>45679</v>
      </c>
      <c r="O66" s="49" t="s">
        <v>181</v>
      </c>
      <c r="P66" s="55">
        <v>45679</v>
      </c>
      <c r="Q66" s="49">
        <v>732</v>
      </c>
      <c r="R66" s="46">
        <v>220401</v>
      </c>
      <c r="S66" s="56">
        <f t="shared" si="18"/>
        <v>4738000</v>
      </c>
      <c r="T66" s="53">
        <v>45679</v>
      </c>
      <c r="U66" s="51">
        <v>100040522</v>
      </c>
      <c r="V66" s="53">
        <v>45680</v>
      </c>
      <c r="W66" s="57" t="s">
        <v>3146</v>
      </c>
      <c r="X66" s="53"/>
      <c r="Y66" s="46"/>
      <c r="Z66" s="58">
        <f>+F66/2</f>
        <v>2369000</v>
      </c>
      <c r="AA66" s="46"/>
      <c r="AB66" s="59"/>
      <c r="AC66" s="46"/>
      <c r="AD66" s="59"/>
      <c r="AE66" s="46"/>
      <c r="AF66" s="46" t="s">
        <v>359</v>
      </c>
      <c r="AG66" s="46">
        <v>3125522320</v>
      </c>
      <c r="AH66" s="60" t="s">
        <v>360</v>
      </c>
      <c r="AI66" s="46"/>
      <c r="AJ66" s="2"/>
    </row>
    <row r="67" spans="1:36">
      <c r="A67" s="46">
        <v>61</v>
      </c>
      <c r="B67" s="46" t="s">
        <v>37</v>
      </c>
      <c r="C67" s="46" t="s">
        <v>146</v>
      </c>
      <c r="D67" s="46" t="s">
        <v>361</v>
      </c>
      <c r="E67" s="49" t="s">
        <v>40</v>
      </c>
      <c r="F67" s="50">
        <v>36834680</v>
      </c>
      <c r="G67" s="46" t="s">
        <v>362</v>
      </c>
      <c r="H67" s="51">
        <v>901370428</v>
      </c>
      <c r="I67" s="51" t="s">
        <v>115</v>
      </c>
      <c r="J67" s="52">
        <v>3</v>
      </c>
      <c r="K67" s="52">
        <v>743</v>
      </c>
      <c r="L67" s="53">
        <v>45680</v>
      </c>
      <c r="M67" s="54">
        <f t="shared" si="17"/>
        <v>36834680</v>
      </c>
      <c r="N67" s="53">
        <v>45681</v>
      </c>
      <c r="O67" s="49" t="s">
        <v>181</v>
      </c>
      <c r="P67" s="55">
        <v>45684</v>
      </c>
      <c r="Q67" s="49">
        <v>742</v>
      </c>
      <c r="R67" s="46">
        <v>220106</v>
      </c>
      <c r="S67" s="56">
        <f t="shared" si="18"/>
        <v>36834680</v>
      </c>
      <c r="T67" s="53">
        <v>45684</v>
      </c>
      <c r="U67" s="51">
        <v>100040636</v>
      </c>
      <c r="V67" s="53">
        <v>45685</v>
      </c>
      <c r="W67" s="49" t="s">
        <v>668</v>
      </c>
      <c r="X67" s="53"/>
      <c r="Y67" s="46"/>
      <c r="Z67" s="58">
        <f>+F67/11</f>
        <v>3348607.2727272729</v>
      </c>
      <c r="AA67" s="27"/>
      <c r="AB67" s="22"/>
      <c r="AC67" s="1"/>
      <c r="AD67" s="22"/>
      <c r="AE67" s="1"/>
      <c r="AF67" s="1" t="s">
        <v>363</v>
      </c>
      <c r="AG67" s="1">
        <v>6085152404</v>
      </c>
      <c r="AH67" s="23" t="s">
        <v>364</v>
      </c>
      <c r="AI67" s="1"/>
      <c r="AJ67" s="2"/>
    </row>
    <row r="68" spans="1:36">
      <c r="A68" s="1">
        <v>62</v>
      </c>
      <c r="B68" s="1" t="s">
        <v>37</v>
      </c>
      <c r="C68" s="1" t="s">
        <v>248</v>
      </c>
      <c r="D68" s="24" t="s">
        <v>365</v>
      </c>
      <c r="E68" s="13" t="s">
        <v>40</v>
      </c>
      <c r="F68" s="14">
        <v>65000000</v>
      </c>
      <c r="G68" s="1" t="s">
        <v>366</v>
      </c>
      <c r="H68" s="15">
        <v>900568774</v>
      </c>
      <c r="I68" s="15" t="s">
        <v>367</v>
      </c>
      <c r="J68" s="16">
        <v>5</v>
      </c>
      <c r="K68" s="16">
        <v>742</v>
      </c>
      <c r="L68" s="17">
        <v>45680</v>
      </c>
      <c r="M68" s="18">
        <v>65000000</v>
      </c>
      <c r="N68" s="17">
        <v>45681</v>
      </c>
      <c r="O68" s="13" t="s">
        <v>181</v>
      </c>
      <c r="P68" s="19">
        <v>45681</v>
      </c>
      <c r="Q68" s="13">
        <v>737</v>
      </c>
      <c r="R68" s="1">
        <v>2102020102</v>
      </c>
      <c r="S68" s="20">
        <f t="shared" si="18"/>
        <v>65000000</v>
      </c>
      <c r="T68" s="17">
        <v>45684</v>
      </c>
      <c r="U68" s="15" t="s">
        <v>368</v>
      </c>
      <c r="V68" s="17">
        <v>45686</v>
      </c>
      <c r="W68" s="25">
        <v>46022</v>
      </c>
      <c r="X68" s="17"/>
      <c r="Y68" s="1"/>
      <c r="Z68" s="21">
        <f>+F68/11</f>
        <v>5909090.9090909092</v>
      </c>
      <c r="AA68" s="119"/>
      <c r="AB68" s="22"/>
      <c r="AC68" s="1"/>
      <c r="AD68" s="22"/>
      <c r="AE68" s="1"/>
      <c r="AF68" s="1" t="s">
        <v>369</v>
      </c>
      <c r="AG68" s="1">
        <v>3228507960</v>
      </c>
      <c r="AH68" s="23" t="s">
        <v>370</v>
      </c>
      <c r="AI68" s="1"/>
      <c r="AJ68" s="2"/>
    </row>
    <row r="69" spans="1:36">
      <c r="A69" s="1">
        <v>63</v>
      </c>
      <c r="B69" s="1" t="s">
        <v>37</v>
      </c>
      <c r="C69" s="1" t="s">
        <v>283</v>
      </c>
      <c r="D69" s="1" t="s">
        <v>371</v>
      </c>
      <c r="E69" s="13" t="s">
        <v>40</v>
      </c>
      <c r="F69" s="14">
        <v>77993274</v>
      </c>
      <c r="G69" s="1" t="s">
        <v>372</v>
      </c>
      <c r="H69" s="15">
        <v>890702326</v>
      </c>
      <c r="I69" s="15" t="s">
        <v>373</v>
      </c>
      <c r="J69" s="16">
        <v>8</v>
      </c>
      <c r="K69" s="16">
        <v>749</v>
      </c>
      <c r="L69" s="17">
        <v>45681</v>
      </c>
      <c r="M69" s="18">
        <f t="shared" ref="M69:M71" si="19">F69</f>
        <v>77993274</v>
      </c>
      <c r="N69" s="17">
        <v>45685</v>
      </c>
      <c r="O69" s="13" t="s">
        <v>181</v>
      </c>
      <c r="P69" s="19">
        <v>45685</v>
      </c>
      <c r="Q69" s="13">
        <v>746</v>
      </c>
      <c r="R69" s="1">
        <v>220203</v>
      </c>
      <c r="S69" s="20">
        <f t="shared" si="18"/>
        <v>77993274</v>
      </c>
      <c r="T69" s="17">
        <v>45685</v>
      </c>
      <c r="U69" s="15">
        <v>100040662</v>
      </c>
      <c r="V69" s="17">
        <v>45685</v>
      </c>
      <c r="W69" s="25">
        <v>46022</v>
      </c>
      <c r="X69" s="17"/>
      <c r="Y69" s="1"/>
      <c r="Z69" s="21">
        <f>+F69/11</f>
        <v>7090297.6363636367</v>
      </c>
      <c r="AA69" s="120"/>
      <c r="AB69" s="22"/>
      <c r="AC69" s="1"/>
      <c r="AD69" s="22"/>
      <c r="AE69" s="1"/>
      <c r="AF69" s="1" t="s">
        <v>374</v>
      </c>
      <c r="AG69" s="1">
        <v>6082554051</v>
      </c>
      <c r="AH69" s="26" t="s">
        <v>375</v>
      </c>
      <c r="AI69" s="1"/>
      <c r="AJ69" s="2"/>
    </row>
    <row r="70" spans="1:36">
      <c r="A70" s="1">
        <v>64</v>
      </c>
      <c r="B70" s="1" t="s">
        <v>37</v>
      </c>
      <c r="C70" s="1" t="s">
        <v>146</v>
      </c>
      <c r="D70" s="1" t="s">
        <v>376</v>
      </c>
      <c r="E70" s="13" t="s">
        <v>40</v>
      </c>
      <c r="F70" s="14">
        <v>17724375</v>
      </c>
      <c r="G70" s="1" t="s">
        <v>377</v>
      </c>
      <c r="H70" s="15">
        <v>52332938</v>
      </c>
      <c r="I70" s="15" t="s">
        <v>261</v>
      </c>
      <c r="J70" s="16">
        <v>7</v>
      </c>
      <c r="K70" s="16">
        <v>748</v>
      </c>
      <c r="L70" s="17">
        <v>45681</v>
      </c>
      <c r="M70" s="18">
        <f t="shared" si="19"/>
        <v>17724375</v>
      </c>
      <c r="N70" s="17">
        <v>45685</v>
      </c>
      <c r="O70" s="13" t="s">
        <v>181</v>
      </c>
      <c r="P70" s="19">
        <v>45685</v>
      </c>
      <c r="Q70" s="13">
        <v>747</v>
      </c>
      <c r="R70" s="1">
        <v>2102020211</v>
      </c>
      <c r="S70" s="20">
        <f t="shared" si="18"/>
        <v>17724375</v>
      </c>
      <c r="T70" s="17">
        <v>45685</v>
      </c>
      <c r="U70" s="15">
        <v>100040667</v>
      </c>
      <c r="V70" s="17">
        <v>45688</v>
      </c>
      <c r="W70" s="25">
        <v>45747</v>
      </c>
      <c r="X70" s="17"/>
      <c r="Y70" s="1"/>
      <c r="Z70" s="21">
        <f>+F70/3</f>
        <v>5908125</v>
      </c>
      <c r="AA70" s="2"/>
      <c r="AB70" s="12"/>
      <c r="AC70" s="2"/>
      <c r="AD70" s="12"/>
      <c r="AE70" s="2"/>
      <c r="AF70" s="2" t="s">
        <v>378</v>
      </c>
      <c r="AG70" s="2">
        <v>3152589227</v>
      </c>
      <c r="AH70" s="61" t="s">
        <v>379</v>
      </c>
      <c r="AI70" s="2"/>
      <c r="AJ70" s="2"/>
    </row>
    <row r="71" spans="1:36">
      <c r="A71" s="46">
        <v>65</v>
      </c>
      <c r="B71" s="46" t="s">
        <v>37</v>
      </c>
      <c r="C71" s="46" t="s">
        <v>330</v>
      </c>
      <c r="D71" s="46" t="s">
        <v>380</v>
      </c>
      <c r="E71" s="49" t="s">
        <v>40</v>
      </c>
      <c r="F71" s="50">
        <v>10300000</v>
      </c>
      <c r="G71" s="46" t="s">
        <v>381</v>
      </c>
      <c r="H71" s="51">
        <v>1110505317</v>
      </c>
      <c r="I71" s="51" t="s">
        <v>115</v>
      </c>
      <c r="J71" s="52">
        <v>8</v>
      </c>
      <c r="K71" s="52">
        <v>741</v>
      </c>
      <c r="L71" s="53">
        <v>45679</v>
      </c>
      <c r="M71" s="54">
        <f t="shared" si="19"/>
        <v>10300000</v>
      </c>
      <c r="N71" s="53">
        <v>45685</v>
      </c>
      <c r="O71" s="49" t="s">
        <v>181</v>
      </c>
      <c r="P71" s="55">
        <v>45685</v>
      </c>
      <c r="Q71" s="49">
        <v>748</v>
      </c>
      <c r="R71" s="46">
        <v>2101010301</v>
      </c>
      <c r="S71" s="56">
        <f t="shared" si="18"/>
        <v>10300000</v>
      </c>
      <c r="T71" s="53">
        <v>45685</v>
      </c>
      <c r="U71" s="51">
        <v>2544101198000</v>
      </c>
      <c r="V71" s="53">
        <v>45686</v>
      </c>
      <c r="W71" s="57">
        <v>45744</v>
      </c>
      <c r="X71" s="53"/>
      <c r="Y71" s="46"/>
      <c r="Z71" s="58">
        <v>5150000</v>
      </c>
      <c r="AA71" s="131"/>
      <c r="AB71" s="59"/>
      <c r="AC71" s="46"/>
      <c r="AD71" s="59"/>
      <c r="AE71" s="46"/>
      <c r="AF71" s="46" t="s">
        <v>382</v>
      </c>
      <c r="AG71" s="46">
        <v>3004088878</v>
      </c>
      <c r="AH71" s="26" t="s">
        <v>383</v>
      </c>
      <c r="AI71" s="1"/>
      <c r="AJ71" s="2"/>
    </row>
    <row r="72" spans="1:36">
      <c r="A72" s="1">
        <v>66</v>
      </c>
      <c r="B72" s="1" t="s">
        <v>37</v>
      </c>
      <c r="C72" s="1" t="s">
        <v>384</v>
      </c>
      <c r="D72" s="24" t="s">
        <v>385</v>
      </c>
      <c r="E72" s="13" t="s">
        <v>40</v>
      </c>
      <c r="F72" s="14">
        <v>114240000</v>
      </c>
      <c r="G72" s="1" t="s">
        <v>386</v>
      </c>
      <c r="H72" s="15">
        <v>65744802</v>
      </c>
      <c r="I72" s="15" t="s">
        <v>115</v>
      </c>
      <c r="J72" s="16">
        <v>9</v>
      </c>
      <c r="K72" s="16">
        <v>740</v>
      </c>
      <c r="L72" s="17">
        <v>45679</v>
      </c>
      <c r="M72" s="18">
        <v>114240000</v>
      </c>
      <c r="N72" s="17">
        <v>45686</v>
      </c>
      <c r="O72" s="13" t="s">
        <v>181</v>
      </c>
      <c r="P72" s="19">
        <v>45687</v>
      </c>
      <c r="Q72" s="13">
        <v>749</v>
      </c>
      <c r="R72" s="1">
        <v>2101010301</v>
      </c>
      <c r="S72" s="20">
        <v>114240000</v>
      </c>
      <c r="T72" s="17">
        <v>45687</v>
      </c>
      <c r="U72" s="15" t="s">
        <v>387</v>
      </c>
      <c r="V72" s="17"/>
      <c r="W72" s="13" t="s">
        <v>4145</v>
      </c>
      <c r="X72" s="17"/>
      <c r="Y72" s="1"/>
      <c r="Z72" s="21">
        <f>+S72/4</f>
        <v>28560000</v>
      </c>
      <c r="AA72" s="1"/>
      <c r="AB72" s="22"/>
      <c r="AC72" s="1"/>
      <c r="AD72" s="22"/>
      <c r="AE72" s="1"/>
      <c r="AF72" s="1" t="s">
        <v>388</v>
      </c>
      <c r="AG72" s="1">
        <v>3182529456</v>
      </c>
      <c r="AH72" s="61" t="s">
        <v>389</v>
      </c>
      <c r="AI72" s="2"/>
      <c r="AJ72" s="2"/>
    </row>
    <row r="73" spans="1:36">
      <c r="F73" s="121">
        <f>SUM(F7:F72)</f>
        <v>1801958810</v>
      </c>
      <c r="M73" s="121">
        <f>SUM(M7:M72)</f>
        <v>1801958810</v>
      </c>
    </row>
    <row r="76" spans="1:36">
      <c r="B76" s="453">
        <v>2024</v>
      </c>
      <c r="C76" s="453"/>
      <c r="D76" s="453"/>
      <c r="E76" s="453"/>
      <c r="F76" s="453"/>
      <c r="G76" s="453"/>
      <c r="H76" s="453"/>
      <c r="I76" s="453"/>
      <c r="J76" s="453"/>
    </row>
    <row r="77" spans="1:36" s="2" customFormat="1" ht="11.25">
      <c r="A77" s="1" t="s">
        <v>4182</v>
      </c>
      <c r="B77" s="132" t="s">
        <v>37</v>
      </c>
      <c r="C77" s="132" t="s">
        <v>124</v>
      </c>
      <c r="D77" s="132" t="s">
        <v>4183</v>
      </c>
      <c r="E77" s="133" t="s">
        <v>40</v>
      </c>
      <c r="F77" s="134">
        <v>2003460</v>
      </c>
      <c r="G77" s="132" t="s">
        <v>4184</v>
      </c>
      <c r="H77" s="135">
        <v>7500772</v>
      </c>
      <c r="I77" s="135"/>
      <c r="J77" s="136">
        <v>9</v>
      </c>
      <c r="K77" s="16">
        <v>36</v>
      </c>
      <c r="L77" s="17">
        <v>45292</v>
      </c>
      <c r="M77" s="18">
        <v>2003460</v>
      </c>
      <c r="N77" s="17">
        <v>45292</v>
      </c>
      <c r="O77" s="13" t="s">
        <v>181</v>
      </c>
      <c r="P77" s="19"/>
      <c r="Q77" s="13"/>
      <c r="R77" s="1"/>
      <c r="S77" s="20"/>
      <c r="T77" s="17"/>
      <c r="U77" s="15"/>
      <c r="V77" s="17">
        <v>45292</v>
      </c>
      <c r="W77" s="13" t="s">
        <v>3012</v>
      </c>
      <c r="X77" s="17"/>
      <c r="Y77" s="1"/>
      <c r="Z77" s="21">
        <f>+F77/1</f>
        <v>2003460</v>
      </c>
      <c r="AA77" s="1"/>
      <c r="AB77" s="22"/>
      <c r="AC77" s="1"/>
      <c r="AD77" s="22"/>
      <c r="AE77" s="1"/>
      <c r="AF77" s="1"/>
      <c r="AG77" s="1"/>
      <c r="AH77" s="1"/>
      <c r="AI77" s="1"/>
    </row>
    <row r="78" spans="1:36" s="2" customFormat="1" ht="11.25">
      <c r="A78" s="1">
        <v>1</v>
      </c>
      <c r="B78" s="1" t="s">
        <v>37</v>
      </c>
      <c r="C78" s="1" t="s">
        <v>330</v>
      </c>
      <c r="D78" s="24" t="s">
        <v>331</v>
      </c>
      <c r="E78" s="13" t="s">
        <v>40</v>
      </c>
      <c r="F78" s="14">
        <v>22062600</v>
      </c>
      <c r="G78" s="1" t="s">
        <v>4185</v>
      </c>
      <c r="H78" s="15">
        <v>900721487</v>
      </c>
      <c r="I78" s="15"/>
      <c r="J78" s="16">
        <v>1</v>
      </c>
      <c r="K78" s="16">
        <v>1</v>
      </c>
      <c r="L78" s="17">
        <v>45292</v>
      </c>
      <c r="M78" s="18">
        <v>22062600</v>
      </c>
      <c r="N78" s="17">
        <v>45292</v>
      </c>
      <c r="O78" s="13" t="s">
        <v>181</v>
      </c>
      <c r="P78" s="19">
        <v>45292</v>
      </c>
      <c r="Q78" s="13">
        <v>2</v>
      </c>
      <c r="R78" s="1">
        <v>2101010301</v>
      </c>
      <c r="S78" s="20">
        <f>M78</f>
        <v>22062600</v>
      </c>
      <c r="T78" s="17">
        <v>45292</v>
      </c>
      <c r="U78" s="15" t="s">
        <v>4186</v>
      </c>
      <c r="V78" s="17">
        <v>45292</v>
      </c>
      <c r="W78" s="13" t="s">
        <v>4145</v>
      </c>
      <c r="X78" s="17"/>
      <c r="Y78" s="1"/>
      <c r="Z78" s="21">
        <f>+F78/4</f>
        <v>5515650</v>
      </c>
      <c r="AA78" s="1"/>
      <c r="AB78" s="22"/>
      <c r="AC78" s="1"/>
      <c r="AD78" s="22"/>
      <c r="AE78" s="1"/>
      <c r="AF78" s="1"/>
      <c r="AG78" s="1"/>
      <c r="AH78" s="1"/>
      <c r="AI78" s="270" t="s">
        <v>4187</v>
      </c>
    </row>
    <row r="79" spans="1:36" s="2" customFormat="1" ht="11.25">
      <c r="A79" s="1">
        <v>2</v>
      </c>
      <c r="B79" s="1" t="s">
        <v>37</v>
      </c>
      <c r="C79" s="1" t="s">
        <v>100</v>
      </c>
      <c r="D79" s="24" t="s">
        <v>4188</v>
      </c>
      <c r="E79" s="13" t="s">
        <v>40</v>
      </c>
      <c r="F79" s="14">
        <v>124078282</v>
      </c>
      <c r="G79" s="1" t="s">
        <v>120</v>
      </c>
      <c r="H79" s="15">
        <v>901252497</v>
      </c>
      <c r="I79" s="15"/>
      <c r="J79" s="16">
        <v>6</v>
      </c>
      <c r="K79" s="16">
        <v>4</v>
      </c>
      <c r="L79" s="17">
        <v>45292</v>
      </c>
      <c r="M79" s="18">
        <v>124078282</v>
      </c>
      <c r="N79" s="17">
        <v>45292</v>
      </c>
      <c r="O79" s="13" t="s">
        <v>181</v>
      </c>
      <c r="P79" s="19">
        <v>45292</v>
      </c>
      <c r="Q79" s="13">
        <v>3</v>
      </c>
      <c r="R79" s="1">
        <v>220202</v>
      </c>
      <c r="S79" s="20">
        <f t="shared" ref="S79:S86" si="20">M79</f>
        <v>124078282</v>
      </c>
      <c r="T79" s="17">
        <v>45292</v>
      </c>
      <c r="U79" s="15" t="s">
        <v>4189</v>
      </c>
      <c r="V79" s="17">
        <v>45292</v>
      </c>
      <c r="W79" s="13" t="s">
        <v>3146</v>
      </c>
      <c r="X79" s="17"/>
      <c r="Y79" s="1"/>
      <c r="Z79" s="21">
        <f>+F79/2</f>
        <v>62039141</v>
      </c>
      <c r="AA79" s="1"/>
      <c r="AB79" s="22"/>
      <c r="AC79" s="1"/>
      <c r="AD79" s="22"/>
      <c r="AE79" s="1"/>
      <c r="AF79" s="1"/>
      <c r="AG79" s="1"/>
      <c r="AH79" s="1"/>
      <c r="AI79" s="1"/>
    </row>
    <row r="80" spans="1:36" s="2" customFormat="1" ht="11.25">
      <c r="A80" s="1">
        <v>3</v>
      </c>
      <c r="B80" s="1" t="s">
        <v>37</v>
      </c>
      <c r="C80" s="1" t="s">
        <v>4190</v>
      </c>
      <c r="D80" s="24" t="s">
        <v>4191</v>
      </c>
      <c r="E80" s="13" t="s">
        <v>40</v>
      </c>
      <c r="F80" s="14">
        <v>5500000</v>
      </c>
      <c r="G80" s="1" t="s">
        <v>4192</v>
      </c>
      <c r="H80" s="15">
        <v>93405160</v>
      </c>
      <c r="I80" s="15"/>
      <c r="J80" s="16">
        <v>8</v>
      </c>
      <c r="K80" s="16">
        <v>24</v>
      </c>
      <c r="L80" s="17">
        <v>45292</v>
      </c>
      <c r="M80" s="18">
        <v>5500000</v>
      </c>
      <c r="N80" s="17">
        <v>45292</v>
      </c>
      <c r="O80" s="13" t="s">
        <v>181</v>
      </c>
      <c r="P80" s="19">
        <v>45292</v>
      </c>
      <c r="Q80" s="13">
        <v>4</v>
      </c>
      <c r="R80" s="1">
        <v>2101020301</v>
      </c>
      <c r="S80" s="20">
        <f t="shared" si="20"/>
        <v>5500000</v>
      </c>
      <c r="T80" s="17">
        <v>45293</v>
      </c>
      <c r="U80" s="15" t="s">
        <v>4193</v>
      </c>
      <c r="V80" s="17">
        <v>45293</v>
      </c>
      <c r="W80" s="13" t="s">
        <v>3012</v>
      </c>
      <c r="X80" s="17"/>
      <c r="Y80" s="1"/>
      <c r="Z80" s="21">
        <f>+F80/1</f>
        <v>5500000</v>
      </c>
      <c r="AA80" s="1"/>
      <c r="AB80" s="22"/>
      <c r="AC80" s="1"/>
      <c r="AD80" s="22"/>
      <c r="AE80" s="1"/>
      <c r="AF80" s="1"/>
      <c r="AG80" s="1"/>
      <c r="AH80" s="1"/>
      <c r="AI80" s="1"/>
    </row>
    <row r="81" spans="1:35" s="2" customFormat="1" ht="11.25">
      <c r="A81" s="1">
        <v>4</v>
      </c>
      <c r="B81" s="1" t="s">
        <v>37</v>
      </c>
      <c r="C81" s="1" t="s">
        <v>4190</v>
      </c>
      <c r="D81" s="24" t="s">
        <v>4191</v>
      </c>
      <c r="E81" s="13" t="s">
        <v>40</v>
      </c>
      <c r="F81" s="14">
        <v>5500000</v>
      </c>
      <c r="G81" s="1" t="s">
        <v>218</v>
      </c>
      <c r="H81" s="15">
        <v>72224422</v>
      </c>
      <c r="I81" s="15"/>
      <c r="J81" s="16">
        <v>9</v>
      </c>
      <c r="K81" s="16">
        <v>22</v>
      </c>
      <c r="L81" s="17">
        <v>45292</v>
      </c>
      <c r="M81" s="18">
        <v>5500000</v>
      </c>
      <c r="N81" s="17">
        <v>45292</v>
      </c>
      <c r="O81" s="13" t="s">
        <v>181</v>
      </c>
      <c r="P81" s="19">
        <v>45292</v>
      </c>
      <c r="Q81" s="13">
        <v>5</v>
      </c>
      <c r="R81" s="1">
        <v>2101020301</v>
      </c>
      <c r="S81" s="20">
        <f t="shared" si="20"/>
        <v>5500000</v>
      </c>
      <c r="T81" s="17">
        <v>45292</v>
      </c>
      <c r="U81" s="15" t="s">
        <v>4194</v>
      </c>
      <c r="V81" s="17">
        <v>45292</v>
      </c>
      <c r="W81" s="13" t="s">
        <v>3012</v>
      </c>
      <c r="X81" s="17"/>
      <c r="Y81" s="1"/>
      <c r="Z81" s="21">
        <f>+F80</f>
        <v>5500000</v>
      </c>
      <c r="AA81" s="1"/>
      <c r="AB81" s="22"/>
      <c r="AC81" s="1"/>
      <c r="AD81" s="22"/>
      <c r="AE81" s="1"/>
      <c r="AF81" s="1"/>
      <c r="AG81" s="1"/>
      <c r="AH81" s="1"/>
      <c r="AI81" s="1"/>
    </row>
    <row r="82" spans="1:35" s="2" customFormat="1" ht="11.25">
      <c r="A82" s="1">
        <v>5</v>
      </c>
      <c r="B82" s="1" t="s">
        <v>37</v>
      </c>
      <c r="C82" s="1" t="s">
        <v>248</v>
      </c>
      <c r="D82" s="24" t="s">
        <v>4195</v>
      </c>
      <c r="E82" s="13" t="s">
        <v>40</v>
      </c>
      <c r="F82" s="14">
        <v>9373000</v>
      </c>
      <c r="G82" s="1" t="s">
        <v>153</v>
      </c>
      <c r="H82" s="15">
        <v>14223766</v>
      </c>
      <c r="I82" s="15"/>
      <c r="J82" s="16">
        <v>1</v>
      </c>
      <c r="K82" s="16">
        <v>29</v>
      </c>
      <c r="L82" s="17">
        <v>45292</v>
      </c>
      <c r="M82" s="18">
        <v>9373000</v>
      </c>
      <c r="N82" s="17">
        <v>45292</v>
      </c>
      <c r="O82" s="13" t="s">
        <v>181</v>
      </c>
      <c r="P82" s="19">
        <v>45292</v>
      </c>
      <c r="Q82" s="13">
        <v>6</v>
      </c>
      <c r="R82" s="1">
        <v>220106</v>
      </c>
      <c r="S82" s="20">
        <f t="shared" si="20"/>
        <v>9373000</v>
      </c>
      <c r="T82" s="17">
        <v>45292</v>
      </c>
      <c r="U82" s="15" t="s">
        <v>4196</v>
      </c>
      <c r="V82" s="17">
        <v>45292</v>
      </c>
      <c r="W82" s="25">
        <v>45382</v>
      </c>
      <c r="X82" s="17"/>
      <c r="Y82" s="1"/>
      <c r="Z82" s="21">
        <f>+F82/3</f>
        <v>3124333.3333333335</v>
      </c>
      <c r="AA82" s="1"/>
      <c r="AB82" s="22"/>
      <c r="AC82" s="1"/>
      <c r="AD82" s="22"/>
      <c r="AE82" s="1"/>
      <c r="AF82" s="1"/>
      <c r="AG82" s="1"/>
      <c r="AH82" s="1"/>
      <c r="AI82" s="1"/>
    </row>
    <row r="83" spans="1:35" s="2" customFormat="1" ht="11.25">
      <c r="A83" s="1">
        <v>6</v>
      </c>
      <c r="B83" s="1" t="s">
        <v>37</v>
      </c>
      <c r="C83" s="1" t="s">
        <v>100</v>
      </c>
      <c r="D83" s="24" t="s">
        <v>237</v>
      </c>
      <c r="E83" s="13" t="s">
        <v>80</v>
      </c>
      <c r="F83" s="14">
        <v>7500000</v>
      </c>
      <c r="G83" s="1" t="s">
        <v>4197</v>
      </c>
      <c r="H83" s="15">
        <v>1232391592</v>
      </c>
      <c r="I83" s="15"/>
      <c r="J83" s="16">
        <v>8</v>
      </c>
      <c r="K83" s="16">
        <v>13</v>
      </c>
      <c r="L83" s="17">
        <v>45292</v>
      </c>
      <c r="M83" s="18">
        <v>7500000</v>
      </c>
      <c r="N83" s="17">
        <v>45292</v>
      </c>
      <c r="O83" s="13" t="s">
        <v>181</v>
      </c>
      <c r="P83" s="19">
        <v>45292</v>
      </c>
      <c r="Q83" s="13">
        <v>7</v>
      </c>
      <c r="R83" s="1">
        <v>2101020301</v>
      </c>
      <c r="S83" s="20">
        <f t="shared" si="20"/>
        <v>7500000</v>
      </c>
      <c r="T83" s="17">
        <v>45292</v>
      </c>
      <c r="U83" s="15" t="s">
        <v>4198</v>
      </c>
      <c r="V83" s="17">
        <v>45292</v>
      </c>
      <c r="W83" s="13" t="s">
        <v>3012</v>
      </c>
      <c r="X83" s="17"/>
      <c r="Y83" s="1"/>
      <c r="Z83" s="21">
        <f>+F83/1</f>
        <v>7500000</v>
      </c>
      <c r="AA83" s="1"/>
      <c r="AB83" s="22"/>
      <c r="AC83" s="1"/>
      <c r="AD83" s="22"/>
      <c r="AE83" s="1"/>
      <c r="AF83" s="1"/>
      <c r="AG83" s="1"/>
      <c r="AH83" s="1"/>
      <c r="AI83" s="1"/>
    </row>
    <row r="84" spans="1:35" s="2" customFormat="1" ht="11.25">
      <c r="A84" s="1">
        <v>7</v>
      </c>
      <c r="B84" s="1" t="s">
        <v>37</v>
      </c>
      <c r="C84" s="1" t="s">
        <v>100</v>
      </c>
      <c r="D84" s="141" t="s">
        <v>4199</v>
      </c>
      <c r="E84" s="142" t="s">
        <v>40</v>
      </c>
      <c r="F84" s="143">
        <v>317755000</v>
      </c>
      <c r="G84" s="144" t="s">
        <v>114</v>
      </c>
      <c r="H84" s="15">
        <v>900504144</v>
      </c>
      <c r="I84" s="15"/>
      <c r="J84" s="16">
        <v>0</v>
      </c>
      <c r="K84" s="16">
        <v>3</v>
      </c>
      <c r="L84" s="17">
        <v>45292</v>
      </c>
      <c r="M84" s="18">
        <v>317755000</v>
      </c>
      <c r="N84" s="17">
        <v>45292</v>
      </c>
      <c r="O84" s="13" t="s">
        <v>181</v>
      </c>
      <c r="P84" s="19">
        <v>45292</v>
      </c>
      <c r="Q84" s="13">
        <v>8</v>
      </c>
      <c r="R84" s="1">
        <v>220101</v>
      </c>
      <c r="S84" s="20">
        <f t="shared" si="20"/>
        <v>317755000</v>
      </c>
      <c r="T84" s="17">
        <v>45292</v>
      </c>
      <c r="U84" s="15" t="s">
        <v>4200</v>
      </c>
      <c r="V84" s="17">
        <v>45292</v>
      </c>
      <c r="W84" s="13" t="s">
        <v>3146</v>
      </c>
      <c r="X84" s="17"/>
      <c r="Y84" s="1"/>
      <c r="Z84" s="21">
        <f>+F84/2</f>
        <v>158877500</v>
      </c>
      <c r="AA84" s="1"/>
      <c r="AB84" s="22"/>
      <c r="AC84" s="1"/>
      <c r="AD84" s="22"/>
      <c r="AE84" s="1"/>
      <c r="AF84" s="1"/>
      <c r="AG84" s="1"/>
      <c r="AH84" s="1"/>
      <c r="AI84" s="1"/>
    </row>
    <row r="85" spans="1:35" s="2" customFormat="1" ht="11.25">
      <c r="A85" s="1">
        <v>8</v>
      </c>
      <c r="B85" s="1" t="s">
        <v>37</v>
      </c>
      <c r="C85" s="1" t="s">
        <v>73</v>
      </c>
      <c r="D85" s="24" t="s">
        <v>74</v>
      </c>
      <c r="E85" s="13" t="s">
        <v>80</v>
      </c>
      <c r="F85" s="14">
        <v>4200000</v>
      </c>
      <c r="G85" s="1" t="s">
        <v>81</v>
      </c>
      <c r="H85" s="15">
        <v>65738804</v>
      </c>
      <c r="I85" s="15"/>
      <c r="J85" s="16">
        <v>1</v>
      </c>
      <c r="K85" s="16">
        <v>5</v>
      </c>
      <c r="L85" s="17">
        <v>45292</v>
      </c>
      <c r="M85" s="18">
        <v>4200000</v>
      </c>
      <c r="N85" s="17">
        <v>45292</v>
      </c>
      <c r="O85" s="13" t="s">
        <v>181</v>
      </c>
      <c r="P85" s="19">
        <v>45292</v>
      </c>
      <c r="Q85" s="13">
        <v>9</v>
      </c>
      <c r="R85" s="1">
        <v>2101020301</v>
      </c>
      <c r="S85" s="20">
        <f t="shared" si="20"/>
        <v>4200000</v>
      </c>
      <c r="T85" s="17">
        <v>45292</v>
      </c>
      <c r="U85" s="15" t="s">
        <v>4201</v>
      </c>
      <c r="V85" s="17">
        <v>45292</v>
      </c>
      <c r="W85" s="13" t="s">
        <v>3012</v>
      </c>
      <c r="X85" s="17"/>
      <c r="Y85" s="1"/>
      <c r="Z85" s="21">
        <f>+F85</f>
        <v>4200000</v>
      </c>
      <c r="AA85" s="1"/>
      <c r="AB85" s="22"/>
      <c r="AC85" s="1"/>
      <c r="AD85" s="22"/>
      <c r="AE85" s="1"/>
      <c r="AF85" s="1"/>
      <c r="AG85" s="1"/>
      <c r="AH85" s="1"/>
      <c r="AI85" s="1"/>
    </row>
    <row r="86" spans="1:35" s="2" customFormat="1" ht="11.25">
      <c r="A86" s="1">
        <v>9</v>
      </c>
      <c r="B86" s="1" t="s">
        <v>37</v>
      </c>
      <c r="C86" s="1" t="s">
        <v>73</v>
      </c>
      <c r="D86" s="24" t="s">
        <v>74</v>
      </c>
      <c r="E86" s="13" t="s">
        <v>80</v>
      </c>
      <c r="F86" s="14">
        <v>4200000</v>
      </c>
      <c r="G86" s="1" t="s">
        <v>4202</v>
      </c>
      <c r="H86" s="15">
        <v>1067864079</v>
      </c>
      <c r="I86" s="15"/>
      <c r="J86" s="16">
        <v>3</v>
      </c>
      <c r="K86" s="16">
        <v>6</v>
      </c>
      <c r="L86" s="17">
        <v>45292</v>
      </c>
      <c r="M86" s="18">
        <v>4200000</v>
      </c>
      <c r="N86" s="17">
        <v>45292</v>
      </c>
      <c r="O86" s="13" t="s">
        <v>181</v>
      </c>
      <c r="P86" s="19">
        <v>45293</v>
      </c>
      <c r="Q86" s="13">
        <v>20</v>
      </c>
      <c r="R86" s="1">
        <v>2101020301</v>
      </c>
      <c r="S86" s="20">
        <f t="shared" si="20"/>
        <v>4200000</v>
      </c>
      <c r="T86" s="17">
        <v>45292</v>
      </c>
      <c r="U86" s="15" t="s">
        <v>4203</v>
      </c>
      <c r="V86" s="17">
        <v>45293</v>
      </c>
      <c r="W86" s="13" t="s">
        <v>3012</v>
      </c>
      <c r="X86" s="17"/>
      <c r="Y86" s="1"/>
      <c r="Z86" s="21">
        <f t="shared" ref="Z86" si="21">+F86</f>
        <v>4200000</v>
      </c>
      <c r="AA86" s="1"/>
      <c r="AB86" s="22"/>
      <c r="AC86" s="1"/>
      <c r="AD86" s="22"/>
      <c r="AE86" s="1"/>
      <c r="AF86" s="1"/>
      <c r="AG86" s="1"/>
      <c r="AH86" s="1"/>
      <c r="AI86" s="1"/>
    </row>
    <row r="87" spans="1:35" s="2" customFormat="1" ht="11.25">
      <c r="A87" s="1">
        <v>10</v>
      </c>
      <c r="B87" s="1" t="s">
        <v>37</v>
      </c>
      <c r="C87" s="1" t="s">
        <v>100</v>
      </c>
      <c r="D87" s="24" t="s">
        <v>106</v>
      </c>
      <c r="E87" s="13" t="s">
        <v>80</v>
      </c>
      <c r="F87" s="14">
        <v>23175000</v>
      </c>
      <c r="G87" s="1" t="s">
        <v>228</v>
      </c>
      <c r="H87" s="15">
        <v>1018433119</v>
      </c>
      <c r="I87" s="15"/>
      <c r="J87" s="16">
        <v>2</v>
      </c>
      <c r="K87" s="16">
        <v>11</v>
      </c>
      <c r="L87" s="17">
        <v>45292</v>
      </c>
      <c r="M87" s="18">
        <f>F87</f>
        <v>23175000</v>
      </c>
      <c r="N87" s="17">
        <v>45292</v>
      </c>
      <c r="O87" s="13" t="s">
        <v>181</v>
      </c>
      <c r="P87" s="19">
        <v>45292</v>
      </c>
      <c r="Q87" s="13">
        <v>10</v>
      </c>
      <c r="R87" s="1">
        <v>2101020301</v>
      </c>
      <c r="S87" s="20">
        <f>M87</f>
        <v>23175000</v>
      </c>
      <c r="T87" s="17">
        <v>45292</v>
      </c>
      <c r="U87" s="15" t="s">
        <v>4204</v>
      </c>
      <c r="V87" s="17">
        <v>45293</v>
      </c>
      <c r="W87" s="13" t="s">
        <v>1135</v>
      </c>
      <c r="X87" s="17"/>
      <c r="Y87" s="1"/>
      <c r="Z87" s="21">
        <f>+F87/5</f>
        <v>4635000</v>
      </c>
      <c r="AA87" s="1"/>
      <c r="AB87" s="22"/>
      <c r="AC87" s="1"/>
      <c r="AD87" s="22"/>
      <c r="AE87" s="1"/>
      <c r="AF87" s="1"/>
      <c r="AG87" s="1"/>
      <c r="AH87" s="1"/>
      <c r="AI87" s="1"/>
    </row>
    <row r="88" spans="1:35" s="2" customFormat="1" ht="11.25">
      <c r="A88" s="1">
        <v>11</v>
      </c>
      <c r="B88" s="1" t="s">
        <v>37</v>
      </c>
      <c r="C88" s="1" t="s">
        <v>4190</v>
      </c>
      <c r="D88" s="24" t="s">
        <v>4205</v>
      </c>
      <c r="E88" s="13" t="s">
        <v>40</v>
      </c>
      <c r="F88" s="14">
        <v>4300000</v>
      </c>
      <c r="G88" s="1" t="s">
        <v>4206</v>
      </c>
      <c r="H88" s="15">
        <v>51607730</v>
      </c>
      <c r="I88" s="15"/>
      <c r="J88" s="16">
        <v>0</v>
      </c>
      <c r="K88" s="16">
        <v>21</v>
      </c>
      <c r="L88" s="17">
        <v>45292</v>
      </c>
      <c r="M88" s="18">
        <f t="shared" ref="M88:M151" si="22">F88</f>
        <v>4300000</v>
      </c>
      <c r="N88" s="17">
        <v>45292</v>
      </c>
      <c r="O88" s="13" t="s">
        <v>181</v>
      </c>
      <c r="P88" s="19">
        <v>45292</v>
      </c>
      <c r="Q88" s="13">
        <v>11</v>
      </c>
      <c r="R88" s="1">
        <v>2101020301</v>
      </c>
      <c r="S88" s="20">
        <f t="shared" ref="S88:S151" si="23">M88</f>
        <v>4300000</v>
      </c>
      <c r="T88" s="17">
        <v>45292</v>
      </c>
      <c r="U88" s="15" t="s">
        <v>4207</v>
      </c>
      <c r="V88" s="17">
        <v>45292</v>
      </c>
      <c r="W88" s="13" t="s">
        <v>3012</v>
      </c>
      <c r="X88" s="17"/>
      <c r="Y88" s="1"/>
      <c r="Z88" s="21">
        <f>+F88</f>
        <v>4300000</v>
      </c>
      <c r="AA88" s="1"/>
      <c r="AB88" s="22"/>
      <c r="AC88" s="1"/>
      <c r="AD88" s="22"/>
      <c r="AE88" s="1"/>
      <c r="AF88" s="1"/>
      <c r="AG88" s="1"/>
      <c r="AH88" s="1"/>
      <c r="AI88" s="1"/>
    </row>
    <row r="89" spans="1:35" s="2" customFormat="1" ht="11.25">
      <c r="A89" s="1">
        <v>12</v>
      </c>
      <c r="B89" s="1" t="s">
        <v>37</v>
      </c>
      <c r="C89" s="1" t="s">
        <v>4190</v>
      </c>
      <c r="D89" s="24" t="s">
        <v>206</v>
      </c>
      <c r="E89" s="13" t="s">
        <v>40</v>
      </c>
      <c r="F89" s="14">
        <v>3500000</v>
      </c>
      <c r="G89" s="1" t="s">
        <v>2584</v>
      </c>
      <c r="H89" s="15">
        <v>65714127</v>
      </c>
      <c r="I89" s="15"/>
      <c r="J89" s="16">
        <v>8</v>
      </c>
      <c r="K89" s="16">
        <v>20</v>
      </c>
      <c r="L89" s="17">
        <v>45292</v>
      </c>
      <c r="M89" s="18">
        <f t="shared" si="22"/>
        <v>3500000</v>
      </c>
      <c r="N89" s="17">
        <v>45292</v>
      </c>
      <c r="O89" s="13" t="s">
        <v>181</v>
      </c>
      <c r="P89" s="19">
        <v>45292</v>
      </c>
      <c r="Q89" s="13">
        <v>12</v>
      </c>
      <c r="R89" s="1">
        <v>2101020301</v>
      </c>
      <c r="S89" s="20">
        <f t="shared" si="23"/>
        <v>3500000</v>
      </c>
      <c r="T89" s="17">
        <v>45292</v>
      </c>
      <c r="U89" s="15" t="s">
        <v>4208</v>
      </c>
      <c r="V89" s="17">
        <v>45292</v>
      </c>
      <c r="W89" s="13" t="s">
        <v>3012</v>
      </c>
      <c r="X89" s="17"/>
      <c r="Y89" s="1"/>
      <c r="Z89" s="21">
        <f>+F89</f>
        <v>3500000</v>
      </c>
      <c r="AA89" s="1"/>
      <c r="AB89" s="22"/>
      <c r="AC89" s="1"/>
      <c r="AD89" s="22"/>
      <c r="AE89" s="1"/>
      <c r="AF89" s="1"/>
      <c r="AG89" s="1"/>
      <c r="AH89" s="1"/>
      <c r="AI89" s="1"/>
    </row>
    <row r="90" spans="1:35" s="2" customFormat="1" ht="11.25">
      <c r="A90" s="1">
        <v>13</v>
      </c>
      <c r="B90" s="1" t="s">
        <v>37</v>
      </c>
      <c r="C90" s="1" t="s">
        <v>124</v>
      </c>
      <c r="D90" s="24" t="s">
        <v>4209</v>
      </c>
      <c r="E90" s="13" t="s">
        <v>40</v>
      </c>
      <c r="F90" s="14">
        <v>18921000</v>
      </c>
      <c r="G90" s="1" t="s">
        <v>4210</v>
      </c>
      <c r="H90" s="15">
        <v>901515391</v>
      </c>
      <c r="I90" s="15"/>
      <c r="J90" s="16">
        <v>4</v>
      </c>
      <c r="K90" s="16">
        <v>44</v>
      </c>
      <c r="L90" s="17">
        <v>45292</v>
      </c>
      <c r="M90" s="18">
        <f t="shared" si="22"/>
        <v>18921000</v>
      </c>
      <c r="N90" s="17">
        <v>45292</v>
      </c>
      <c r="O90" s="13" t="s">
        <v>181</v>
      </c>
      <c r="P90" s="19">
        <v>45292</v>
      </c>
      <c r="Q90" s="13">
        <v>13</v>
      </c>
      <c r="R90" s="1">
        <v>21030202</v>
      </c>
      <c r="S90" s="20">
        <f t="shared" si="23"/>
        <v>18921000</v>
      </c>
      <c r="T90" s="17">
        <v>45292</v>
      </c>
      <c r="U90" s="15">
        <v>100029217</v>
      </c>
      <c r="V90" s="17">
        <v>45292</v>
      </c>
      <c r="W90" s="13" t="s">
        <v>668</v>
      </c>
      <c r="X90" s="17"/>
      <c r="Y90" s="1"/>
      <c r="Z90" s="21">
        <f>+F90/3</f>
        <v>6307000</v>
      </c>
      <c r="AA90" s="1"/>
      <c r="AB90" s="22"/>
      <c r="AC90" s="1"/>
      <c r="AD90" s="22"/>
      <c r="AE90" s="1"/>
      <c r="AF90" s="1"/>
      <c r="AG90" s="1"/>
      <c r="AH90" s="1"/>
      <c r="AI90" s="1"/>
    </row>
    <row r="91" spans="1:35" s="2" customFormat="1" ht="11.25">
      <c r="A91" s="1">
        <v>14</v>
      </c>
      <c r="B91" s="1" t="s">
        <v>37</v>
      </c>
      <c r="C91" s="1" t="s">
        <v>124</v>
      </c>
      <c r="D91" s="24" t="s">
        <v>125</v>
      </c>
      <c r="E91" s="13" t="s">
        <v>40</v>
      </c>
      <c r="F91" s="14">
        <v>5871000</v>
      </c>
      <c r="G91" s="1" t="s">
        <v>4211</v>
      </c>
      <c r="H91" s="15">
        <v>1005714392</v>
      </c>
      <c r="I91" s="15"/>
      <c r="J91" s="16"/>
      <c r="K91" s="16">
        <v>48</v>
      </c>
      <c r="L91" s="17">
        <v>45292</v>
      </c>
      <c r="M91" s="18">
        <f t="shared" si="22"/>
        <v>5871000</v>
      </c>
      <c r="N91" s="17">
        <v>45292</v>
      </c>
      <c r="O91" s="13" t="s">
        <v>181</v>
      </c>
      <c r="P91" s="19">
        <v>45292</v>
      </c>
      <c r="Q91" s="13">
        <v>14</v>
      </c>
      <c r="R91" s="1">
        <v>21030202</v>
      </c>
      <c r="S91" s="20">
        <f t="shared" si="23"/>
        <v>5871000</v>
      </c>
      <c r="T91" s="17">
        <v>45292</v>
      </c>
      <c r="U91" s="15" t="s">
        <v>4212</v>
      </c>
      <c r="V91" s="17">
        <v>45292</v>
      </c>
      <c r="W91" s="13" t="s">
        <v>668</v>
      </c>
      <c r="X91" s="17"/>
      <c r="Y91" s="1"/>
      <c r="Z91" s="21">
        <f>+F91/3</f>
        <v>1957000</v>
      </c>
      <c r="AA91" s="1"/>
      <c r="AB91" s="22"/>
      <c r="AC91" s="1"/>
      <c r="AD91" s="22"/>
      <c r="AE91" s="1"/>
      <c r="AF91" s="1"/>
      <c r="AG91" s="1"/>
      <c r="AH91" s="1"/>
      <c r="AI91" s="1"/>
    </row>
    <row r="92" spans="1:35" s="2" customFormat="1" ht="11.25">
      <c r="A92" s="1">
        <v>15</v>
      </c>
      <c r="B92" s="1" t="s">
        <v>37</v>
      </c>
      <c r="C92" s="1" t="s">
        <v>140</v>
      </c>
      <c r="D92" s="48" t="s">
        <v>4213</v>
      </c>
      <c r="E92" s="13" t="s">
        <v>40</v>
      </c>
      <c r="F92" s="14">
        <v>56787252</v>
      </c>
      <c r="G92" s="1" t="s">
        <v>342</v>
      </c>
      <c r="H92" s="15">
        <v>5972300</v>
      </c>
      <c r="I92" s="15"/>
      <c r="J92" s="16">
        <v>3</v>
      </c>
      <c r="K92" s="16">
        <v>41</v>
      </c>
      <c r="L92" s="17">
        <v>45292</v>
      </c>
      <c r="M92" s="18">
        <f t="shared" si="22"/>
        <v>56787252</v>
      </c>
      <c r="N92" s="17">
        <v>45292</v>
      </c>
      <c r="O92" s="13" t="s">
        <v>181</v>
      </c>
      <c r="P92" s="19">
        <v>45292</v>
      </c>
      <c r="Q92" s="13">
        <v>15</v>
      </c>
      <c r="R92" s="1">
        <v>2101010301</v>
      </c>
      <c r="S92" s="20">
        <f t="shared" si="23"/>
        <v>56787252</v>
      </c>
      <c r="T92" s="17">
        <v>45292</v>
      </c>
      <c r="U92" s="15" t="s">
        <v>4214</v>
      </c>
      <c r="V92" s="17">
        <v>45292</v>
      </c>
      <c r="W92" s="13" t="s">
        <v>4215</v>
      </c>
      <c r="X92" s="17"/>
      <c r="Y92" s="1"/>
      <c r="Z92" s="21">
        <f>+F92/12</f>
        <v>4732271</v>
      </c>
      <c r="AA92" s="1"/>
      <c r="AB92" s="22"/>
      <c r="AC92" s="1"/>
      <c r="AD92" s="22"/>
      <c r="AE92" s="1"/>
      <c r="AF92" s="1"/>
      <c r="AG92" s="1"/>
      <c r="AH92" s="1"/>
      <c r="AI92" s="1"/>
    </row>
    <row r="93" spans="1:35" s="2" customFormat="1" ht="11.25">
      <c r="A93" s="1">
        <v>16</v>
      </c>
      <c r="B93" s="1" t="s">
        <v>37</v>
      </c>
      <c r="C93" s="1" t="s">
        <v>1133</v>
      </c>
      <c r="D93" s="1" t="s">
        <v>4216</v>
      </c>
      <c r="E93" s="13" t="s">
        <v>40</v>
      </c>
      <c r="F93" s="14">
        <v>1950000</v>
      </c>
      <c r="G93" s="1" t="s">
        <v>4217</v>
      </c>
      <c r="H93" s="15">
        <v>1110548224</v>
      </c>
      <c r="I93" s="15"/>
      <c r="J93" s="16"/>
      <c r="K93" s="16">
        <v>25</v>
      </c>
      <c r="L93" s="17">
        <v>45292</v>
      </c>
      <c r="M93" s="18">
        <f t="shared" si="22"/>
        <v>1950000</v>
      </c>
      <c r="N93" s="17">
        <v>45292</v>
      </c>
      <c r="O93" s="13" t="s">
        <v>181</v>
      </c>
      <c r="P93" s="19">
        <v>45292</v>
      </c>
      <c r="Q93" s="13">
        <v>16</v>
      </c>
      <c r="R93" s="1">
        <v>2101020302</v>
      </c>
      <c r="S93" s="20">
        <f t="shared" si="23"/>
        <v>1950000</v>
      </c>
      <c r="T93" s="17">
        <v>45292</v>
      </c>
      <c r="U93" s="15">
        <v>100029229</v>
      </c>
      <c r="V93" s="17">
        <v>45292</v>
      </c>
      <c r="W93" s="13" t="s">
        <v>3012</v>
      </c>
      <c r="X93" s="17"/>
      <c r="Y93" s="1"/>
      <c r="Z93" s="21">
        <f>+F93</f>
        <v>1950000</v>
      </c>
      <c r="AA93" s="1"/>
      <c r="AB93" s="22"/>
      <c r="AC93" s="1"/>
      <c r="AD93" s="22"/>
      <c r="AE93" s="1"/>
      <c r="AF93" s="1"/>
      <c r="AG93" s="1"/>
      <c r="AH93" s="1"/>
      <c r="AI93" s="1"/>
    </row>
    <row r="94" spans="1:35" s="2" customFormat="1" ht="11.25">
      <c r="A94" s="1">
        <v>17</v>
      </c>
      <c r="B94" s="1" t="s">
        <v>37</v>
      </c>
      <c r="C94" s="1" t="s">
        <v>100</v>
      </c>
      <c r="D94" s="24" t="s">
        <v>179</v>
      </c>
      <c r="E94" s="13" t="s">
        <v>40</v>
      </c>
      <c r="F94" s="14">
        <v>1950000</v>
      </c>
      <c r="G94" s="1" t="s">
        <v>187</v>
      </c>
      <c r="H94" s="15">
        <v>1110518316</v>
      </c>
      <c r="I94" s="15"/>
      <c r="J94" s="16">
        <v>7</v>
      </c>
      <c r="K94" s="16">
        <v>37</v>
      </c>
      <c r="L94" s="17">
        <v>45292</v>
      </c>
      <c r="M94" s="18">
        <f>F94</f>
        <v>1950000</v>
      </c>
      <c r="N94" s="17">
        <v>45292</v>
      </c>
      <c r="O94" s="13" t="s">
        <v>181</v>
      </c>
      <c r="P94" s="19">
        <v>45294</v>
      </c>
      <c r="Q94" s="13">
        <v>32</v>
      </c>
      <c r="R94" s="1">
        <v>2101020302</v>
      </c>
      <c r="S94" s="20">
        <f t="shared" si="23"/>
        <v>1950000</v>
      </c>
      <c r="T94" s="17">
        <v>45292</v>
      </c>
      <c r="U94" s="15">
        <v>100029239</v>
      </c>
      <c r="V94" s="17">
        <v>45293</v>
      </c>
      <c r="W94" s="13" t="s">
        <v>3012</v>
      </c>
      <c r="X94" s="17"/>
      <c r="Y94" s="1"/>
      <c r="Z94" s="21">
        <f t="shared" ref="Z94:Z95" si="24">+F94</f>
        <v>1950000</v>
      </c>
      <c r="AA94" s="1"/>
      <c r="AB94" s="22"/>
      <c r="AC94" s="1"/>
      <c r="AD94" s="22"/>
      <c r="AE94" s="1"/>
      <c r="AF94" s="1"/>
      <c r="AG94" s="1"/>
      <c r="AH94" s="1"/>
      <c r="AI94" s="1"/>
    </row>
    <row r="95" spans="1:35" s="2" customFormat="1" ht="11.25">
      <c r="A95" s="1">
        <v>18</v>
      </c>
      <c r="B95" s="1" t="s">
        <v>37</v>
      </c>
      <c r="C95" s="1" t="s">
        <v>100</v>
      </c>
      <c r="D95" s="24" t="s">
        <v>179</v>
      </c>
      <c r="E95" s="13" t="s">
        <v>40</v>
      </c>
      <c r="F95" s="14">
        <v>2200000</v>
      </c>
      <c r="G95" s="1" t="s">
        <v>180</v>
      </c>
      <c r="H95" s="15">
        <v>65767290</v>
      </c>
      <c r="I95" s="15"/>
      <c r="J95" s="16">
        <v>8</v>
      </c>
      <c r="K95" s="16">
        <v>40</v>
      </c>
      <c r="L95" s="17">
        <v>45292</v>
      </c>
      <c r="M95" s="18">
        <f t="shared" ref="M95" si="25">F95</f>
        <v>2200000</v>
      </c>
      <c r="N95" s="17">
        <v>45292</v>
      </c>
      <c r="O95" s="13" t="s">
        <v>181</v>
      </c>
      <c r="P95" s="19">
        <v>45294</v>
      </c>
      <c r="Q95" s="13">
        <v>33</v>
      </c>
      <c r="R95" s="1">
        <v>2101020302</v>
      </c>
      <c r="S95" s="20">
        <f t="shared" si="23"/>
        <v>2200000</v>
      </c>
      <c r="T95" s="17">
        <v>45292</v>
      </c>
      <c r="U95" s="15">
        <v>100029244</v>
      </c>
      <c r="V95" s="17">
        <v>45293</v>
      </c>
      <c r="W95" s="13" t="s">
        <v>3012</v>
      </c>
      <c r="X95" s="17"/>
      <c r="Y95" s="1"/>
      <c r="Z95" s="21">
        <f t="shared" si="24"/>
        <v>2200000</v>
      </c>
      <c r="AA95" s="1"/>
      <c r="AB95" s="22"/>
      <c r="AC95" s="1"/>
      <c r="AD95" s="22"/>
      <c r="AE95" s="1"/>
      <c r="AF95" s="1"/>
      <c r="AG95" s="1"/>
      <c r="AH95" s="1"/>
      <c r="AI95" s="1"/>
    </row>
    <row r="96" spans="1:35" s="2" customFormat="1" ht="11.25">
      <c r="A96" s="1">
        <v>19</v>
      </c>
      <c r="B96" s="1" t="s">
        <v>37</v>
      </c>
      <c r="C96" s="1" t="s">
        <v>100</v>
      </c>
      <c r="D96" s="24" t="s">
        <v>4218</v>
      </c>
      <c r="E96" s="13" t="s">
        <v>40</v>
      </c>
      <c r="F96" s="14">
        <v>38470500</v>
      </c>
      <c r="G96" s="1" t="s">
        <v>68</v>
      </c>
      <c r="H96" s="15">
        <v>1053785704</v>
      </c>
      <c r="I96" s="15"/>
      <c r="J96" s="16">
        <v>9</v>
      </c>
      <c r="K96" s="16">
        <v>7</v>
      </c>
      <c r="L96" s="17">
        <v>45292</v>
      </c>
      <c r="M96" s="18">
        <f t="shared" si="22"/>
        <v>38470500</v>
      </c>
      <c r="N96" s="17">
        <v>45292</v>
      </c>
      <c r="O96" s="13" t="s">
        <v>181</v>
      </c>
      <c r="P96" s="19">
        <v>45292</v>
      </c>
      <c r="Q96" s="13">
        <v>17</v>
      </c>
      <c r="R96" s="1">
        <v>2101020301</v>
      </c>
      <c r="S96" s="20">
        <f t="shared" si="23"/>
        <v>38470500</v>
      </c>
      <c r="T96" s="17">
        <v>45292</v>
      </c>
      <c r="U96" s="15" t="s">
        <v>4219</v>
      </c>
      <c r="V96" s="17">
        <v>45293</v>
      </c>
      <c r="W96" s="13" t="s">
        <v>4145</v>
      </c>
      <c r="X96" s="17">
        <v>45412</v>
      </c>
      <c r="Y96" s="1" t="s">
        <v>4220</v>
      </c>
      <c r="Z96" s="21">
        <v>9720000</v>
      </c>
      <c r="AA96" s="27">
        <v>9720000</v>
      </c>
      <c r="AB96" s="22"/>
      <c r="AC96" s="1"/>
      <c r="AD96" s="22"/>
      <c r="AE96" s="1"/>
      <c r="AF96" s="1"/>
      <c r="AG96" s="1"/>
      <c r="AH96" s="1"/>
      <c r="AI96" s="1"/>
    </row>
    <row r="97" spans="1:35" s="2" customFormat="1" ht="11.25">
      <c r="A97" s="1">
        <v>20</v>
      </c>
      <c r="B97" s="1" t="s">
        <v>37</v>
      </c>
      <c r="C97" s="1" t="s">
        <v>140</v>
      </c>
      <c r="D97" s="24" t="s">
        <v>4221</v>
      </c>
      <c r="E97" s="13" t="s">
        <v>40</v>
      </c>
      <c r="F97" s="14">
        <v>211635582</v>
      </c>
      <c r="G97" s="1" t="s">
        <v>142</v>
      </c>
      <c r="H97" s="15">
        <v>800185215</v>
      </c>
      <c r="I97" s="15"/>
      <c r="J97" s="16">
        <v>2</v>
      </c>
      <c r="K97" s="16">
        <v>33</v>
      </c>
      <c r="L97" s="17">
        <v>45292</v>
      </c>
      <c r="M97" s="18">
        <f t="shared" si="22"/>
        <v>211635582</v>
      </c>
      <c r="N97" s="17">
        <v>45292</v>
      </c>
      <c r="O97" s="13" t="s">
        <v>181</v>
      </c>
      <c r="P97" s="19">
        <v>45292</v>
      </c>
      <c r="Q97" s="13">
        <v>18</v>
      </c>
      <c r="R97" s="1">
        <v>2102020210</v>
      </c>
      <c r="S97" s="20">
        <f t="shared" si="23"/>
        <v>211635582</v>
      </c>
      <c r="T97" s="17">
        <v>45292</v>
      </c>
      <c r="U97" s="15" t="s">
        <v>4222</v>
      </c>
      <c r="V97" s="17">
        <v>45292</v>
      </c>
      <c r="W97" s="13" t="s">
        <v>3146</v>
      </c>
      <c r="X97" s="17"/>
      <c r="Y97" s="1"/>
      <c r="Z97" s="21">
        <f>+F97/2</f>
        <v>105817791</v>
      </c>
      <c r="AA97" s="1"/>
      <c r="AB97" s="22"/>
      <c r="AC97" s="1"/>
      <c r="AD97" s="22"/>
      <c r="AE97" s="1"/>
      <c r="AF97" s="1"/>
      <c r="AG97" s="1"/>
      <c r="AH97" s="1"/>
      <c r="AI97" s="1"/>
    </row>
    <row r="98" spans="1:35" s="2" customFormat="1" ht="11.25">
      <c r="A98" s="1">
        <v>21</v>
      </c>
      <c r="B98" s="1" t="s">
        <v>37</v>
      </c>
      <c r="C98" s="1" t="s">
        <v>140</v>
      </c>
      <c r="D98" s="24" t="s">
        <v>4223</v>
      </c>
      <c r="E98" s="13" t="s">
        <v>80</v>
      </c>
      <c r="F98" s="14">
        <v>249125832</v>
      </c>
      <c r="G98" s="1" t="s">
        <v>4224</v>
      </c>
      <c r="H98" s="15">
        <v>900427788</v>
      </c>
      <c r="I98" s="15"/>
      <c r="J98" s="16">
        <v>3</v>
      </c>
      <c r="K98" s="16">
        <v>53</v>
      </c>
      <c r="L98" s="17">
        <v>45292</v>
      </c>
      <c r="M98" s="18">
        <f t="shared" si="22"/>
        <v>249125832</v>
      </c>
      <c r="N98" s="17">
        <v>45292</v>
      </c>
      <c r="O98" s="13" t="s">
        <v>181</v>
      </c>
      <c r="P98" s="19">
        <v>45292</v>
      </c>
      <c r="Q98" s="13">
        <v>19</v>
      </c>
      <c r="R98" s="1">
        <v>2102020211</v>
      </c>
      <c r="S98" s="20">
        <f t="shared" si="23"/>
        <v>249125832</v>
      </c>
      <c r="T98" s="17">
        <v>45289</v>
      </c>
      <c r="U98" s="15" t="s">
        <v>4225</v>
      </c>
      <c r="V98" s="17">
        <v>45292</v>
      </c>
      <c r="W98" s="13" t="s">
        <v>3146</v>
      </c>
      <c r="X98" s="17"/>
      <c r="Y98" s="1"/>
      <c r="Z98" s="21">
        <f>+F98/2</f>
        <v>124562916</v>
      </c>
      <c r="AA98" s="1"/>
      <c r="AB98" s="22"/>
      <c r="AC98" s="1"/>
      <c r="AD98" s="22"/>
      <c r="AE98" s="1"/>
      <c r="AF98" s="1"/>
      <c r="AG98" s="1"/>
      <c r="AH98" s="1"/>
      <c r="AI98" s="1"/>
    </row>
    <row r="99" spans="1:35" s="2" customFormat="1" ht="11.25">
      <c r="A99" s="1">
        <v>22</v>
      </c>
      <c r="B99" s="1" t="s">
        <v>37</v>
      </c>
      <c r="C99" s="1" t="s">
        <v>100</v>
      </c>
      <c r="D99" s="24" t="s">
        <v>4218</v>
      </c>
      <c r="E99" s="13" t="s">
        <v>40</v>
      </c>
      <c r="F99" s="14">
        <v>35689500</v>
      </c>
      <c r="G99" s="1" t="s">
        <v>174</v>
      </c>
      <c r="H99" s="15">
        <v>14243863</v>
      </c>
      <c r="I99" s="15"/>
      <c r="J99" s="16">
        <v>3</v>
      </c>
      <c r="K99" s="16">
        <v>8</v>
      </c>
      <c r="L99" s="17">
        <v>45292</v>
      </c>
      <c r="M99" s="18">
        <f t="shared" si="22"/>
        <v>35689500</v>
      </c>
      <c r="N99" s="17">
        <v>45293</v>
      </c>
      <c r="O99" s="13" t="s">
        <v>181</v>
      </c>
      <c r="P99" s="19">
        <v>45293</v>
      </c>
      <c r="Q99" s="13">
        <v>34</v>
      </c>
      <c r="R99" s="1">
        <v>2101020301</v>
      </c>
      <c r="S99" s="20">
        <f t="shared" si="23"/>
        <v>35689500</v>
      </c>
      <c r="T99" s="17">
        <v>45293</v>
      </c>
      <c r="U99" s="15" t="s">
        <v>4226</v>
      </c>
      <c r="V99" s="17">
        <v>45293</v>
      </c>
      <c r="W99" s="13" t="s">
        <v>4145</v>
      </c>
      <c r="X99" s="17">
        <v>45412</v>
      </c>
      <c r="Y99" s="1" t="s">
        <v>4220</v>
      </c>
      <c r="Z99" s="21">
        <v>9720000</v>
      </c>
      <c r="AA99" s="27">
        <v>9720000</v>
      </c>
      <c r="AB99" s="22"/>
      <c r="AC99" s="1"/>
      <c r="AD99" s="22"/>
      <c r="AE99" s="1"/>
      <c r="AF99" s="1"/>
      <c r="AG99" s="1"/>
      <c r="AH99" s="1"/>
      <c r="AI99" s="1"/>
    </row>
    <row r="100" spans="1:35" s="2" customFormat="1" ht="11.25">
      <c r="A100" s="1">
        <v>23</v>
      </c>
      <c r="B100" s="1" t="s">
        <v>37</v>
      </c>
      <c r="C100" s="1" t="s">
        <v>100</v>
      </c>
      <c r="D100" s="1" t="s">
        <v>4227</v>
      </c>
      <c r="E100" s="13" t="s">
        <v>40</v>
      </c>
      <c r="F100" s="14">
        <v>5250000</v>
      </c>
      <c r="G100" s="1" t="s">
        <v>4228</v>
      </c>
      <c r="H100" s="15">
        <v>38290379</v>
      </c>
      <c r="I100" s="15"/>
      <c r="J100" s="16">
        <v>7</v>
      </c>
      <c r="K100" s="16">
        <v>49</v>
      </c>
      <c r="L100" s="17">
        <v>45292</v>
      </c>
      <c r="M100" s="18">
        <f t="shared" si="22"/>
        <v>5250000</v>
      </c>
      <c r="N100" s="17">
        <v>45293</v>
      </c>
      <c r="O100" s="13" t="s">
        <v>181</v>
      </c>
      <c r="P100" s="19">
        <v>45293</v>
      </c>
      <c r="Q100" s="13">
        <v>22</v>
      </c>
      <c r="R100" s="1">
        <v>2101020301</v>
      </c>
      <c r="S100" s="20">
        <f t="shared" si="23"/>
        <v>5250000</v>
      </c>
      <c r="T100" s="17">
        <v>45295</v>
      </c>
      <c r="U100" s="15" t="s">
        <v>4229</v>
      </c>
      <c r="V100" s="17">
        <v>45295</v>
      </c>
      <c r="W100" s="13" t="s">
        <v>3012</v>
      </c>
      <c r="X100" s="17"/>
      <c r="Y100" s="1"/>
      <c r="Z100" s="21">
        <v>5250000</v>
      </c>
      <c r="AA100" s="1"/>
      <c r="AB100" s="22"/>
      <c r="AC100" s="1"/>
      <c r="AD100" s="22"/>
      <c r="AE100" s="1"/>
      <c r="AF100" s="1"/>
      <c r="AG100" s="1"/>
      <c r="AH100" s="1"/>
      <c r="AI100" s="1"/>
    </row>
    <row r="101" spans="1:35" s="2" customFormat="1" ht="11.25">
      <c r="A101" s="1">
        <v>24</v>
      </c>
      <c r="B101" s="1" t="s">
        <v>37</v>
      </c>
      <c r="C101" s="1" t="s">
        <v>100</v>
      </c>
      <c r="D101" s="24" t="s">
        <v>106</v>
      </c>
      <c r="E101" s="13" t="s">
        <v>40</v>
      </c>
      <c r="F101" s="14">
        <v>23175000</v>
      </c>
      <c r="G101" s="1" t="s">
        <v>107</v>
      </c>
      <c r="H101" s="15">
        <v>28980289</v>
      </c>
      <c r="I101" s="15"/>
      <c r="J101" s="16">
        <v>7</v>
      </c>
      <c r="K101" s="16">
        <v>12</v>
      </c>
      <c r="L101" s="17">
        <v>45292</v>
      </c>
      <c r="M101" s="18">
        <f t="shared" si="22"/>
        <v>23175000</v>
      </c>
      <c r="N101" s="17">
        <v>45293</v>
      </c>
      <c r="O101" s="13" t="s">
        <v>181</v>
      </c>
      <c r="P101" s="19">
        <v>45293</v>
      </c>
      <c r="Q101" s="13">
        <v>23</v>
      </c>
      <c r="R101" s="1">
        <v>2101020301</v>
      </c>
      <c r="S101" s="20">
        <f t="shared" si="23"/>
        <v>23175000</v>
      </c>
      <c r="T101" s="17">
        <v>45293</v>
      </c>
      <c r="U101" s="17" t="s">
        <v>4230</v>
      </c>
      <c r="V101" s="17">
        <v>45293</v>
      </c>
      <c r="W101" s="13" t="s">
        <v>1135</v>
      </c>
      <c r="X101" s="17"/>
      <c r="Y101" s="1"/>
      <c r="Z101" s="21">
        <f>+F101/5</f>
        <v>4635000</v>
      </c>
      <c r="AA101" s="1"/>
      <c r="AB101" s="22"/>
      <c r="AC101" s="1"/>
      <c r="AD101" s="22"/>
      <c r="AE101" s="1"/>
      <c r="AF101" s="1"/>
      <c r="AG101" s="1"/>
      <c r="AH101" s="1"/>
      <c r="AI101" s="1"/>
    </row>
    <row r="102" spans="1:35" s="2" customFormat="1" ht="11.25">
      <c r="A102" s="1">
        <v>25</v>
      </c>
      <c r="B102" s="1" t="s">
        <v>37</v>
      </c>
      <c r="C102" s="1" t="s">
        <v>100</v>
      </c>
      <c r="D102" s="24" t="s">
        <v>179</v>
      </c>
      <c r="E102" s="13" t="s">
        <v>40</v>
      </c>
      <c r="F102" s="14">
        <v>1950000</v>
      </c>
      <c r="G102" s="1" t="s">
        <v>4231</v>
      </c>
      <c r="H102" s="15">
        <v>1234641495</v>
      </c>
      <c r="I102" s="15"/>
      <c r="J102" s="16">
        <v>2</v>
      </c>
      <c r="K102" s="16">
        <v>39</v>
      </c>
      <c r="L102" s="17">
        <v>45292</v>
      </c>
      <c r="M102" s="18">
        <f t="shared" si="22"/>
        <v>1950000</v>
      </c>
      <c r="N102" s="17">
        <v>45293</v>
      </c>
      <c r="O102" s="13" t="s">
        <v>181</v>
      </c>
      <c r="P102" s="19">
        <v>45293</v>
      </c>
      <c r="Q102" s="13">
        <v>24</v>
      </c>
      <c r="R102" s="1">
        <v>2101020302</v>
      </c>
      <c r="S102" s="20">
        <f t="shared" si="23"/>
        <v>1950000</v>
      </c>
      <c r="T102" s="17">
        <v>45293</v>
      </c>
      <c r="U102" s="15">
        <v>100029276</v>
      </c>
      <c r="V102" s="17">
        <v>45293</v>
      </c>
      <c r="W102" s="13" t="s">
        <v>4138</v>
      </c>
      <c r="X102" s="17"/>
      <c r="Y102" s="1"/>
      <c r="Z102" s="21">
        <v>1950000</v>
      </c>
      <c r="AA102" s="1"/>
      <c r="AB102" s="22"/>
      <c r="AC102" s="1"/>
      <c r="AD102" s="22"/>
      <c r="AE102" s="1"/>
      <c r="AF102" s="1"/>
      <c r="AG102" s="1"/>
      <c r="AH102" s="1"/>
      <c r="AI102" s="1"/>
    </row>
    <row r="103" spans="1:35" s="2" customFormat="1" ht="11.25">
      <c r="A103" s="1">
        <v>26</v>
      </c>
      <c r="B103" s="1" t="s">
        <v>37</v>
      </c>
      <c r="C103" s="1" t="s">
        <v>100</v>
      </c>
      <c r="D103" s="24" t="s">
        <v>179</v>
      </c>
      <c r="E103" s="13" t="s">
        <v>40</v>
      </c>
      <c r="F103" s="14">
        <v>1950000</v>
      </c>
      <c r="G103" s="1" t="s">
        <v>191</v>
      </c>
      <c r="H103" s="15">
        <v>1109380186</v>
      </c>
      <c r="I103" s="15"/>
      <c r="J103" s="16">
        <v>7</v>
      </c>
      <c r="K103" s="16">
        <v>38</v>
      </c>
      <c r="L103" s="17">
        <v>45292</v>
      </c>
      <c r="M103" s="18">
        <f t="shared" si="22"/>
        <v>1950000</v>
      </c>
      <c r="N103" s="17">
        <v>45293</v>
      </c>
      <c r="O103" s="13" t="s">
        <v>181</v>
      </c>
      <c r="P103" s="19">
        <v>45293</v>
      </c>
      <c r="Q103" s="13">
        <v>25</v>
      </c>
      <c r="R103" s="1">
        <v>2101020302</v>
      </c>
      <c r="S103" s="20">
        <f t="shared" si="23"/>
        <v>1950000</v>
      </c>
      <c r="T103" s="17">
        <v>45293</v>
      </c>
      <c r="U103" s="15" t="s">
        <v>4232</v>
      </c>
      <c r="V103" s="17">
        <v>45293</v>
      </c>
      <c r="W103" s="13" t="s">
        <v>4138</v>
      </c>
      <c r="X103" s="17"/>
      <c r="Y103" s="1"/>
      <c r="Z103" s="21">
        <v>1950000</v>
      </c>
      <c r="AA103" s="1"/>
      <c r="AB103" s="22"/>
      <c r="AC103" s="1"/>
      <c r="AD103" s="22"/>
      <c r="AE103" s="1"/>
      <c r="AF103" s="1"/>
      <c r="AG103" s="1"/>
      <c r="AH103" s="1"/>
      <c r="AI103" s="1"/>
    </row>
    <row r="104" spans="1:35" s="2" customFormat="1" ht="11.25">
      <c r="A104" s="1">
        <v>27</v>
      </c>
      <c r="B104" s="1" t="s">
        <v>37</v>
      </c>
      <c r="C104" s="1" t="s">
        <v>4190</v>
      </c>
      <c r="D104" s="24" t="s">
        <v>206</v>
      </c>
      <c r="E104" s="13" t="s">
        <v>80</v>
      </c>
      <c r="F104" s="14">
        <v>3500000</v>
      </c>
      <c r="G104" s="1" t="s">
        <v>4233</v>
      </c>
      <c r="H104" s="15">
        <v>1234639176</v>
      </c>
      <c r="I104" s="15"/>
      <c r="J104" s="16">
        <v>1</v>
      </c>
      <c r="K104" s="16">
        <v>19</v>
      </c>
      <c r="L104" s="17">
        <v>45292</v>
      </c>
      <c r="M104" s="18">
        <f t="shared" si="22"/>
        <v>3500000</v>
      </c>
      <c r="N104" s="17">
        <v>45293</v>
      </c>
      <c r="O104" s="13" t="s">
        <v>181</v>
      </c>
      <c r="P104" s="19">
        <v>45293</v>
      </c>
      <c r="Q104" s="13">
        <v>26</v>
      </c>
      <c r="R104" s="1">
        <v>2101020301</v>
      </c>
      <c r="S104" s="20">
        <f t="shared" si="23"/>
        <v>3500000</v>
      </c>
      <c r="T104" s="17">
        <v>45293</v>
      </c>
      <c r="U104" s="15" t="s">
        <v>4234</v>
      </c>
      <c r="V104" s="17">
        <v>45293</v>
      </c>
      <c r="W104" s="13" t="s">
        <v>3012</v>
      </c>
      <c r="X104" s="17"/>
      <c r="Y104" s="1"/>
      <c r="Z104" s="21">
        <v>3500000</v>
      </c>
      <c r="AA104" s="1"/>
      <c r="AB104" s="22"/>
      <c r="AC104" s="1"/>
      <c r="AD104" s="22"/>
      <c r="AE104" s="1"/>
      <c r="AF104" s="1"/>
      <c r="AG104" s="1"/>
      <c r="AH104" s="1"/>
      <c r="AI104" s="1"/>
    </row>
    <row r="105" spans="1:35" s="2" customFormat="1" ht="11.25">
      <c r="A105" s="1">
        <v>28</v>
      </c>
      <c r="B105" s="1" t="s">
        <v>37</v>
      </c>
      <c r="C105" s="1" t="s">
        <v>100</v>
      </c>
      <c r="D105" s="1" t="s">
        <v>4235</v>
      </c>
      <c r="E105" s="13" t="s">
        <v>40</v>
      </c>
      <c r="F105" s="14">
        <v>9000000</v>
      </c>
      <c r="G105" s="1" t="s">
        <v>278</v>
      </c>
      <c r="H105" s="15">
        <v>14325425</v>
      </c>
      <c r="I105" s="15"/>
      <c r="J105" s="16">
        <v>3</v>
      </c>
      <c r="K105" s="16">
        <v>28</v>
      </c>
      <c r="L105" s="17">
        <v>45292</v>
      </c>
      <c r="M105" s="18">
        <f t="shared" si="22"/>
        <v>9000000</v>
      </c>
      <c r="N105" s="17">
        <v>45293</v>
      </c>
      <c r="O105" s="13" t="s">
        <v>181</v>
      </c>
      <c r="P105" s="19">
        <v>45294</v>
      </c>
      <c r="Q105" s="13">
        <v>35</v>
      </c>
      <c r="R105" s="1">
        <v>2101020301</v>
      </c>
      <c r="S105" s="20">
        <f t="shared" si="23"/>
        <v>9000000</v>
      </c>
      <c r="T105" s="17">
        <v>45293</v>
      </c>
      <c r="U105" s="15" t="s">
        <v>4236</v>
      </c>
      <c r="V105" s="17">
        <v>45293</v>
      </c>
      <c r="W105" s="13" t="s">
        <v>3012</v>
      </c>
      <c r="X105" s="17"/>
      <c r="Y105" s="1"/>
      <c r="Z105" s="21">
        <v>9000000</v>
      </c>
      <c r="AA105" s="1"/>
      <c r="AB105" s="22"/>
      <c r="AC105" s="1"/>
      <c r="AD105" s="22"/>
      <c r="AE105" s="1"/>
      <c r="AF105" s="1"/>
      <c r="AG105" s="1"/>
      <c r="AH105" s="1"/>
      <c r="AI105" s="1"/>
    </row>
    <row r="106" spans="1:35" s="2" customFormat="1" ht="11.25">
      <c r="A106" s="1">
        <v>29</v>
      </c>
      <c r="B106" s="1" t="s">
        <v>37</v>
      </c>
      <c r="C106" s="1" t="s">
        <v>100</v>
      </c>
      <c r="D106" s="1" t="s">
        <v>4237</v>
      </c>
      <c r="E106" s="13" t="s">
        <v>40</v>
      </c>
      <c r="F106" s="14">
        <v>37080000</v>
      </c>
      <c r="G106" s="1" t="s">
        <v>56</v>
      </c>
      <c r="H106" s="15">
        <v>1122397810</v>
      </c>
      <c r="I106" s="15"/>
      <c r="J106" s="16">
        <v>7</v>
      </c>
      <c r="K106" s="16">
        <v>9</v>
      </c>
      <c r="L106" s="17">
        <v>45292</v>
      </c>
      <c r="M106" s="18">
        <f t="shared" si="22"/>
        <v>37080000</v>
      </c>
      <c r="N106" s="17">
        <v>45293</v>
      </c>
      <c r="O106" s="13" t="s">
        <v>181</v>
      </c>
      <c r="P106" s="19">
        <v>45294</v>
      </c>
      <c r="Q106" s="13">
        <v>36</v>
      </c>
      <c r="R106" s="1">
        <v>2101020301</v>
      </c>
      <c r="S106" s="20">
        <f t="shared" si="23"/>
        <v>37080000</v>
      </c>
      <c r="T106" s="17">
        <v>45293</v>
      </c>
      <c r="U106" s="15">
        <v>100029310</v>
      </c>
      <c r="V106" s="17">
        <v>45293</v>
      </c>
      <c r="W106" s="13" t="s">
        <v>4145</v>
      </c>
      <c r="X106" s="17">
        <v>45412</v>
      </c>
      <c r="Y106" s="1" t="s">
        <v>4220</v>
      </c>
      <c r="Z106" s="21">
        <f>+F106/4</f>
        <v>9270000</v>
      </c>
      <c r="AA106" s="27">
        <v>9720000</v>
      </c>
      <c r="AB106" s="22"/>
      <c r="AC106" s="1"/>
      <c r="AD106" s="22"/>
      <c r="AE106" s="1"/>
      <c r="AF106" s="1"/>
      <c r="AG106" s="1"/>
      <c r="AH106" s="1"/>
      <c r="AI106" s="1"/>
    </row>
    <row r="107" spans="1:35" s="2" customFormat="1" ht="11.25">
      <c r="A107" s="1">
        <v>30</v>
      </c>
      <c r="B107" s="1" t="s">
        <v>37</v>
      </c>
      <c r="C107" s="1" t="s">
        <v>4190</v>
      </c>
      <c r="D107" s="24" t="s">
        <v>4238</v>
      </c>
      <c r="E107" s="13" t="s">
        <v>40</v>
      </c>
      <c r="F107" s="14">
        <v>5500000</v>
      </c>
      <c r="G107" s="1" t="s">
        <v>213</v>
      </c>
      <c r="H107" s="15">
        <v>77182070</v>
      </c>
      <c r="I107" s="15"/>
      <c r="J107" s="16">
        <v>6</v>
      </c>
      <c r="K107" s="16">
        <v>23</v>
      </c>
      <c r="L107" s="17">
        <v>45292</v>
      </c>
      <c r="M107" s="18">
        <f t="shared" si="22"/>
        <v>5500000</v>
      </c>
      <c r="N107" s="17">
        <v>45293</v>
      </c>
      <c r="O107" s="13" t="s">
        <v>181</v>
      </c>
      <c r="P107" s="19">
        <v>45295</v>
      </c>
      <c r="Q107" s="13">
        <v>44</v>
      </c>
      <c r="R107" s="1">
        <v>2101020301</v>
      </c>
      <c r="S107" s="20">
        <f t="shared" si="23"/>
        <v>5500000</v>
      </c>
      <c r="T107" s="17">
        <v>45294</v>
      </c>
      <c r="U107" s="15" t="s">
        <v>4239</v>
      </c>
      <c r="V107" s="17">
        <v>45295</v>
      </c>
      <c r="W107" s="13" t="s">
        <v>3012</v>
      </c>
      <c r="X107" s="17"/>
      <c r="Y107" s="1"/>
      <c r="Z107" s="21">
        <f>+F107</f>
        <v>5500000</v>
      </c>
      <c r="AA107" s="1"/>
      <c r="AB107" s="22"/>
      <c r="AC107" s="1"/>
      <c r="AD107" s="22"/>
      <c r="AE107" s="1"/>
      <c r="AF107" s="1"/>
      <c r="AG107" s="1"/>
      <c r="AH107" s="1"/>
      <c r="AI107" s="1"/>
    </row>
    <row r="108" spans="1:35" s="2" customFormat="1" ht="11.25">
      <c r="A108" s="1">
        <v>31</v>
      </c>
      <c r="B108" s="1" t="s">
        <v>37</v>
      </c>
      <c r="C108" s="1" t="s">
        <v>330</v>
      </c>
      <c r="D108" s="24" t="s">
        <v>4240</v>
      </c>
      <c r="E108" s="13" t="s">
        <v>40</v>
      </c>
      <c r="F108" s="14">
        <v>20600000</v>
      </c>
      <c r="G108" s="1" t="s">
        <v>4241</v>
      </c>
      <c r="H108" s="15">
        <v>79521725</v>
      </c>
      <c r="I108" s="15"/>
      <c r="J108" s="16">
        <v>4</v>
      </c>
      <c r="K108" s="16">
        <v>2</v>
      </c>
      <c r="L108" s="17">
        <v>45292</v>
      </c>
      <c r="M108" s="18">
        <f t="shared" si="22"/>
        <v>20600000</v>
      </c>
      <c r="N108" s="17">
        <v>45293</v>
      </c>
      <c r="O108" s="13" t="s">
        <v>181</v>
      </c>
      <c r="P108" s="19">
        <v>45293</v>
      </c>
      <c r="Q108" s="13">
        <v>27</v>
      </c>
      <c r="R108" s="1">
        <v>2101010301</v>
      </c>
      <c r="S108" s="20">
        <f t="shared" si="23"/>
        <v>20600000</v>
      </c>
      <c r="T108" s="17">
        <v>45294</v>
      </c>
      <c r="U108" s="15">
        <v>100029370</v>
      </c>
      <c r="V108" s="17">
        <v>45294</v>
      </c>
      <c r="W108" s="13" t="s">
        <v>4145</v>
      </c>
      <c r="X108" s="17"/>
      <c r="Y108" s="1"/>
      <c r="Z108" s="21">
        <f>+F108/4</f>
        <v>5150000</v>
      </c>
      <c r="AA108" s="1"/>
      <c r="AB108" s="22"/>
      <c r="AC108" s="1"/>
      <c r="AD108" s="22"/>
      <c r="AE108" s="1"/>
      <c r="AF108" s="1"/>
      <c r="AG108" s="1"/>
      <c r="AH108" s="1"/>
      <c r="AI108" s="1"/>
    </row>
    <row r="109" spans="1:35" s="2" customFormat="1" ht="11.25">
      <c r="A109" s="1">
        <v>32</v>
      </c>
      <c r="B109" s="1" t="s">
        <v>37</v>
      </c>
      <c r="C109" s="1" t="s">
        <v>100</v>
      </c>
      <c r="D109" s="24" t="s">
        <v>157</v>
      </c>
      <c r="E109" s="13" t="s">
        <v>80</v>
      </c>
      <c r="F109" s="14">
        <v>2635250</v>
      </c>
      <c r="G109" s="1" t="s">
        <v>158</v>
      </c>
      <c r="H109" s="15">
        <v>51987188</v>
      </c>
      <c r="I109" s="15"/>
      <c r="J109" s="16">
        <v>7</v>
      </c>
      <c r="K109" s="16">
        <v>18</v>
      </c>
      <c r="L109" s="17">
        <v>45292</v>
      </c>
      <c r="M109" s="18">
        <f t="shared" si="22"/>
        <v>2635250</v>
      </c>
      <c r="N109" s="17">
        <v>45293</v>
      </c>
      <c r="O109" s="13" t="s">
        <v>181</v>
      </c>
      <c r="P109" s="19">
        <v>45293</v>
      </c>
      <c r="Q109" s="13">
        <v>28</v>
      </c>
      <c r="R109" s="1">
        <v>2101020301</v>
      </c>
      <c r="S109" s="20">
        <f t="shared" si="23"/>
        <v>2635250</v>
      </c>
      <c r="T109" s="17">
        <v>45293</v>
      </c>
      <c r="U109" s="15" t="s">
        <v>4242</v>
      </c>
      <c r="V109" s="17">
        <v>45293</v>
      </c>
      <c r="W109" s="13" t="s">
        <v>3012</v>
      </c>
      <c r="X109" s="17"/>
      <c r="Y109" s="1"/>
      <c r="Z109" s="21">
        <f t="shared" ref="Z109:Z111" si="26">+F109</f>
        <v>2635250</v>
      </c>
      <c r="AA109" s="1"/>
      <c r="AB109" s="22"/>
      <c r="AC109" s="1"/>
      <c r="AD109" s="22"/>
      <c r="AE109" s="1"/>
      <c r="AF109" s="1"/>
      <c r="AG109" s="1"/>
      <c r="AH109" s="1"/>
      <c r="AI109" s="1"/>
    </row>
    <row r="110" spans="1:35" s="2" customFormat="1" ht="11.25">
      <c r="A110" s="1">
        <v>33</v>
      </c>
      <c r="B110" s="1" t="s">
        <v>37</v>
      </c>
      <c r="C110" s="1" t="s">
        <v>100</v>
      </c>
      <c r="D110" s="24" t="s">
        <v>106</v>
      </c>
      <c r="E110" s="13" t="s">
        <v>40</v>
      </c>
      <c r="F110" s="14">
        <v>23175000</v>
      </c>
      <c r="G110" s="1" t="s">
        <v>224</v>
      </c>
      <c r="H110" s="15">
        <v>38361246</v>
      </c>
      <c r="I110" s="15"/>
      <c r="J110" s="16">
        <v>1</v>
      </c>
      <c r="K110" s="16">
        <v>10</v>
      </c>
      <c r="L110" s="17">
        <v>45292</v>
      </c>
      <c r="M110" s="18">
        <f t="shared" si="22"/>
        <v>23175000</v>
      </c>
      <c r="N110" s="17">
        <v>45293</v>
      </c>
      <c r="O110" s="13" t="s">
        <v>181</v>
      </c>
      <c r="P110" s="19">
        <v>45293</v>
      </c>
      <c r="Q110" s="13">
        <v>29</v>
      </c>
      <c r="R110" s="1">
        <v>2101020301</v>
      </c>
      <c r="S110" s="20">
        <f t="shared" si="23"/>
        <v>23175000</v>
      </c>
      <c r="T110" s="17" t="s">
        <v>4243</v>
      </c>
      <c r="U110" s="15" t="s">
        <v>4244</v>
      </c>
      <c r="V110" s="17">
        <v>45293</v>
      </c>
      <c r="W110" s="13" t="s">
        <v>1135</v>
      </c>
      <c r="X110" s="17"/>
      <c r="Y110" s="1"/>
      <c r="Z110" s="21">
        <f>+F110/5</f>
        <v>4635000</v>
      </c>
      <c r="AA110" s="1"/>
      <c r="AB110" s="22"/>
      <c r="AC110" s="1"/>
      <c r="AD110" s="22"/>
      <c r="AE110" s="1"/>
      <c r="AF110" s="1"/>
      <c r="AG110" s="1"/>
      <c r="AH110" s="1"/>
      <c r="AI110" s="1"/>
    </row>
    <row r="111" spans="1:35" s="2" customFormat="1" ht="11.25">
      <c r="A111" s="1">
        <v>34</v>
      </c>
      <c r="B111" s="1" t="s">
        <v>37</v>
      </c>
      <c r="C111" s="1" t="s">
        <v>100</v>
      </c>
      <c r="D111" s="24" t="s">
        <v>4245</v>
      </c>
      <c r="E111" s="13" t="s">
        <v>40</v>
      </c>
      <c r="F111" s="14">
        <v>7500000</v>
      </c>
      <c r="G111" s="1" t="s">
        <v>4246</v>
      </c>
      <c r="H111" s="15">
        <v>1110501425</v>
      </c>
      <c r="I111" s="15"/>
      <c r="J111" s="16">
        <v>7</v>
      </c>
      <c r="K111" s="16">
        <v>15</v>
      </c>
      <c r="L111" s="17">
        <v>45292</v>
      </c>
      <c r="M111" s="18">
        <f t="shared" si="22"/>
        <v>7500000</v>
      </c>
      <c r="N111" s="17">
        <v>45293</v>
      </c>
      <c r="O111" s="13" t="s">
        <v>181</v>
      </c>
      <c r="P111" s="19">
        <v>45293</v>
      </c>
      <c r="Q111" s="13">
        <v>30</v>
      </c>
      <c r="R111" s="1">
        <v>2101020301</v>
      </c>
      <c r="S111" s="20">
        <f t="shared" si="23"/>
        <v>7500000</v>
      </c>
      <c r="T111" s="17">
        <v>45293</v>
      </c>
      <c r="U111" s="15" t="s">
        <v>4247</v>
      </c>
      <c r="V111" s="17">
        <v>45293</v>
      </c>
      <c r="W111" s="13" t="s">
        <v>3012</v>
      </c>
      <c r="X111" s="17"/>
      <c r="Y111" s="1"/>
      <c r="Z111" s="21">
        <f t="shared" si="26"/>
        <v>7500000</v>
      </c>
      <c r="AA111" s="1"/>
      <c r="AB111" s="22"/>
      <c r="AC111" s="1"/>
      <c r="AD111" s="22"/>
      <c r="AE111" s="1"/>
      <c r="AF111" s="1"/>
      <c r="AG111" s="1"/>
      <c r="AH111" s="1"/>
      <c r="AI111" s="1"/>
    </row>
    <row r="112" spans="1:35" s="2" customFormat="1" ht="11.25">
      <c r="A112" s="1">
        <v>35</v>
      </c>
      <c r="B112" s="1" t="s">
        <v>37</v>
      </c>
      <c r="C112" s="1" t="s">
        <v>100</v>
      </c>
      <c r="D112" s="24" t="s">
        <v>232</v>
      </c>
      <c r="E112" s="13" t="s">
        <v>40</v>
      </c>
      <c r="F112" s="14">
        <v>13500000</v>
      </c>
      <c r="G112" s="1" t="s">
        <v>233</v>
      </c>
      <c r="H112" s="15">
        <v>14138035</v>
      </c>
      <c r="I112" s="15"/>
      <c r="J112" s="16">
        <v>2</v>
      </c>
      <c r="K112" s="16">
        <v>14</v>
      </c>
      <c r="L112" s="17">
        <v>45292</v>
      </c>
      <c r="M112" s="18">
        <f t="shared" si="22"/>
        <v>13500000</v>
      </c>
      <c r="N112" s="17">
        <v>45293</v>
      </c>
      <c r="O112" s="13" t="s">
        <v>181</v>
      </c>
      <c r="P112" s="19">
        <v>45293</v>
      </c>
      <c r="Q112" s="13">
        <v>31</v>
      </c>
      <c r="R112" s="1">
        <v>2101020301</v>
      </c>
      <c r="S112" s="20">
        <f t="shared" si="23"/>
        <v>13500000</v>
      </c>
      <c r="T112" s="17">
        <v>45293</v>
      </c>
      <c r="U112" s="15" t="s">
        <v>4248</v>
      </c>
      <c r="V112" s="17">
        <v>45293</v>
      </c>
      <c r="W112" s="13" t="s">
        <v>3012</v>
      </c>
      <c r="X112" s="17"/>
      <c r="Y112" s="1"/>
      <c r="Z112" s="21">
        <v>13500000</v>
      </c>
      <c r="AA112" s="1"/>
      <c r="AB112" s="22"/>
      <c r="AC112" s="1"/>
      <c r="AD112" s="22"/>
      <c r="AE112" s="1"/>
      <c r="AF112" s="1"/>
      <c r="AG112" s="1"/>
      <c r="AH112" s="1"/>
      <c r="AI112" s="1"/>
    </row>
    <row r="113" spans="1:35" s="2" customFormat="1" ht="11.25">
      <c r="A113" s="1">
        <v>36</v>
      </c>
      <c r="B113" s="1" t="s">
        <v>37</v>
      </c>
      <c r="C113" s="1" t="s">
        <v>100</v>
      </c>
      <c r="D113" s="24" t="s">
        <v>271</v>
      </c>
      <c r="E113" s="13" t="s">
        <v>40</v>
      </c>
      <c r="F113" s="14">
        <v>9000000</v>
      </c>
      <c r="G113" s="1" t="s">
        <v>272</v>
      </c>
      <c r="H113" s="15">
        <v>14878116</v>
      </c>
      <c r="I113" s="15"/>
      <c r="J113" s="16">
        <v>5</v>
      </c>
      <c r="K113" s="16">
        <v>30</v>
      </c>
      <c r="L113" s="17">
        <v>45292</v>
      </c>
      <c r="M113" s="18">
        <f t="shared" si="22"/>
        <v>9000000</v>
      </c>
      <c r="N113" s="17">
        <v>45293</v>
      </c>
      <c r="O113" s="13" t="s">
        <v>181</v>
      </c>
      <c r="P113" s="19">
        <v>45294</v>
      </c>
      <c r="Q113" s="13">
        <v>37</v>
      </c>
      <c r="R113" s="1">
        <v>2101020301</v>
      </c>
      <c r="S113" s="20">
        <f t="shared" si="23"/>
        <v>9000000</v>
      </c>
      <c r="T113" s="17">
        <v>45294</v>
      </c>
      <c r="U113" s="15" t="s">
        <v>4249</v>
      </c>
      <c r="V113" s="17">
        <v>45294</v>
      </c>
      <c r="W113" s="13" t="s">
        <v>3012</v>
      </c>
      <c r="X113" s="17"/>
      <c r="Y113" s="1"/>
      <c r="Z113" s="21">
        <v>9000000</v>
      </c>
      <c r="AA113" s="1"/>
      <c r="AB113" s="22"/>
      <c r="AC113" s="1"/>
      <c r="AD113" s="22"/>
      <c r="AE113" s="1"/>
      <c r="AF113" s="1"/>
      <c r="AG113" s="1"/>
      <c r="AH113" s="1"/>
      <c r="AI113" s="1"/>
    </row>
    <row r="114" spans="1:35" s="2" customFormat="1" ht="11.25">
      <c r="A114" s="1">
        <v>37</v>
      </c>
      <c r="B114" s="1" t="s">
        <v>37</v>
      </c>
      <c r="C114" s="1" t="s">
        <v>248</v>
      </c>
      <c r="D114" s="138" t="s">
        <v>4250</v>
      </c>
      <c r="E114" s="139" t="s">
        <v>80</v>
      </c>
      <c r="F114" s="140">
        <v>126074818</v>
      </c>
      <c r="G114" s="1" t="s">
        <v>4251</v>
      </c>
      <c r="H114" s="15">
        <v>900415641</v>
      </c>
      <c r="I114" s="15"/>
      <c r="J114" s="16">
        <v>8</v>
      </c>
      <c r="K114" s="16">
        <v>42</v>
      </c>
      <c r="L114" s="17">
        <v>45292</v>
      </c>
      <c r="M114" s="18">
        <f t="shared" si="22"/>
        <v>126074818</v>
      </c>
      <c r="N114" s="17">
        <v>45294</v>
      </c>
      <c r="O114" s="13" t="s">
        <v>181</v>
      </c>
      <c r="P114" s="19">
        <v>45294</v>
      </c>
      <c r="Q114" s="13">
        <v>38</v>
      </c>
      <c r="R114" s="1">
        <v>220102</v>
      </c>
      <c r="S114" s="20">
        <f t="shared" si="23"/>
        <v>126074818</v>
      </c>
      <c r="T114" s="17">
        <v>45294</v>
      </c>
      <c r="U114" s="15" t="s">
        <v>4252</v>
      </c>
      <c r="V114" s="17">
        <v>45300</v>
      </c>
      <c r="W114" s="13" t="s">
        <v>3146</v>
      </c>
      <c r="X114" s="17"/>
      <c r="Y114" s="1"/>
      <c r="Z114" s="21">
        <f>+F114/2</f>
        <v>63037409</v>
      </c>
      <c r="AA114" s="1"/>
      <c r="AB114" s="22"/>
      <c r="AC114" s="1"/>
      <c r="AD114" s="22"/>
      <c r="AE114" s="1"/>
      <c r="AF114" s="1"/>
      <c r="AG114" s="1"/>
      <c r="AH114" s="1"/>
      <c r="AI114" s="1"/>
    </row>
    <row r="115" spans="1:35" s="2" customFormat="1" ht="11.25">
      <c r="A115" s="1">
        <v>38</v>
      </c>
      <c r="B115" s="1" t="s">
        <v>37</v>
      </c>
      <c r="C115" s="1" t="s">
        <v>330</v>
      </c>
      <c r="D115" s="24" t="s">
        <v>4253</v>
      </c>
      <c r="E115" s="13" t="s">
        <v>40</v>
      </c>
      <c r="F115" s="14">
        <v>4429000</v>
      </c>
      <c r="G115" s="1" t="s">
        <v>4254</v>
      </c>
      <c r="H115" s="15">
        <v>1110488206</v>
      </c>
      <c r="I115" s="15"/>
      <c r="J115" s="16">
        <v>5</v>
      </c>
      <c r="K115" s="16">
        <v>34</v>
      </c>
      <c r="L115" s="17">
        <v>45292</v>
      </c>
      <c r="M115" s="18">
        <f t="shared" si="22"/>
        <v>4429000</v>
      </c>
      <c r="N115" s="17">
        <v>45294</v>
      </c>
      <c r="O115" s="13" t="s">
        <v>181</v>
      </c>
      <c r="P115" s="19">
        <v>45294</v>
      </c>
      <c r="Q115" s="13">
        <v>39</v>
      </c>
      <c r="R115" s="1">
        <v>2101010301</v>
      </c>
      <c r="S115" s="20">
        <f t="shared" si="23"/>
        <v>4429000</v>
      </c>
      <c r="T115" s="17">
        <v>45294</v>
      </c>
      <c r="U115" s="15" t="s">
        <v>4255</v>
      </c>
      <c r="V115" s="17">
        <v>45294</v>
      </c>
      <c r="W115" s="13" t="s">
        <v>3012</v>
      </c>
      <c r="X115" s="17"/>
      <c r="Y115" s="1"/>
      <c r="Z115" s="21">
        <f>+F115/1</f>
        <v>4429000</v>
      </c>
      <c r="AA115" s="1"/>
      <c r="AB115" s="22"/>
      <c r="AC115" s="1"/>
      <c r="AD115" s="22"/>
      <c r="AE115" s="1"/>
      <c r="AF115" s="1"/>
      <c r="AG115" s="1"/>
      <c r="AH115" s="1"/>
      <c r="AI115" s="1"/>
    </row>
    <row r="116" spans="1:35" s="2" customFormat="1" ht="11.25">
      <c r="A116" s="1">
        <v>39</v>
      </c>
      <c r="B116" s="1" t="s">
        <v>37</v>
      </c>
      <c r="C116" s="1" t="s">
        <v>4256</v>
      </c>
      <c r="D116" s="24" t="s">
        <v>326</v>
      </c>
      <c r="E116" s="13" t="s">
        <v>40</v>
      </c>
      <c r="F116" s="14">
        <v>3600000</v>
      </c>
      <c r="G116" s="1" t="s">
        <v>327</v>
      </c>
      <c r="H116" s="15">
        <v>65755709</v>
      </c>
      <c r="I116" s="15"/>
      <c r="J116" s="16">
        <v>1</v>
      </c>
      <c r="K116" s="16">
        <v>52</v>
      </c>
      <c r="L116" s="17">
        <v>45292</v>
      </c>
      <c r="M116" s="18">
        <f t="shared" si="22"/>
        <v>3600000</v>
      </c>
      <c r="N116" s="17">
        <v>45294</v>
      </c>
      <c r="O116" s="13" t="s">
        <v>181</v>
      </c>
      <c r="P116" s="19">
        <v>45294</v>
      </c>
      <c r="Q116" s="13">
        <v>40</v>
      </c>
      <c r="R116" s="1">
        <v>2101020301</v>
      </c>
      <c r="S116" s="20">
        <f t="shared" si="23"/>
        <v>3600000</v>
      </c>
      <c r="T116" s="17">
        <v>45294</v>
      </c>
      <c r="U116" s="15">
        <v>100029363</v>
      </c>
      <c r="V116" s="17">
        <v>45294</v>
      </c>
      <c r="W116" s="13" t="s">
        <v>3012</v>
      </c>
      <c r="X116" s="17"/>
      <c r="Y116" s="1"/>
      <c r="Z116" s="21">
        <f>+F116/1</f>
        <v>3600000</v>
      </c>
      <c r="AA116" s="1"/>
      <c r="AB116" s="22"/>
      <c r="AC116" s="1"/>
      <c r="AD116" s="22"/>
      <c r="AE116" s="1"/>
      <c r="AF116" s="1"/>
      <c r="AG116" s="1"/>
      <c r="AH116" s="1"/>
      <c r="AI116" s="1"/>
    </row>
    <row r="117" spans="1:35" s="2" customFormat="1" ht="11.25">
      <c r="A117" s="1">
        <v>40</v>
      </c>
      <c r="B117" s="1" t="s">
        <v>37</v>
      </c>
      <c r="C117" s="1" t="s">
        <v>140</v>
      </c>
      <c r="D117" s="24" t="s">
        <v>4257</v>
      </c>
      <c r="E117" s="13" t="s">
        <v>40</v>
      </c>
      <c r="F117" s="14">
        <v>3700000</v>
      </c>
      <c r="G117" s="1" t="s">
        <v>4258</v>
      </c>
      <c r="H117" s="15">
        <v>1110530186</v>
      </c>
      <c r="I117" s="15"/>
      <c r="J117" s="16">
        <v>5</v>
      </c>
      <c r="K117" s="16">
        <v>31</v>
      </c>
      <c r="L117" s="17">
        <v>45292</v>
      </c>
      <c r="M117" s="18">
        <f t="shared" si="22"/>
        <v>3700000</v>
      </c>
      <c r="N117" s="17">
        <v>45294</v>
      </c>
      <c r="O117" s="13" t="s">
        <v>181</v>
      </c>
      <c r="P117" s="19">
        <v>45294</v>
      </c>
      <c r="Q117" s="13">
        <v>41</v>
      </c>
      <c r="R117" s="1">
        <v>2101020301</v>
      </c>
      <c r="S117" s="20">
        <f t="shared" si="23"/>
        <v>3700000</v>
      </c>
      <c r="T117" s="17">
        <v>45294</v>
      </c>
      <c r="U117" s="15">
        <v>100029391</v>
      </c>
      <c r="V117" s="17">
        <v>45294</v>
      </c>
      <c r="W117" s="13" t="s">
        <v>3012</v>
      </c>
      <c r="X117" s="17"/>
      <c r="Y117" s="1"/>
      <c r="Z117" s="21">
        <f>+F117/1</f>
        <v>3700000</v>
      </c>
      <c r="AA117" s="1"/>
      <c r="AB117" s="22"/>
      <c r="AC117" s="1"/>
      <c r="AD117" s="22"/>
      <c r="AE117" s="1"/>
      <c r="AF117" s="1"/>
      <c r="AG117" s="1"/>
      <c r="AH117" s="1"/>
      <c r="AI117" s="1"/>
    </row>
    <row r="118" spans="1:35" s="2" customFormat="1" ht="11.25">
      <c r="A118" s="1">
        <v>41</v>
      </c>
      <c r="B118" s="1" t="s">
        <v>37</v>
      </c>
      <c r="C118" s="1" t="s">
        <v>4256</v>
      </c>
      <c r="D118" s="24" t="s">
        <v>4259</v>
      </c>
      <c r="E118" s="13" t="s">
        <v>40</v>
      </c>
      <c r="F118" s="140">
        <v>15000000</v>
      </c>
      <c r="G118" s="1" t="s">
        <v>4260</v>
      </c>
      <c r="H118" s="15">
        <v>1110484577</v>
      </c>
      <c r="I118" s="15"/>
      <c r="J118" s="16">
        <v>4</v>
      </c>
      <c r="K118" s="16">
        <v>46</v>
      </c>
      <c r="L118" s="17">
        <v>45292</v>
      </c>
      <c r="M118" s="18">
        <f t="shared" si="22"/>
        <v>15000000</v>
      </c>
      <c r="N118" s="17">
        <v>45294</v>
      </c>
      <c r="O118" s="13" t="s">
        <v>181</v>
      </c>
      <c r="P118" s="19">
        <v>45294</v>
      </c>
      <c r="Q118" s="13">
        <v>42</v>
      </c>
      <c r="R118" s="1">
        <v>2101020301</v>
      </c>
      <c r="S118" s="20">
        <f t="shared" si="23"/>
        <v>15000000</v>
      </c>
      <c r="T118" s="17">
        <v>45295</v>
      </c>
      <c r="U118" s="15" t="s">
        <v>4261</v>
      </c>
      <c r="V118" s="17">
        <v>45294</v>
      </c>
      <c r="W118" s="13" t="s">
        <v>668</v>
      </c>
      <c r="X118" s="17"/>
      <c r="Y118" s="1"/>
      <c r="Z118" s="21">
        <f>+F118/3</f>
        <v>5000000</v>
      </c>
      <c r="AA118" s="1"/>
      <c r="AB118" s="22"/>
      <c r="AC118" s="1"/>
      <c r="AD118" s="22"/>
      <c r="AE118" s="1"/>
      <c r="AF118" s="1"/>
      <c r="AG118" s="1"/>
      <c r="AH118" s="1"/>
      <c r="AI118" s="1"/>
    </row>
    <row r="119" spans="1:35" s="2" customFormat="1" ht="11.25">
      <c r="A119" s="1">
        <v>42</v>
      </c>
      <c r="B119" s="1" t="s">
        <v>37</v>
      </c>
      <c r="C119" s="1" t="s">
        <v>100</v>
      </c>
      <c r="D119" s="1" t="s">
        <v>4262</v>
      </c>
      <c r="E119" s="13" t="s">
        <v>40</v>
      </c>
      <c r="F119" s="14">
        <v>4738000</v>
      </c>
      <c r="G119" s="1" t="s">
        <v>197</v>
      </c>
      <c r="H119" s="15">
        <v>36559111</v>
      </c>
      <c r="I119" s="15"/>
      <c r="J119" s="16">
        <v>0</v>
      </c>
      <c r="K119" s="16">
        <v>27</v>
      </c>
      <c r="L119" s="17">
        <v>45292</v>
      </c>
      <c r="M119" s="18">
        <f t="shared" si="22"/>
        <v>4738000</v>
      </c>
      <c r="N119" s="17">
        <v>45294</v>
      </c>
      <c r="O119" s="13" t="s">
        <v>181</v>
      </c>
      <c r="P119" s="19">
        <v>45294</v>
      </c>
      <c r="Q119" s="13">
        <v>43</v>
      </c>
      <c r="R119" s="1">
        <v>2101020301</v>
      </c>
      <c r="S119" s="20">
        <f t="shared" si="23"/>
        <v>4738000</v>
      </c>
      <c r="T119" s="17">
        <v>45294</v>
      </c>
      <c r="U119" s="15">
        <v>100029398</v>
      </c>
      <c r="V119" s="17">
        <v>45294</v>
      </c>
      <c r="W119" s="13" t="s">
        <v>3012</v>
      </c>
      <c r="X119" s="17"/>
      <c r="Y119" s="1"/>
      <c r="Z119" s="21">
        <f>+F119/1</f>
        <v>4738000</v>
      </c>
      <c r="AA119" s="1"/>
      <c r="AB119" s="22"/>
      <c r="AC119" s="1"/>
      <c r="AD119" s="22"/>
      <c r="AE119" s="1"/>
      <c r="AF119" s="1"/>
      <c r="AG119" s="1"/>
      <c r="AH119" s="1"/>
      <c r="AI119" s="1"/>
    </row>
    <row r="120" spans="1:35" s="2" customFormat="1" ht="11.25">
      <c r="A120" s="1">
        <v>43</v>
      </c>
      <c r="B120" s="1" t="s">
        <v>37</v>
      </c>
      <c r="C120" s="1" t="s">
        <v>4256</v>
      </c>
      <c r="D120" s="24" t="s">
        <v>4263</v>
      </c>
      <c r="E120" s="13" t="s">
        <v>40</v>
      </c>
      <c r="F120" s="14">
        <v>4300000</v>
      </c>
      <c r="G120" s="1" t="s">
        <v>4264</v>
      </c>
      <c r="H120" s="15">
        <v>52274383</v>
      </c>
      <c r="I120" s="15"/>
      <c r="J120" s="16">
        <v>0</v>
      </c>
      <c r="K120" s="16">
        <v>50</v>
      </c>
      <c r="L120" s="17">
        <v>45292</v>
      </c>
      <c r="M120" s="18">
        <f t="shared" si="22"/>
        <v>4300000</v>
      </c>
      <c r="N120" s="17">
        <v>45295</v>
      </c>
      <c r="O120" s="13" t="s">
        <v>181</v>
      </c>
      <c r="P120" s="19">
        <v>45295</v>
      </c>
      <c r="Q120" s="13">
        <v>45</v>
      </c>
      <c r="R120" s="1">
        <v>2101020301</v>
      </c>
      <c r="S120" s="20">
        <f t="shared" si="23"/>
        <v>4300000</v>
      </c>
      <c r="T120" s="17">
        <v>45295</v>
      </c>
      <c r="U120" s="15" t="s">
        <v>4265</v>
      </c>
      <c r="V120" s="17">
        <v>45295</v>
      </c>
      <c r="W120" s="13" t="s">
        <v>3012</v>
      </c>
      <c r="X120" s="17"/>
      <c r="Y120" s="1"/>
      <c r="Z120" s="21">
        <f>+F120/1</f>
        <v>4300000</v>
      </c>
      <c r="AA120" s="1"/>
      <c r="AB120" s="22"/>
      <c r="AC120" s="1"/>
      <c r="AD120" s="22"/>
      <c r="AE120" s="1"/>
      <c r="AF120" s="1"/>
      <c r="AG120" s="1"/>
      <c r="AH120" s="1"/>
      <c r="AI120" s="1"/>
    </row>
    <row r="121" spans="1:35" s="2" customFormat="1" ht="11.25">
      <c r="A121" s="1">
        <v>44</v>
      </c>
      <c r="B121" s="1" t="s">
        <v>37</v>
      </c>
      <c r="C121" s="1" t="s">
        <v>248</v>
      </c>
      <c r="D121" s="1" t="s">
        <v>4266</v>
      </c>
      <c r="E121" s="13" t="s">
        <v>40</v>
      </c>
      <c r="F121" s="140">
        <v>14420000</v>
      </c>
      <c r="G121" s="1" t="s">
        <v>4267</v>
      </c>
      <c r="H121" s="15">
        <v>1110522367</v>
      </c>
      <c r="I121" s="15"/>
      <c r="J121" s="16">
        <v>8</v>
      </c>
      <c r="K121" s="16">
        <v>43</v>
      </c>
      <c r="L121" s="17">
        <v>45292</v>
      </c>
      <c r="M121" s="18">
        <f t="shared" si="22"/>
        <v>14420000</v>
      </c>
      <c r="N121" s="17">
        <v>45295</v>
      </c>
      <c r="O121" s="13" t="s">
        <v>181</v>
      </c>
      <c r="P121" s="19">
        <v>45295</v>
      </c>
      <c r="Q121" s="13">
        <v>46</v>
      </c>
      <c r="R121" s="1">
        <v>21030202</v>
      </c>
      <c r="S121" s="20">
        <f t="shared" si="23"/>
        <v>14420000</v>
      </c>
      <c r="T121" s="17">
        <v>45295</v>
      </c>
      <c r="U121" s="15" t="s">
        <v>4268</v>
      </c>
      <c r="V121" s="17">
        <v>45295</v>
      </c>
      <c r="W121" s="13" t="s">
        <v>4145</v>
      </c>
      <c r="X121" s="17"/>
      <c r="Y121" s="1"/>
      <c r="Z121" s="21">
        <f>+F121/4</f>
        <v>3605000</v>
      </c>
      <c r="AA121" s="1"/>
      <c r="AB121" s="22"/>
      <c r="AC121" s="1"/>
      <c r="AD121" s="22"/>
      <c r="AE121" s="1"/>
      <c r="AF121" s="1"/>
      <c r="AG121" s="1"/>
      <c r="AH121" s="1"/>
      <c r="AI121" s="1"/>
    </row>
    <row r="122" spans="1:35" s="2" customFormat="1" ht="11.25">
      <c r="A122" s="1">
        <v>45</v>
      </c>
      <c r="B122" s="1" t="s">
        <v>37</v>
      </c>
      <c r="C122" s="1" t="s">
        <v>4190</v>
      </c>
      <c r="D122" s="24" t="s">
        <v>4269</v>
      </c>
      <c r="E122" s="13" t="s">
        <v>40</v>
      </c>
      <c r="F122" s="14">
        <v>3500000</v>
      </c>
      <c r="G122" s="1" t="s">
        <v>4270</v>
      </c>
      <c r="H122" s="15">
        <v>1110528825</v>
      </c>
      <c r="I122" s="15"/>
      <c r="J122" s="16">
        <v>7</v>
      </c>
      <c r="K122" s="16">
        <v>35</v>
      </c>
      <c r="L122" s="17">
        <v>45292</v>
      </c>
      <c r="M122" s="18">
        <f t="shared" si="22"/>
        <v>3500000</v>
      </c>
      <c r="N122" s="17">
        <v>45295</v>
      </c>
      <c r="O122" s="13" t="s">
        <v>181</v>
      </c>
      <c r="P122" s="19">
        <v>45295</v>
      </c>
      <c r="Q122" s="13">
        <v>47</v>
      </c>
      <c r="R122" s="1">
        <v>2101020301</v>
      </c>
      <c r="S122" s="20">
        <f t="shared" si="23"/>
        <v>3500000</v>
      </c>
      <c r="T122" s="17">
        <v>45295</v>
      </c>
      <c r="U122" s="15" t="s">
        <v>4271</v>
      </c>
      <c r="V122" s="17">
        <v>45295</v>
      </c>
      <c r="W122" s="13" t="s">
        <v>3012</v>
      </c>
      <c r="X122" s="17"/>
      <c r="Y122" s="1"/>
      <c r="Z122" s="21">
        <f>+F122/1</f>
        <v>3500000</v>
      </c>
      <c r="AA122" s="1"/>
      <c r="AB122" s="22"/>
      <c r="AC122" s="1"/>
      <c r="AD122" s="22"/>
      <c r="AE122" s="1"/>
      <c r="AF122" s="1"/>
      <c r="AG122" s="1"/>
      <c r="AH122" s="1"/>
      <c r="AI122" s="1"/>
    </row>
    <row r="123" spans="1:35" s="2" customFormat="1" ht="11.25">
      <c r="A123" s="1">
        <v>46</v>
      </c>
      <c r="B123" s="1" t="s">
        <v>37</v>
      </c>
      <c r="C123" s="1" t="s">
        <v>4256</v>
      </c>
      <c r="D123" s="1" t="s">
        <v>4272</v>
      </c>
      <c r="E123" s="13" t="s">
        <v>40</v>
      </c>
      <c r="F123" s="140">
        <v>20000000</v>
      </c>
      <c r="G123" s="1" t="s">
        <v>4273</v>
      </c>
      <c r="H123" s="15">
        <v>1110503276</v>
      </c>
      <c r="I123" s="15"/>
      <c r="J123" s="16">
        <v>5</v>
      </c>
      <c r="K123" s="16">
        <v>47</v>
      </c>
      <c r="L123" s="17">
        <v>45292</v>
      </c>
      <c r="M123" s="18">
        <f t="shared" si="22"/>
        <v>20000000</v>
      </c>
      <c r="N123" s="17">
        <v>45295</v>
      </c>
      <c r="O123" s="13" t="s">
        <v>181</v>
      </c>
      <c r="P123" s="19">
        <v>45295</v>
      </c>
      <c r="Q123" s="13">
        <v>48</v>
      </c>
      <c r="R123" s="1">
        <v>2101020301</v>
      </c>
      <c r="S123" s="20">
        <f t="shared" si="23"/>
        <v>20000000</v>
      </c>
      <c r="T123" s="17">
        <v>45296</v>
      </c>
      <c r="U123" s="15">
        <v>100029433</v>
      </c>
      <c r="V123" s="17">
        <v>45296</v>
      </c>
      <c r="W123" s="13" t="s">
        <v>4145</v>
      </c>
      <c r="X123" s="17"/>
      <c r="Y123" s="1"/>
      <c r="Z123" s="21">
        <f>+F123/4</f>
        <v>5000000</v>
      </c>
      <c r="AA123" s="1"/>
      <c r="AB123" s="22"/>
      <c r="AC123" s="1"/>
      <c r="AD123" s="22"/>
      <c r="AE123" s="1"/>
      <c r="AF123" s="1"/>
      <c r="AG123" s="1"/>
      <c r="AH123" s="1"/>
      <c r="AI123" s="1"/>
    </row>
    <row r="124" spans="1:35" s="2" customFormat="1" ht="11.25">
      <c r="A124" s="1">
        <v>47</v>
      </c>
      <c r="B124" s="1" t="s">
        <v>37</v>
      </c>
      <c r="C124" s="1" t="s">
        <v>248</v>
      </c>
      <c r="D124" s="24" t="s">
        <v>4274</v>
      </c>
      <c r="E124" s="13" t="s">
        <v>40</v>
      </c>
      <c r="F124" s="14">
        <v>60729143</v>
      </c>
      <c r="G124" s="1" t="s">
        <v>4251</v>
      </c>
      <c r="H124" s="15">
        <v>900415641</v>
      </c>
      <c r="I124" s="15"/>
      <c r="J124" s="16">
        <v>8</v>
      </c>
      <c r="K124" s="16">
        <v>45</v>
      </c>
      <c r="L124" s="17">
        <v>45292</v>
      </c>
      <c r="M124" s="18">
        <f t="shared" si="22"/>
        <v>60729143</v>
      </c>
      <c r="N124" s="17">
        <v>45295</v>
      </c>
      <c r="O124" s="13" t="s">
        <v>181</v>
      </c>
      <c r="P124" s="19">
        <v>45295</v>
      </c>
      <c r="Q124" s="13">
        <v>49</v>
      </c>
      <c r="R124" s="1">
        <v>220104</v>
      </c>
      <c r="S124" s="20">
        <f t="shared" si="23"/>
        <v>60729143</v>
      </c>
      <c r="T124" s="17">
        <v>45295</v>
      </c>
      <c r="U124" s="15" t="s">
        <v>4275</v>
      </c>
      <c r="V124" s="17">
        <v>45300</v>
      </c>
      <c r="W124" s="13" t="s">
        <v>3146</v>
      </c>
      <c r="X124" s="17"/>
      <c r="Y124" s="1"/>
      <c r="Z124" s="21">
        <f t="shared" ref="Z124:Z134" si="27">+F124/2</f>
        <v>30364571.5</v>
      </c>
      <c r="AA124" s="1"/>
      <c r="AB124" s="22"/>
      <c r="AC124" s="1"/>
      <c r="AD124" s="22"/>
      <c r="AE124" s="1"/>
      <c r="AF124" s="1"/>
      <c r="AG124" s="1"/>
      <c r="AH124" s="1"/>
      <c r="AI124" s="1"/>
    </row>
    <row r="125" spans="1:35" s="2" customFormat="1" ht="11.25">
      <c r="A125" s="1">
        <v>48</v>
      </c>
      <c r="B125" s="1" t="s">
        <v>37</v>
      </c>
      <c r="C125" s="1" t="s">
        <v>1133</v>
      </c>
      <c r="D125" s="137" t="s">
        <v>4276</v>
      </c>
      <c r="E125" s="139" t="s">
        <v>40</v>
      </c>
      <c r="F125" s="140">
        <v>200000000</v>
      </c>
      <c r="G125" s="1" t="s">
        <v>114</v>
      </c>
      <c r="H125" s="15">
        <v>900504144</v>
      </c>
      <c r="I125" s="15"/>
      <c r="J125" s="16">
        <v>0</v>
      </c>
      <c r="K125" s="16">
        <v>32</v>
      </c>
      <c r="L125" s="17">
        <v>45292</v>
      </c>
      <c r="M125" s="18">
        <f t="shared" si="22"/>
        <v>200000000</v>
      </c>
      <c r="N125" s="17">
        <v>45295</v>
      </c>
      <c r="O125" s="13" t="s">
        <v>181</v>
      </c>
      <c r="P125" s="19">
        <v>45295</v>
      </c>
      <c r="Q125" s="13">
        <v>50</v>
      </c>
      <c r="R125" s="1">
        <v>220101</v>
      </c>
      <c r="S125" s="20">
        <f t="shared" si="23"/>
        <v>200000000</v>
      </c>
      <c r="T125" s="17">
        <v>45295</v>
      </c>
      <c r="U125" s="15" t="s">
        <v>4277</v>
      </c>
      <c r="V125" s="17">
        <v>45295</v>
      </c>
      <c r="W125" s="13" t="s">
        <v>3146</v>
      </c>
      <c r="X125" s="17"/>
      <c r="Y125" s="1"/>
      <c r="Z125" s="21">
        <f t="shared" si="27"/>
        <v>100000000</v>
      </c>
      <c r="AA125" s="1"/>
      <c r="AB125" s="22"/>
      <c r="AC125" s="1"/>
      <c r="AD125" s="22"/>
      <c r="AE125" s="1"/>
      <c r="AF125" s="1"/>
      <c r="AG125" s="1"/>
      <c r="AH125" s="1"/>
      <c r="AI125" s="1"/>
    </row>
    <row r="126" spans="1:35" s="2" customFormat="1" ht="11.25">
      <c r="A126" s="1">
        <v>49</v>
      </c>
      <c r="B126" s="1" t="s">
        <v>37</v>
      </c>
      <c r="C126" s="1" t="s">
        <v>73</v>
      </c>
      <c r="D126" s="137" t="s">
        <v>4278</v>
      </c>
      <c r="E126" s="139" t="s">
        <v>40</v>
      </c>
      <c r="F126" s="140">
        <v>152545758</v>
      </c>
      <c r="G126" s="1" t="s">
        <v>114</v>
      </c>
      <c r="H126" s="15">
        <v>900504144</v>
      </c>
      <c r="I126" s="15"/>
      <c r="J126" s="16">
        <v>0</v>
      </c>
      <c r="K126" s="16">
        <v>54</v>
      </c>
      <c r="L126" s="17">
        <v>45295</v>
      </c>
      <c r="M126" s="18">
        <f t="shared" si="22"/>
        <v>152545758</v>
      </c>
      <c r="N126" s="17">
        <v>45295</v>
      </c>
      <c r="O126" s="13" t="s">
        <v>181</v>
      </c>
      <c r="P126" s="19">
        <v>45295</v>
      </c>
      <c r="Q126" s="13">
        <v>51</v>
      </c>
      <c r="R126" s="1">
        <v>220105</v>
      </c>
      <c r="S126" s="20">
        <f t="shared" si="23"/>
        <v>152545758</v>
      </c>
      <c r="T126" s="17">
        <v>45295</v>
      </c>
      <c r="U126" s="124">
        <v>45295</v>
      </c>
      <c r="V126" s="17">
        <v>45295</v>
      </c>
      <c r="W126" s="13" t="s">
        <v>3146</v>
      </c>
      <c r="X126" s="17"/>
      <c r="Y126" s="1"/>
      <c r="Z126" s="21">
        <f t="shared" si="27"/>
        <v>76272879</v>
      </c>
      <c r="AA126" s="1"/>
      <c r="AB126" s="22"/>
      <c r="AC126" s="1"/>
      <c r="AD126" s="22"/>
      <c r="AE126" s="1"/>
      <c r="AF126" s="1"/>
      <c r="AG126" s="1"/>
      <c r="AH126" s="1"/>
      <c r="AI126" s="1"/>
    </row>
    <row r="127" spans="1:35" s="2" customFormat="1" ht="11.25">
      <c r="A127" s="1">
        <v>50</v>
      </c>
      <c r="B127" s="1" t="s">
        <v>37</v>
      </c>
      <c r="C127" s="1" t="s">
        <v>73</v>
      </c>
      <c r="D127" s="138" t="s">
        <v>4279</v>
      </c>
      <c r="E127" s="139" t="s">
        <v>40</v>
      </c>
      <c r="F127" s="140">
        <v>80000000</v>
      </c>
      <c r="G127" s="1" t="s">
        <v>114</v>
      </c>
      <c r="H127" s="15">
        <v>900504144</v>
      </c>
      <c r="I127" s="15"/>
      <c r="J127" s="16">
        <v>0</v>
      </c>
      <c r="K127" s="16">
        <v>55</v>
      </c>
      <c r="L127" s="17">
        <v>45292</v>
      </c>
      <c r="M127" s="18">
        <f t="shared" si="22"/>
        <v>80000000</v>
      </c>
      <c r="N127" s="17">
        <v>45295</v>
      </c>
      <c r="O127" s="13" t="s">
        <v>181</v>
      </c>
      <c r="P127" s="19">
        <v>45295</v>
      </c>
      <c r="Q127" s="13">
        <v>52</v>
      </c>
      <c r="R127" s="1">
        <v>220105</v>
      </c>
      <c r="S127" s="20">
        <f t="shared" si="23"/>
        <v>80000000</v>
      </c>
      <c r="T127" s="17" t="s">
        <v>4280</v>
      </c>
      <c r="U127" s="15">
        <v>100029430</v>
      </c>
      <c r="V127" s="17">
        <v>45295</v>
      </c>
      <c r="W127" s="13" t="s">
        <v>3146</v>
      </c>
      <c r="X127" s="17">
        <v>45352</v>
      </c>
      <c r="Y127" s="1" t="s">
        <v>4281</v>
      </c>
      <c r="Z127" s="21">
        <f t="shared" si="27"/>
        <v>40000000</v>
      </c>
      <c r="AA127" s="1">
        <v>0</v>
      </c>
      <c r="AB127" s="22"/>
      <c r="AC127" s="1"/>
      <c r="AD127" s="22"/>
      <c r="AE127" s="1"/>
      <c r="AF127" s="1"/>
      <c r="AG127" s="1"/>
      <c r="AH127" s="1"/>
      <c r="AI127" s="1"/>
    </row>
    <row r="128" spans="1:35" s="2" customFormat="1" ht="11.25">
      <c r="A128" s="1">
        <v>51</v>
      </c>
      <c r="B128" s="1" t="s">
        <v>37</v>
      </c>
      <c r="C128" s="1" t="s">
        <v>248</v>
      </c>
      <c r="D128" s="137" t="s">
        <v>4282</v>
      </c>
      <c r="E128" s="139" t="s">
        <v>40</v>
      </c>
      <c r="F128" s="140">
        <v>35538664</v>
      </c>
      <c r="G128" s="1" t="s">
        <v>4283</v>
      </c>
      <c r="H128" s="15">
        <v>65776273</v>
      </c>
      <c r="I128" s="15"/>
      <c r="J128" s="16">
        <v>0</v>
      </c>
      <c r="K128" s="16">
        <v>57</v>
      </c>
      <c r="L128" s="17">
        <v>45292</v>
      </c>
      <c r="M128" s="18">
        <f t="shared" si="22"/>
        <v>35538664</v>
      </c>
      <c r="N128" s="17">
        <v>45295</v>
      </c>
      <c r="O128" s="13" t="s">
        <v>181</v>
      </c>
      <c r="P128" s="19">
        <v>45295</v>
      </c>
      <c r="Q128" s="13">
        <v>53</v>
      </c>
      <c r="R128" s="1" t="s">
        <v>939</v>
      </c>
      <c r="S128" s="20">
        <f t="shared" si="23"/>
        <v>35538664</v>
      </c>
      <c r="T128" s="17">
        <v>45295</v>
      </c>
      <c r="U128" s="15">
        <v>100029424</v>
      </c>
      <c r="V128" s="17">
        <v>45296</v>
      </c>
      <c r="W128" s="13" t="s">
        <v>4145</v>
      </c>
      <c r="X128" s="17">
        <v>45460</v>
      </c>
      <c r="Y128" s="1" t="s">
        <v>4220</v>
      </c>
      <c r="Z128" s="21">
        <f>+F128/4</f>
        <v>8884666</v>
      </c>
      <c r="AA128" s="1"/>
      <c r="AB128" s="22"/>
      <c r="AC128" s="1"/>
      <c r="AD128" s="22"/>
      <c r="AE128" s="1"/>
      <c r="AF128" s="1"/>
      <c r="AG128" s="1"/>
      <c r="AH128" s="1"/>
      <c r="AI128" s="1"/>
    </row>
    <row r="129" spans="1:35" s="2" customFormat="1" ht="11.25">
      <c r="A129" s="1">
        <v>52</v>
      </c>
      <c r="B129" s="1" t="s">
        <v>37</v>
      </c>
      <c r="C129" s="1" t="s">
        <v>248</v>
      </c>
      <c r="D129" s="137" t="s">
        <v>4284</v>
      </c>
      <c r="E129" s="139" t="s">
        <v>40</v>
      </c>
      <c r="F129" s="140">
        <v>10000000</v>
      </c>
      <c r="G129" s="1" t="s">
        <v>4285</v>
      </c>
      <c r="H129" s="15">
        <v>93448754</v>
      </c>
      <c r="I129" s="15"/>
      <c r="J129" s="16">
        <v>1</v>
      </c>
      <c r="K129" s="16">
        <v>58</v>
      </c>
      <c r="L129" s="17">
        <v>45292</v>
      </c>
      <c r="M129" s="18">
        <f t="shared" si="22"/>
        <v>10000000</v>
      </c>
      <c r="N129" s="17">
        <v>45296</v>
      </c>
      <c r="O129" s="13" t="s">
        <v>181</v>
      </c>
      <c r="P129" s="19">
        <v>45296</v>
      </c>
      <c r="Q129" s="13">
        <v>54</v>
      </c>
      <c r="R129" s="1">
        <v>2102020211</v>
      </c>
      <c r="S129" s="20">
        <f t="shared" si="23"/>
        <v>10000000</v>
      </c>
      <c r="T129" s="17">
        <v>45296</v>
      </c>
      <c r="U129" s="15">
        <v>100029491</v>
      </c>
      <c r="V129" s="17">
        <v>45300</v>
      </c>
      <c r="W129" s="13" t="s">
        <v>3146</v>
      </c>
      <c r="X129" s="17"/>
      <c r="Y129" s="1"/>
      <c r="Z129" s="21">
        <f t="shared" si="27"/>
        <v>5000000</v>
      </c>
      <c r="AA129" s="1"/>
      <c r="AB129" s="22"/>
      <c r="AC129" s="1"/>
      <c r="AD129" s="22"/>
      <c r="AE129" s="1"/>
      <c r="AF129" s="1"/>
      <c r="AG129" s="1"/>
      <c r="AH129" s="1"/>
      <c r="AI129" s="270" t="s">
        <v>4286</v>
      </c>
    </row>
    <row r="130" spans="1:35" s="2" customFormat="1" ht="11.25">
      <c r="A130" s="1">
        <v>53</v>
      </c>
      <c r="B130" s="1" t="s">
        <v>37</v>
      </c>
      <c r="C130" s="1" t="s">
        <v>248</v>
      </c>
      <c r="D130" s="137" t="s">
        <v>436</v>
      </c>
      <c r="E130" s="139" t="s">
        <v>40</v>
      </c>
      <c r="F130" s="140">
        <v>31500000</v>
      </c>
      <c r="G130" s="1" t="s">
        <v>437</v>
      </c>
      <c r="H130" s="15">
        <v>900448985</v>
      </c>
      <c r="I130" s="15"/>
      <c r="J130" s="16">
        <v>8</v>
      </c>
      <c r="K130" s="16">
        <v>59</v>
      </c>
      <c r="L130" s="17">
        <v>45292</v>
      </c>
      <c r="M130" s="18">
        <f t="shared" si="22"/>
        <v>31500000</v>
      </c>
      <c r="N130" s="17">
        <v>45300</v>
      </c>
      <c r="O130" s="13" t="s">
        <v>181</v>
      </c>
      <c r="P130" s="19">
        <v>45300</v>
      </c>
      <c r="Q130" s="13">
        <v>56</v>
      </c>
      <c r="R130" s="1">
        <v>2102020212</v>
      </c>
      <c r="S130" s="20">
        <f t="shared" si="23"/>
        <v>31500000</v>
      </c>
      <c r="T130" s="17">
        <v>45306</v>
      </c>
      <c r="U130" s="15" t="s">
        <v>4287</v>
      </c>
      <c r="V130" s="17">
        <v>45300</v>
      </c>
      <c r="W130" s="13" t="s">
        <v>4148</v>
      </c>
      <c r="X130" s="17">
        <v>45460</v>
      </c>
      <c r="Y130" s="1"/>
      <c r="Z130" s="21">
        <f>+F130/6</f>
        <v>5250000</v>
      </c>
      <c r="AA130" s="27">
        <v>15500000</v>
      </c>
      <c r="AB130" s="22"/>
      <c r="AC130" s="1"/>
      <c r="AD130" s="22"/>
      <c r="AE130" s="1"/>
      <c r="AF130" s="1"/>
      <c r="AG130" s="1"/>
      <c r="AH130" s="1"/>
      <c r="AI130" s="125" t="s">
        <v>4288</v>
      </c>
    </row>
    <row r="131" spans="1:35" s="2" customFormat="1" ht="11.25">
      <c r="A131" s="1">
        <v>54</v>
      </c>
      <c r="B131" s="1" t="s">
        <v>37</v>
      </c>
      <c r="C131" s="1" t="s">
        <v>100</v>
      </c>
      <c r="D131" s="24" t="s">
        <v>4289</v>
      </c>
      <c r="E131" s="13" t="s">
        <v>80</v>
      </c>
      <c r="F131" s="14">
        <v>3800000</v>
      </c>
      <c r="G131" s="1" t="s">
        <v>244</v>
      </c>
      <c r="H131" s="15">
        <v>30398749</v>
      </c>
      <c r="I131" s="15"/>
      <c r="J131" s="16">
        <v>5</v>
      </c>
      <c r="K131" s="16">
        <v>17</v>
      </c>
      <c r="L131" s="17">
        <v>45292</v>
      </c>
      <c r="M131" s="18">
        <f t="shared" si="22"/>
        <v>3800000</v>
      </c>
      <c r="N131" s="17">
        <v>45300</v>
      </c>
      <c r="O131" s="13" t="s">
        <v>181</v>
      </c>
      <c r="P131" s="19">
        <v>45300</v>
      </c>
      <c r="Q131" s="13">
        <v>57</v>
      </c>
      <c r="R131" s="1">
        <v>2101020301</v>
      </c>
      <c r="S131" s="20">
        <f t="shared" si="23"/>
        <v>3800000</v>
      </c>
      <c r="T131" s="17">
        <v>45300</v>
      </c>
      <c r="U131" s="15" t="s">
        <v>4290</v>
      </c>
      <c r="V131" s="17">
        <v>45300</v>
      </c>
      <c r="W131" s="13" t="s">
        <v>3012</v>
      </c>
      <c r="X131" s="17"/>
      <c r="Y131" s="1"/>
      <c r="Z131" s="21">
        <f>+F131/1</f>
        <v>3800000</v>
      </c>
      <c r="AA131" s="1"/>
      <c r="AB131" s="22"/>
      <c r="AC131" s="1"/>
      <c r="AD131" s="22"/>
      <c r="AE131" s="1"/>
      <c r="AF131" s="1"/>
      <c r="AG131" s="1"/>
      <c r="AH131" s="1"/>
      <c r="AI131" s="1"/>
    </row>
    <row r="132" spans="1:35" s="2" customFormat="1" ht="11.25">
      <c r="A132" s="1">
        <v>55</v>
      </c>
      <c r="B132" s="1" t="s">
        <v>37</v>
      </c>
      <c r="C132" s="1" t="s">
        <v>140</v>
      </c>
      <c r="D132" s="1" t="s">
        <v>4291</v>
      </c>
      <c r="E132" s="13" t="s">
        <v>40</v>
      </c>
      <c r="F132" s="14">
        <v>5000000</v>
      </c>
      <c r="G132" s="1" t="s">
        <v>4292</v>
      </c>
      <c r="H132" s="15">
        <v>52213249</v>
      </c>
      <c r="I132" s="15"/>
      <c r="J132" s="16">
        <v>0</v>
      </c>
      <c r="K132" s="16">
        <v>51</v>
      </c>
      <c r="L132" s="17">
        <v>45292</v>
      </c>
      <c r="M132" s="18">
        <f t="shared" si="22"/>
        <v>5000000</v>
      </c>
      <c r="N132" s="17">
        <v>45300</v>
      </c>
      <c r="O132" s="13" t="s">
        <v>181</v>
      </c>
      <c r="P132" s="19">
        <v>45300</v>
      </c>
      <c r="Q132" s="13">
        <v>55</v>
      </c>
      <c r="R132" s="1">
        <v>2101010301</v>
      </c>
      <c r="S132" s="20">
        <f t="shared" si="23"/>
        <v>5000000</v>
      </c>
      <c r="T132" s="17">
        <v>45302</v>
      </c>
      <c r="U132" s="15" t="s">
        <v>4293</v>
      </c>
      <c r="V132" s="17">
        <v>45303</v>
      </c>
      <c r="W132" s="13" t="s">
        <v>3012</v>
      </c>
      <c r="X132" s="17"/>
      <c r="Y132" s="1"/>
      <c r="Z132" s="21">
        <f t="shared" si="27"/>
        <v>2500000</v>
      </c>
      <c r="AA132" s="1"/>
      <c r="AB132" s="22"/>
      <c r="AC132" s="1"/>
      <c r="AD132" s="22"/>
      <c r="AE132" s="1"/>
      <c r="AF132" s="1"/>
      <c r="AG132" s="1"/>
      <c r="AH132" s="1"/>
      <c r="AI132" s="1"/>
    </row>
    <row r="133" spans="1:35" s="2" customFormat="1" ht="11.25">
      <c r="A133" s="1">
        <v>56</v>
      </c>
      <c r="B133" s="1" t="s">
        <v>37</v>
      </c>
      <c r="C133" s="1" t="s">
        <v>4256</v>
      </c>
      <c r="D133" s="1" t="s">
        <v>4294</v>
      </c>
      <c r="E133" s="13" t="s">
        <v>40</v>
      </c>
      <c r="F133" s="14">
        <v>2300000</v>
      </c>
      <c r="G133" s="14" t="s">
        <v>4295</v>
      </c>
      <c r="H133" s="15">
        <v>1110530485</v>
      </c>
      <c r="I133" s="15"/>
      <c r="J133" s="16">
        <v>2</v>
      </c>
      <c r="K133" s="16">
        <v>56</v>
      </c>
      <c r="L133" s="17">
        <v>45292</v>
      </c>
      <c r="M133" s="18">
        <f t="shared" si="22"/>
        <v>2300000</v>
      </c>
      <c r="N133" s="17">
        <v>45301</v>
      </c>
      <c r="O133" s="13" t="s">
        <v>181</v>
      </c>
      <c r="P133" s="126" t="s">
        <v>415</v>
      </c>
      <c r="Q133" s="127"/>
      <c r="R133" s="128" t="s">
        <v>4296</v>
      </c>
      <c r="S133" s="20">
        <f t="shared" si="23"/>
        <v>2300000</v>
      </c>
      <c r="T133" s="129" t="s">
        <v>987</v>
      </c>
      <c r="U133" s="127" t="s">
        <v>987</v>
      </c>
      <c r="V133" s="17">
        <v>45301</v>
      </c>
      <c r="W133" s="13" t="s">
        <v>3012</v>
      </c>
      <c r="X133" s="17"/>
      <c r="Y133" s="1"/>
      <c r="Z133" s="21"/>
      <c r="AA133" s="1"/>
      <c r="AB133" s="22"/>
      <c r="AC133" s="1">
        <v>1</v>
      </c>
      <c r="AD133" s="22">
        <v>2300000</v>
      </c>
      <c r="AE133" s="130">
        <v>45313</v>
      </c>
      <c r="AF133" s="1"/>
      <c r="AG133" s="1"/>
      <c r="AH133" s="1"/>
      <c r="AI133" s="1"/>
    </row>
    <row r="134" spans="1:35" s="2" customFormat="1" ht="11.25">
      <c r="A134" s="1">
        <v>57</v>
      </c>
      <c r="B134" s="1" t="s">
        <v>37</v>
      </c>
      <c r="C134" s="1" t="s">
        <v>248</v>
      </c>
      <c r="D134" s="137" t="s">
        <v>4297</v>
      </c>
      <c r="E134" s="139" t="s">
        <v>40</v>
      </c>
      <c r="F134" s="140">
        <v>10000000</v>
      </c>
      <c r="G134" s="1" t="s">
        <v>475</v>
      </c>
      <c r="H134" s="15">
        <v>809006780</v>
      </c>
      <c r="I134" s="15"/>
      <c r="J134" s="16">
        <v>9</v>
      </c>
      <c r="K134" s="16">
        <v>60</v>
      </c>
      <c r="L134" s="17">
        <v>45292</v>
      </c>
      <c r="M134" s="18">
        <f t="shared" si="22"/>
        <v>10000000</v>
      </c>
      <c r="N134" s="17">
        <v>45302</v>
      </c>
      <c r="O134" s="13" t="s">
        <v>181</v>
      </c>
      <c r="P134" s="19">
        <v>45306</v>
      </c>
      <c r="Q134" s="13">
        <v>1099</v>
      </c>
      <c r="R134" s="1">
        <v>21030202</v>
      </c>
      <c r="S134" s="20">
        <f t="shared" si="23"/>
        <v>10000000</v>
      </c>
      <c r="T134" s="17">
        <v>45306</v>
      </c>
      <c r="U134" s="15" t="s">
        <v>4298</v>
      </c>
      <c r="V134" s="17">
        <v>45306</v>
      </c>
      <c r="W134" s="13" t="s">
        <v>3146</v>
      </c>
      <c r="X134" s="17"/>
      <c r="Y134" s="1"/>
      <c r="Z134" s="21">
        <f t="shared" si="27"/>
        <v>5000000</v>
      </c>
      <c r="AA134" s="1"/>
      <c r="AB134" s="22"/>
      <c r="AC134" s="1"/>
      <c r="AD134" s="22"/>
      <c r="AE134" s="1"/>
      <c r="AF134" s="1"/>
      <c r="AG134" s="1"/>
      <c r="AH134" s="1"/>
      <c r="AI134" s="1"/>
    </row>
    <row r="135" spans="1:35" s="2" customFormat="1" ht="11.25">
      <c r="A135" s="1">
        <v>58</v>
      </c>
      <c r="B135" s="1" t="s">
        <v>37</v>
      </c>
      <c r="C135" s="1" t="s">
        <v>283</v>
      </c>
      <c r="D135" s="1" t="s">
        <v>371</v>
      </c>
      <c r="E135" s="13" t="s">
        <v>40</v>
      </c>
      <c r="F135" s="14">
        <v>50237220</v>
      </c>
      <c r="G135" s="1" t="s">
        <v>372</v>
      </c>
      <c r="H135" s="15">
        <v>890702326</v>
      </c>
      <c r="I135" s="15"/>
      <c r="J135" s="16">
        <v>8</v>
      </c>
      <c r="K135" s="16">
        <v>72</v>
      </c>
      <c r="L135" s="17">
        <v>45295</v>
      </c>
      <c r="M135" s="18">
        <f t="shared" si="22"/>
        <v>50237220</v>
      </c>
      <c r="N135" s="17">
        <v>45302</v>
      </c>
      <c r="O135" s="13" t="s">
        <v>181</v>
      </c>
      <c r="P135" s="19">
        <v>45302</v>
      </c>
      <c r="Q135" s="13">
        <v>1095</v>
      </c>
      <c r="R135" s="1">
        <v>220203</v>
      </c>
      <c r="S135" s="20">
        <f t="shared" si="23"/>
        <v>50237220</v>
      </c>
      <c r="T135" s="17">
        <v>45302</v>
      </c>
      <c r="U135" s="15" t="s">
        <v>4299</v>
      </c>
      <c r="V135" s="17">
        <v>45302</v>
      </c>
      <c r="W135" s="25">
        <v>45657</v>
      </c>
      <c r="X135" s="17">
        <v>45610</v>
      </c>
      <c r="Y135" s="1"/>
      <c r="Z135" s="21">
        <f>+F135/6</f>
        <v>8372870</v>
      </c>
      <c r="AA135" s="27">
        <v>25118600</v>
      </c>
      <c r="AB135" s="22"/>
      <c r="AC135" s="1"/>
      <c r="AD135" s="22"/>
      <c r="AE135" s="1"/>
      <c r="AF135" s="1"/>
      <c r="AG135" s="1"/>
      <c r="AH135" s="1"/>
      <c r="AI135" s="1"/>
    </row>
    <row r="136" spans="1:35" s="2" customFormat="1" ht="11.25">
      <c r="A136" s="1">
        <v>59</v>
      </c>
      <c r="B136" s="1" t="s">
        <v>37</v>
      </c>
      <c r="C136" s="1" t="s">
        <v>140</v>
      </c>
      <c r="D136" s="24" t="s">
        <v>529</v>
      </c>
      <c r="E136" s="13" t="s">
        <v>40</v>
      </c>
      <c r="F136" s="14">
        <v>20600000</v>
      </c>
      <c r="G136" s="1" t="s">
        <v>530</v>
      </c>
      <c r="H136" s="15">
        <v>14236617</v>
      </c>
      <c r="I136" s="15"/>
      <c r="J136" s="16">
        <v>9</v>
      </c>
      <c r="K136" s="16">
        <v>67</v>
      </c>
      <c r="L136" s="17">
        <v>45295</v>
      </c>
      <c r="M136" s="18">
        <f t="shared" si="22"/>
        <v>20600000</v>
      </c>
      <c r="N136" s="17">
        <v>45302</v>
      </c>
      <c r="O136" s="13" t="s">
        <v>181</v>
      </c>
      <c r="P136" s="19">
        <v>45302</v>
      </c>
      <c r="Q136" s="13">
        <v>1096</v>
      </c>
      <c r="R136" s="1">
        <v>2101010301</v>
      </c>
      <c r="S136" s="20">
        <f t="shared" si="23"/>
        <v>20600000</v>
      </c>
      <c r="T136" s="17">
        <v>45302</v>
      </c>
      <c r="U136" s="15">
        <v>100029574</v>
      </c>
      <c r="V136" s="17">
        <v>45302</v>
      </c>
      <c r="W136" s="13" t="s">
        <v>4145</v>
      </c>
      <c r="X136" s="17">
        <v>45422</v>
      </c>
      <c r="Y136" s="1" t="s">
        <v>3012</v>
      </c>
      <c r="Z136" s="21">
        <f>+F136/4</f>
        <v>5150000</v>
      </c>
      <c r="AA136" s="27">
        <v>5150000</v>
      </c>
      <c r="AB136" s="22"/>
      <c r="AC136" s="1"/>
      <c r="AD136" s="22"/>
      <c r="AE136" s="1"/>
      <c r="AF136" s="1"/>
      <c r="AG136" s="1"/>
      <c r="AH136" s="1"/>
      <c r="AI136" s="1"/>
    </row>
    <row r="137" spans="1:35" s="2" customFormat="1" ht="11.25">
      <c r="A137" s="1">
        <v>60</v>
      </c>
      <c r="B137" s="1" t="s">
        <v>37</v>
      </c>
      <c r="C137" s="1" t="s">
        <v>100</v>
      </c>
      <c r="D137" s="1" t="s">
        <v>4300</v>
      </c>
      <c r="E137" s="13" t="s">
        <v>40</v>
      </c>
      <c r="F137" s="14">
        <v>9000000</v>
      </c>
      <c r="G137" s="1" t="s">
        <v>4301</v>
      </c>
      <c r="H137" s="15">
        <v>901754975</v>
      </c>
      <c r="I137" s="15"/>
      <c r="J137" s="16">
        <v>1</v>
      </c>
      <c r="K137" s="16">
        <v>26</v>
      </c>
      <c r="L137" s="17">
        <v>45292</v>
      </c>
      <c r="M137" s="18">
        <f t="shared" si="22"/>
        <v>9000000</v>
      </c>
      <c r="N137" s="17">
        <v>45302</v>
      </c>
      <c r="O137" s="13" t="s">
        <v>181</v>
      </c>
      <c r="P137" s="19">
        <v>45302</v>
      </c>
      <c r="Q137" s="13">
        <v>1097</v>
      </c>
      <c r="R137" s="1">
        <v>2101020301</v>
      </c>
      <c r="S137" s="20">
        <f t="shared" si="23"/>
        <v>9000000</v>
      </c>
      <c r="T137" s="17">
        <v>44207</v>
      </c>
      <c r="U137" s="15" t="s">
        <v>4302</v>
      </c>
      <c r="V137" s="17">
        <v>45302</v>
      </c>
      <c r="W137" s="13" t="s">
        <v>3012</v>
      </c>
      <c r="X137" s="17"/>
      <c r="Y137" s="1"/>
      <c r="Z137" s="21">
        <f>+F137/1</f>
        <v>9000000</v>
      </c>
      <c r="AA137" s="1"/>
      <c r="AB137" s="22"/>
      <c r="AC137" s="1"/>
      <c r="AD137" s="22"/>
      <c r="AE137" s="1"/>
      <c r="AF137" s="1"/>
      <c r="AG137" s="1"/>
      <c r="AH137" s="1"/>
      <c r="AI137" s="1"/>
    </row>
    <row r="138" spans="1:35" s="2" customFormat="1" ht="11.25">
      <c r="A138" s="1">
        <v>61</v>
      </c>
      <c r="B138" s="1" t="s">
        <v>37</v>
      </c>
      <c r="C138" s="1" t="s">
        <v>100</v>
      </c>
      <c r="D138" s="1" t="s">
        <v>4303</v>
      </c>
      <c r="E138" s="13" t="s">
        <v>40</v>
      </c>
      <c r="F138" s="14">
        <v>4000000</v>
      </c>
      <c r="G138" s="1" t="s">
        <v>4301</v>
      </c>
      <c r="H138" s="15">
        <v>901754975</v>
      </c>
      <c r="I138" s="15"/>
      <c r="J138" s="16">
        <v>1</v>
      </c>
      <c r="K138" s="16">
        <v>16</v>
      </c>
      <c r="L138" s="17">
        <v>45292</v>
      </c>
      <c r="M138" s="18">
        <f t="shared" si="22"/>
        <v>4000000</v>
      </c>
      <c r="N138" s="17">
        <v>45302</v>
      </c>
      <c r="O138" s="13" t="s">
        <v>181</v>
      </c>
      <c r="P138" s="19">
        <v>45302</v>
      </c>
      <c r="Q138" s="13">
        <v>1098</v>
      </c>
      <c r="R138" s="1">
        <v>2101020301</v>
      </c>
      <c r="S138" s="20">
        <f t="shared" si="23"/>
        <v>4000000</v>
      </c>
      <c r="T138" s="17">
        <v>45302</v>
      </c>
      <c r="U138" s="15" t="s">
        <v>4304</v>
      </c>
      <c r="V138" s="17">
        <v>45302</v>
      </c>
      <c r="W138" s="13" t="s">
        <v>3012</v>
      </c>
      <c r="X138" s="17"/>
      <c r="Y138" s="1"/>
      <c r="Z138" s="21">
        <f>+F138/1</f>
        <v>4000000</v>
      </c>
      <c r="AA138" s="1"/>
      <c r="AB138" s="22"/>
      <c r="AC138" s="1"/>
      <c r="AD138" s="22"/>
      <c r="AE138" s="1"/>
      <c r="AF138" s="1"/>
      <c r="AG138" s="1"/>
      <c r="AH138" s="1"/>
      <c r="AI138" s="1"/>
    </row>
    <row r="139" spans="1:35" s="2" customFormat="1" ht="11.25">
      <c r="A139" s="1">
        <v>62</v>
      </c>
      <c r="B139" s="1" t="s">
        <v>37</v>
      </c>
      <c r="C139" s="1" t="s">
        <v>248</v>
      </c>
      <c r="D139" s="138" t="s">
        <v>4305</v>
      </c>
      <c r="E139" s="139" t="s">
        <v>40</v>
      </c>
      <c r="F139" s="140">
        <v>21666666</v>
      </c>
      <c r="G139" s="1" t="s">
        <v>465</v>
      </c>
      <c r="H139" s="15">
        <v>17339066</v>
      </c>
      <c r="I139" s="15"/>
      <c r="J139" s="16">
        <v>4</v>
      </c>
      <c r="K139" s="16">
        <v>62</v>
      </c>
      <c r="L139" s="17">
        <v>45295</v>
      </c>
      <c r="M139" s="18">
        <f t="shared" si="22"/>
        <v>21666666</v>
      </c>
      <c r="N139" s="17">
        <v>45302</v>
      </c>
      <c r="O139" s="13" t="s">
        <v>181</v>
      </c>
      <c r="P139" s="19">
        <v>45306</v>
      </c>
      <c r="Q139" s="13">
        <v>1100</v>
      </c>
      <c r="R139" s="1">
        <v>21030202</v>
      </c>
      <c r="S139" s="20">
        <f t="shared" si="23"/>
        <v>21666666</v>
      </c>
      <c r="T139" s="17">
        <v>45303</v>
      </c>
      <c r="U139" s="15">
        <v>100029586</v>
      </c>
      <c r="V139" s="17">
        <v>45306</v>
      </c>
      <c r="W139" s="13" t="s">
        <v>3146</v>
      </c>
      <c r="X139" s="17"/>
      <c r="Y139" s="1"/>
      <c r="Z139" s="21">
        <f>+F139/2</f>
        <v>10833333</v>
      </c>
      <c r="AA139" s="1"/>
      <c r="AB139" s="22"/>
      <c r="AC139" s="1"/>
      <c r="AD139" s="22"/>
      <c r="AE139" s="1"/>
      <c r="AF139" s="1"/>
      <c r="AG139" s="1"/>
      <c r="AH139" s="1"/>
      <c r="AI139" s="1"/>
    </row>
    <row r="140" spans="1:35" s="2" customFormat="1" ht="11.25">
      <c r="A140" s="1">
        <v>63</v>
      </c>
      <c r="B140" s="1" t="s">
        <v>37</v>
      </c>
      <c r="C140" s="1" t="s">
        <v>248</v>
      </c>
      <c r="D140" s="1" t="s">
        <v>4306</v>
      </c>
      <c r="E140" s="13" t="s">
        <v>40</v>
      </c>
      <c r="F140" s="14">
        <v>10815000</v>
      </c>
      <c r="G140" s="1" t="s">
        <v>494</v>
      </c>
      <c r="H140" s="15">
        <v>5824170</v>
      </c>
      <c r="I140" s="15"/>
      <c r="J140" s="16">
        <v>9</v>
      </c>
      <c r="K140" s="16">
        <v>64</v>
      </c>
      <c r="L140" s="17">
        <v>45295</v>
      </c>
      <c r="M140" s="18">
        <f t="shared" si="22"/>
        <v>10815000</v>
      </c>
      <c r="N140" s="17">
        <v>45307</v>
      </c>
      <c r="O140" s="13" t="s">
        <v>181</v>
      </c>
      <c r="P140" s="19">
        <v>45307</v>
      </c>
      <c r="Q140" s="13">
        <v>1101</v>
      </c>
      <c r="R140" s="1">
        <v>21030202</v>
      </c>
      <c r="S140" s="20">
        <f t="shared" si="23"/>
        <v>10815000</v>
      </c>
      <c r="T140" s="17">
        <v>45307</v>
      </c>
      <c r="U140" s="15">
        <v>100029663</v>
      </c>
      <c r="V140" s="17">
        <v>45307</v>
      </c>
      <c r="W140" s="13" t="s">
        <v>668</v>
      </c>
      <c r="X140" s="17"/>
      <c r="Y140" s="1"/>
      <c r="Z140" s="21">
        <f>+F140/3</f>
        <v>3605000</v>
      </c>
      <c r="AA140" s="1"/>
      <c r="AB140" s="22"/>
      <c r="AC140" s="1"/>
      <c r="AD140" s="22"/>
      <c r="AE140" s="1"/>
      <c r="AF140" s="1"/>
      <c r="AG140" s="1"/>
      <c r="AH140" s="1"/>
      <c r="AI140" s="1"/>
    </row>
    <row r="141" spans="1:35" s="2" customFormat="1" ht="11.25">
      <c r="A141" s="1">
        <v>64</v>
      </c>
      <c r="B141" s="1" t="s">
        <v>37</v>
      </c>
      <c r="C141" s="1" t="s">
        <v>248</v>
      </c>
      <c r="D141" s="1" t="s">
        <v>361</v>
      </c>
      <c r="E141" s="13" t="s">
        <v>40</v>
      </c>
      <c r="F141" s="14">
        <v>45885000</v>
      </c>
      <c r="G141" s="1" t="s">
        <v>362</v>
      </c>
      <c r="H141" s="15">
        <v>901370428</v>
      </c>
      <c r="I141" s="15"/>
      <c r="J141" s="16">
        <v>3</v>
      </c>
      <c r="K141" s="16">
        <v>61</v>
      </c>
      <c r="L141" s="17">
        <v>45295</v>
      </c>
      <c r="M141" s="18">
        <f t="shared" si="22"/>
        <v>45885000</v>
      </c>
      <c r="N141" s="17">
        <v>44212</v>
      </c>
      <c r="O141" s="13" t="s">
        <v>181</v>
      </c>
      <c r="P141" s="19">
        <v>45308</v>
      </c>
      <c r="Q141" s="13">
        <v>1104</v>
      </c>
      <c r="R141" s="1">
        <v>220106</v>
      </c>
      <c r="S141" s="20">
        <f t="shared" si="23"/>
        <v>45885000</v>
      </c>
      <c r="T141" s="17">
        <v>45308</v>
      </c>
      <c r="U141" s="15">
        <v>100029706</v>
      </c>
      <c r="V141" s="17">
        <v>45308</v>
      </c>
      <c r="W141" s="13" t="s">
        <v>4145</v>
      </c>
      <c r="X141" s="17"/>
      <c r="Y141" s="1"/>
      <c r="Z141" s="21">
        <f>+F141/4</f>
        <v>11471250</v>
      </c>
      <c r="AA141" s="1"/>
      <c r="AB141" s="22"/>
      <c r="AC141" s="1"/>
      <c r="AD141" s="22"/>
      <c r="AE141" s="1"/>
      <c r="AF141" s="1"/>
      <c r="AG141" s="1"/>
      <c r="AH141" s="1"/>
      <c r="AI141" s="1"/>
    </row>
    <row r="142" spans="1:35" s="2" customFormat="1" ht="11.25">
      <c r="A142" s="1">
        <v>65</v>
      </c>
      <c r="B142" s="1" t="s">
        <v>37</v>
      </c>
      <c r="C142" s="1" t="s">
        <v>1133</v>
      </c>
      <c r="D142" s="24" t="s">
        <v>4307</v>
      </c>
      <c r="E142" s="13" t="s">
        <v>40</v>
      </c>
      <c r="F142" s="14">
        <v>7000000</v>
      </c>
      <c r="G142" s="1" t="s">
        <v>550</v>
      </c>
      <c r="H142" s="15">
        <v>28816294</v>
      </c>
      <c r="I142" s="15"/>
      <c r="J142" s="16"/>
      <c r="K142" s="16">
        <v>73</v>
      </c>
      <c r="L142" s="17">
        <v>45295</v>
      </c>
      <c r="M142" s="18">
        <f t="shared" si="22"/>
        <v>7000000</v>
      </c>
      <c r="N142" s="17">
        <v>44212</v>
      </c>
      <c r="O142" s="13" t="s">
        <v>181</v>
      </c>
      <c r="P142" s="19">
        <v>45307</v>
      </c>
      <c r="Q142" s="13">
        <v>1102</v>
      </c>
      <c r="R142" s="1">
        <v>2101020301</v>
      </c>
      <c r="S142" s="20">
        <f t="shared" si="23"/>
        <v>7000000</v>
      </c>
      <c r="T142" s="17">
        <v>45307</v>
      </c>
      <c r="U142" s="15">
        <v>100029677</v>
      </c>
      <c r="V142" s="17">
        <v>44212</v>
      </c>
      <c r="W142" s="13" t="s">
        <v>3146</v>
      </c>
      <c r="X142" s="17"/>
      <c r="Y142" s="1"/>
      <c r="Z142" s="21">
        <f>+F142/2</f>
        <v>3500000</v>
      </c>
      <c r="AA142" s="1"/>
      <c r="AB142" s="22"/>
      <c r="AC142" s="1"/>
      <c r="AD142" s="22"/>
      <c r="AE142" s="1"/>
      <c r="AF142" s="1"/>
      <c r="AG142" s="1"/>
      <c r="AH142" s="1"/>
      <c r="AI142" s="1"/>
    </row>
    <row r="143" spans="1:35" s="2" customFormat="1" ht="11.25">
      <c r="A143" s="1">
        <v>66</v>
      </c>
      <c r="B143" s="1" t="s">
        <v>37</v>
      </c>
      <c r="C143" s="1" t="s">
        <v>248</v>
      </c>
      <c r="D143" s="1" t="s">
        <v>4308</v>
      </c>
      <c r="E143" s="13" t="s">
        <v>40</v>
      </c>
      <c r="F143" s="14">
        <v>50000000</v>
      </c>
      <c r="G143" s="1" t="s">
        <v>4309</v>
      </c>
      <c r="H143" s="15">
        <v>901300741</v>
      </c>
      <c r="I143" s="15"/>
      <c r="J143" s="16">
        <v>5</v>
      </c>
      <c r="K143" s="16">
        <v>76</v>
      </c>
      <c r="L143" s="17">
        <v>45295</v>
      </c>
      <c r="M143" s="18">
        <f t="shared" si="22"/>
        <v>50000000</v>
      </c>
      <c r="N143" s="17">
        <v>45308</v>
      </c>
      <c r="O143" s="13" t="s">
        <v>181</v>
      </c>
      <c r="P143" s="19">
        <v>45308</v>
      </c>
      <c r="Q143" s="13">
        <v>1105</v>
      </c>
      <c r="R143" s="1" t="s">
        <v>4310</v>
      </c>
      <c r="S143" s="20">
        <f t="shared" si="23"/>
        <v>50000000</v>
      </c>
      <c r="T143" s="17">
        <v>45310</v>
      </c>
      <c r="U143" s="15" t="s">
        <v>4311</v>
      </c>
      <c r="V143" s="17">
        <v>45310</v>
      </c>
      <c r="W143" s="25">
        <v>45657</v>
      </c>
      <c r="X143" s="17">
        <v>45628</v>
      </c>
      <c r="Y143" s="130">
        <v>45657</v>
      </c>
      <c r="Z143" s="21">
        <f>+F143/6</f>
        <v>8333333.333333333</v>
      </c>
      <c r="AA143" s="27">
        <v>10000000</v>
      </c>
      <c r="AB143" s="22"/>
      <c r="AC143" s="1"/>
      <c r="AD143" s="22"/>
      <c r="AE143" s="1"/>
      <c r="AF143" s="1"/>
      <c r="AG143" s="1"/>
      <c r="AH143" s="1"/>
      <c r="AI143" s="1"/>
    </row>
    <row r="144" spans="1:35" s="2" customFormat="1" ht="11.25">
      <c r="A144" s="1">
        <v>67</v>
      </c>
      <c r="B144" s="1" t="s">
        <v>37</v>
      </c>
      <c r="C144" s="1" t="s">
        <v>100</v>
      </c>
      <c r="D144" s="1" t="s">
        <v>4312</v>
      </c>
      <c r="E144" s="13" t="s">
        <v>40</v>
      </c>
      <c r="F144" s="14">
        <v>3900000</v>
      </c>
      <c r="G144" s="1" t="s">
        <v>4313</v>
      </c>
      <c r="H144" s="15">
        <v>93404246</v>
      </c>
      <c r="I144" s="15"/>
      <c r="J144" s="16">
        <v>8</v>
      </c>
      <c r="K144" s="16">
        <v>75</v>
      </c>
      <c r="L144" s="17">
        <v>45295</v>
      </c>
      <c r="M144" s="18">
        <f t="shared" si="22"/>
        <v>3900000</v>
      </c>
      <c r="N144" s="17">
        <v>45309</v>
      </c>
      <c r="O144" s="13" t="s">
        <v>181</v>
      </c>
      <c r="P144" s="19">
        <v>45309</v>
      </c>
      <c r="Q144" s="13">
        <v>1106</v>
      </c>
      <c r="R144" s="1">
        <v>2101020301</v>
      </c>
      <c r="S144" s="20">
        <f t="shared" si="23"/>
        <v>3900000</v>
      </c>
      <c r="T144" s="17">
        <v>45309</v>
      </c>
      <c r="U144" s="15" t="s">
        <v>4314</v>
      </c>
      <c r="V144" s="17">
        <v>45309</v>
      </c>
      <c r="W144" s="13" t="s">
        <v>3012</v>
      </c>
      <c r="X144" s="17"/>
      <c r="Y144" s="1"/>
      <c r="Z144" s="21">
        <f t="shared" ref="Z144" si="28">+F144/1</f>
        <v>3900000</v>
      </c>
      <c r="AA144" s="1"/>
      <c r="AB144" s="22"/>
      <c r="AC144" s="1"/>
      <c r="AD144" s="22"/>
      <c r="AE144" s="1"/>
      <c r="AF144" s="1"/>
      <c r="AG144" s="1"/>
      <c r="AH144" s="1"/>
      <c r="AI144" s="1" t="s">
        <v>4315</v>
      </c>
    </row>
    <row r="145" spans="1:35" s="2" customFormat="1" ht="11.25">
      <c r="A145" s="1">
        <v>68</v>
      </c>
      <c r="B145" s="1" t="s">
        <v>37</v>
      </c>
      <c r="C145" s="1" t="s">
        <v>248</v>
      </c>
      <c r="D145" s="137" t="s">
        <v>4316</v>
      </c>
      <c r="E145" s="139" t="s">
        <v>40</v>
      </c>
      <c r="F145" s="140">
        <v>100000000</v>
      </c>
      <c r="G145" s="1" t="s">
        <v>114</v>
      </c>
      <c r="H145" s="15">
        <v>900504144</v>
      </c>
      <c r="I145" s="15"/>
      <c r="J145" s="16">
        <v>0</v>
      </c>
      <c r="K145" s="16">
        <v>79</v>
      </c>
      <c r="L145" s="17">
        <v>45296</v>
      </c>
      <c r="M145" s="18">
        <f t="shared" si="22"/>
        <v>100000000</v>
      </c>
      <c r="N145" s="17">
        <v>45315</v>
      </c>
      <c r="O145" s="13" t="s">
        <v>181</v>
      </c>
      <c r="P145" s="19">
        <v>45315</v>
      </c>
      <c r="Q145" s="13">
        <v>1107</v>
      </c>
      <c r="R145" s="1">
        <v>21030202</v>
      </c>
      <c r="S145" s="20">
        <f t="shared" si="23"/>
        <v>100000000</v>
      </c>
      <c r="T145" s="17">
        <v>45315</v>
      </c>
      <c r="U145" s="15" t="s">
        <v>4317</v>
      </c>
      <c r="V145" s="17">
        <v>45316</v>
      </c>
      <c r="W145" s="13" t="s">
        <v>668</v>
      </c>
      <c r="X145" s="17"/>
      <c r="Y145" s="1"/>
      <c r="Z145" s="21">
        <f>+F145/3</f>
        <v>33333333.333333332</v>
      </c>
      <c r="AA145" s="1"/>
      <c r="AB145" s="22"/>
      <c r="AC145" s="1"/>
      <c r="AD145" s="22"/>
      <c r="AE145" s="1"/>
      <c r="AF145" s="1"/>
      <c r="AG145" s="1"/>
      <c r="AH145" s="1"/>
      <c r="AI145" s="1" t="s">
        <v>4318</v>
      </c>
    </row>
    <row r="146" spans="1:35" s="2" customFormat="1" ht="11.25">
      <c r="A146" s="1">
        <v>69</v>
      </c>
      <c r="B146" s="1" t="s">
        <v>37</v>
      </c>
      <c r="C146" s="1" t="s">
        <v>248</v>
      </c>
      <c r="D146" s="1" t="s">
        <v>4319</v>
      </c>
      <c r="E146" s="13" t="s">
        <v>40</v>
      </c>
      <c r="F146" s="14">
        <v>10815000</v>
      </c>
      <c r="G146" s="1" t="s">
        <v>497</v>
      </c>
      <c r="H146" s="15">
        <v>1110563718</v>
      </c>
      <c r="I146" s="15"/>
      <c r="J146" s="16">
        <v>5</v>
      </c>
      <c r="K146" s="16">
        <v>65</v>
      </c>
      <c r="L146" s="17">
        <v>45295</v>
      </c>
      <c r="M146" s="18">
        <f t="shared" si="22"/>
        <v>10815000</v>
      </c>
      <c r="N146" s="17">
        <v>45316</v>
      </c>
      <c r="O146" s="13" t="s">
        <v>181</v>
      </c>
      <c r="P146" s="19">
        <v>45317</v>
      </c>
      <c r="Q146" s="13">
        <v>1114</v>
      </c>
      <c r="R146" s="1">
        <v>21030202</v>
      </c>
      <c r="S146" s="20">
        <f t="shared" si="23"/>
        <v>10815000</v>
      </c>
      <c r="T146" s="17">
        <v>45317</v>
      </c>
      <c r="U146" s="15">
        <v>100029999</v>
      </c>
      <c r="V146" s="17">
        <v>45316</v>
      </c>
      <c r="W146" s="13" t="s">
        <v>668</v>
      </c>
      <c r="X146" s="17"/>
      <c r="Y146" s="1"/>
      <c r="Z146" s="21">
        <f t="shared" ref="Z146:Z148" si="29">+F146/3</f>
        <v>3605000</v>
      </c>
      <c r="AA146" s="1"/>
      <c r="AB146" s="22"/>
      <c r="AC146" s="1"/>
      <c r="AD146" s="22"/>
      <c r="AE146" s="1"/>
      <c r="AF146" s="1"/>
      <c r="AG146" s="1"/>
      <c r="AH146" s="1"/>
      <c r="AI146" s="1"/>
    </row>
    <row r="147" spans="1:35" s="2" customFormat="1" ht="11.25">
      <c r="A147" s="1">
        <v>70</v>
      </c>
      <c r="B147" s="1" t="s">
        <v>37</v>
      </c>
      <c r="C147" s="1" t="s">
        <v>248</v>
      </c>
      <c r="D147" s="1" t="s">
        <v>4319</v>
      </c>
      <c r="E147" s="13" t="s">
        <v>40</v>
      </c>
      <c r="F147" s="14">
        <v>10815000</v>
      </c>
      <c r="G147" s="1" t="s">
        <v>4320</v>
      </c>
      <c r="H147" s="15">
        <v>1110579160</v>
      </c>
      <c r="I147" s="15"/>
      <c r="J147" s="16">
        <v>6</v>
      </c>
      <c r="K147" s="16">
        <v>63</v>
      </c>
      <c r="L147" s="17">
        <v>45295</v>
      </c>
      <c r="M147" s="18">
        <f t="shared" si="22"/>
        <v>10815000</v>
      </c>
      <c r="N147" s="17">
        <v>45316</v>
      </c>
      <c r="O147" s="13" t="s">
        <v>181</v>
      </c>
      <c r="P147" s="19">
        <v>45317</v>
      </c>
      <c r="Q147" s="13">
        <v>1115</v>
      </c>
      <c r="R147" s="1">
        <v>21030202</v>
      </c>
      <c r="S147" s="20">
        <f t="shared" si="23"/>
        <v>10815000</v>
      </c>
      <c r="T147" s="17">
        <v>45316</v>
      </c>
      <c r="U147" s="15">
        <v>100029972</v>
      </c>
      <c r="V147" s="17">
        <v>45316</v>
      </c>
      <c r="W147" s="13" t="s">
        <v>668</v>
      </c>
      <c r="X147" s="17"/>
      <c r="Y147" s="1"/>
      <c r="Z147" s="21">
        <f t="shared" si="29"/>
        <v>3605000</v>
      </c>
      <c r="AA147" s="1"/>
      <c r="AB147" s="22"/>
      <c r="AC147" s="1"/>
      <c r="AD147" s="22"/>
      <c r="AE147" s="1"/>
      <c r="AF147" s="1"/>
      <c r="AG147" s="1"/>
      <c r="AH147" s="1"/>
      <c r="AI147" s="1"/>
    </row>
    <row r="148" spans="1:35" s="2" customFormat="1" ht="11.25">
      <c r="A148" s="1">
        <v>71</v>
      </c>
      <c r="B148" s="1" t="s">
        <v>37</v>
      </c>
      <c r="C148" s="1" t="s">
        <v>248</v>
      </c>
      <c r="D148" s="1" t="s">
        <v>4319</v>
      </c>
      <c r="E148" s="13" t="s">
        <v>40</v>
      </c>
      <c r="F148" s="14">
        <v>10815000</v>
      </c>
      <c r="G148" s="1" t="s">
        <v>497</v>
      </c>
      <c r="H148" s="15">
        <v>1110563718</v>
      </c>
      <c r="I148" s="15"/>
      <c r="J148" s="16">
        <v>5</v>
      </c>
      <c r="K148" s="16">
        <v>65</v>
      </c>
      <c r="L148" s="17">
        <v>45295</v>
      </c>
      <c r="M148" s="18">
        <f t="shared" si="22"/>
        <v>10815000</v>
      </c>
      <c r="N148" s="17">
        <v>45316</v>
      </c>
      <c r="O148" s="13" t="s">
        <v>181</v>
      </c>
      <c r="P148" s="19">
        <v>45317</v>
      </c>
      <c r="Q148" s="13">
        <v>1116</v>
      </c>
      <c r="R148" s="1">
        <v>21030202</v>
      </c>
      <c r="S148" s="20">
        <f t="shared" si="23"/>
        <v>10815000</v>
      </c>
      <c r="T148" s="17">
        <v>45316</v>
      </c>
      <c r="U148" s="15" t="s">
        <v>4321</v>
      </c>
      <c r="V148" s="17">
        <v>45316</v>
      </c>
      <c r="W148" s="13" t="s">
        <v>668</v>
      </c>
      <c r="X148" s="17"/>
      <c r="Y148" s="1"/>
      <c r="Z148" s="21">
        <f t="shared" si="29"/>
        <v>3605000</v>
      </c>
      <c r="AA148" s="1"/>
      <c r="AB148" s="22"/>
      <c r="AC148" s="1"/>
      <c r="AD148" s="22"/>
      <c r="AE148" s="1"/>
      <c r="AF148" s="1"/>
      <c r="AG148" s="1"/>
      <c r="AH148" s="1"/>
      <c r="AI148" s="1"/>
    </row>
    <row r="149" spans="1:35" s="2" customFormat="1" ht="11.25">
      <c r="A149" s="1">
        <v>72</v>
      </c>
      <c r="B149" s="1" t="s">
        <v>37</v>
      </c>
      <c r="C149" s="1" t="s">
        <v>248</v>
      </c>
      <c r="D149" s="1" t="s">
        <v>4322</v>
      </c>
      <c r="E149" s="13" t="s">
        <v>40</v>
      </c>
      <c r="F149" s="14">
        <v>32120000</v>
      </c>
      <c r="G149" s="1" t="s">
        <v>676</v>
      </c>
      <c r="H149" s="15">
        <v>860047163</v>
      </c>
      <c r="I149" s="15"/>
      <c r="J149" s="16">
        <v>5</v>
      </c>
      <c r="K149" s="16">
        <v>80</v>
      </c>
      <c r="L149" s="17">
        <v>45296</v>
      </c>
      <c r="M149" s="18">
        <f t="shared" si="22"/>
        <v>32120000</v>
      </c>
      <c r="N149" s="17">
        <v>45317</v>
      </c>
      <c r="O149" s="13" t="s">
        <v>181</v>
      </c>
      <c r="P149" s="19">
        <v>45321</v>
      </c>
      <c r="Q149" s="13">
        <v>1125</v>
      </c>
      <c r="R149" s="1">
        <v>220102</v>
      </c>
      <c r="S149" s="20">
        <f t="shared" si="23"/>
        <v>32120000</v>
      </c>
      <c r="T149" s="17">
        <v>45320</v>
      </c>
      <c r="U149" s="15" t="s">
        <v>4323</v>
      </c>
      <c r="V149" s="17">
        <v>45317</v>
      </c>
      <c r="W149" s="13" t="s">
        <v>4145</v>
      </c>
      <c r="X149" s="17"/>
      <c r="Y149" s="1"/>
      <c r="Z149" s="21">
        <f>+F149/4</f>
        <v>8030000</v>
      </c>
      <c r="AA149" s="1"/>
      <c r="AB149" s="22"/>
      <c r="AC149" s="1"/>
      <c r="AD149" s="22"/>
      <c r="AE149" s="1"/>
      <c r="AF149" s="1"/>
      <c r="AG149" s="1"/>
      <c r="AH149" s="1"/>
      <c r="AI149" s="1"/>
    </row>
    <row r="150" spans="1:35" s="2" customFormat="1" ht="11.25">
      <c r="A150" s="1">
        <v>73</v>
      </c>
      <c r="B150" s="1" t="s">
        <v>37</v>
      </c>
      <c r="C150" s="1" t="s">
        <v>248</v>
      </c>
      <c r="D150" s="24" t="s">
        <v>4324</v>
      </c>
      <c r="E150" s="13" t="s">
        <v>40</v>
      </c>
      <c r="F150" s="14">
        <v>26585868</v>
      </c>
      <c r="G150" s="1" t="s">
        <v>260</v>
      </c>
      <c r="H150" s="15" t="s">
        <v>4325</v>
      </c>
      <c r="I150" s="15"/>
      <c r="J150" s="16">
        <v>3</v>
      </c>
      <c r="K150" s="16">
        <v>68</v>
      </c>
      <c r="L150" s="17">
        <v>45295</v>
      </c>
      <c r="M150" s="18">
        <f t="shared" si="22"/>
        <v>26585868</v>
      </c>
      <c r="N150" s="17">
        <v>45317</v>
      </c>
      <c r="O150" s="13" t="s">
        <v>181</v>
      </c>
      <c r="P150" s="19">
        <v>45321</v>
      </c>
      <c r="Q150" s="13">
        <v>1124</v>
      </c>
      <c r="R150" s="1">
        <v>220102</v>
      </c>
      <c r="S150" s="20">
        <f t="shared" si="23"/>
        <v>26585868</v>
      </c>
      <c r="T150" s="17">
        <v>45322</v>
      </c>
      <c r="U150" s="15" t="s">
        <v>4326</v>
      </c>
      <c r="V150" s="17">
        <v>45317</v>
      </c>
      <c r="W150" s="13" t="s">
        <v>4145</v>
      </c>
      <c r="X150" s="17">
        <v>45422</v>
      </c>
      <c r="Y150" s="1" t="s">
        <v>3012</v>
      </c>
      <c r="Z150" s="21">
        <f>+F150/4</f>
        <v>6646467</v>
      </c>
      <c r="AA150" s="27">
        <v>13292934</v>
      </c>
      <c r="AB150" s="22"/>
      <c r="AC150" s="1"/>
      <c r="AD150" s="22"/>
      <c r="AE150" s="1"/>
      <c r="AF150" s="1"/>
      <c r="AG150" s="1"/>
      <c r="AH150" s="1"/>
      <c r="AI150" s="1"/>
    </row>
    <row r="151" spans="1:35" s="2" customFormat="1" ht="11.25">
      <c r="A151" s="1">
        <v>74</v>
      </c>
      <c r="B151" s="1" t="s">
        <v>37</v>
      </c>
      <c r="C151" s="1" t="s">
        <v>146</v>
      </c>
      <c r="D151" s="1" t="s">
        <v>4327</v>
      </c>
      <c r="E151" s="13" t="s">
        <v>40</v>
      </c>
      <c r="F151" s="14">
        <v>17716000</v>
      </c>
      <c r="G151" s="1" t="s">
        <v>4328</v>
      </c>
      <c r="H151" s="15">
        <v>38290584</v>
      </c>
      <c r="I151" s="15"/>
      <c r="J151" s="16">
        <v>0</v>
      </c>
      <c r="K151" s="16">
        <v>78</v>
      </c>
      <c r="L151" s="17">
        <v>45296</v>
      </c>
      <c r="M151" s="18">
        <f t="shared" si="22"/>
        <v>17716000</v>
      </c>
      <c r="N151" s="17">
        <v>45320</v>
      </c>
      <c r="O151" s="13" t="s">
        <v>181</v>
      </c>
      <c r="P151" s="19">
        <v>45321</v>
      </c>
      <c r="Q151" s="13">
        <v>1126</v>
      </c>
      <c r="R151" s="1">
        <v>21030202</v>
      </c>
      <c r="S151" s="20">
        <f t="shared" si="23"/>
        <v>17716000</v>
      </c>
      <c r="T151" s="17">
        <v>45320</v>
      </c>
      <c r="U151" s="15">
        <v>100015355</v>
      </c>
      <c r="V151" s="17">
        <v>45321</v>
      </c>
      <c r="W151" s="13" t="s">
        <v>4145</v>
      </c>
      <c r="X151" s="17"/>
      <c r="Y151" s="1"/>
      <c r="Z151" s="21">
        <f>+F151/4</f>
        <v>4429000</v>
      </c>
      <c r="AA151" s="1"/>
      <c r="AB151" s="22"/>
      <c r="AC151" s="1"/>
      <c r="AD151" s="22"/>
      <c r="AE151" s="1"/>
      <c r="AF151" s="1"/>
      <c r="AG151" s="1"/>
      <c r="AH151" s="1"/>
      <c r="AI151" s="1"/>
    </row>
    <row r="152" spans="1:35">
      <c r="F152" s="121">
        <f>SUM(F77:F151)</f>
        <v>2542709395</v>
      </c>
    </row>
  </sheetData>
  <mergeCells count="3">
    <mergeCell ref="B76:J76"/>
    <mergeCell ref="C3:H3"/>
    <mergeCell ref="C4:H4"/>
  </mergeCells>
  <hyperlinks>
    <hyperlink ref="AH7" r:id="rId1" xr:uid="{399E45F0-83B5-4400-A76C-A43044BA3658}"/>
    <hyperlink ref="AH8" r:id="rId2" xr:uid="{F4289B95-DBCA-481B-9E33-229E74172136}"/>
    <hyperlink ref="AH9" r:id="rId3" xr:uid="{37487CBE-21D9-4747-9966-7C353A6AB7DD}"/>
    <hyperlink ref="AH10" r:id="rId4" xr:uid="{028B07CD-86D6-42F8-8CD2-D3E584C4331A}"/>
    <hyperlink ref="AH11" r:id="rId5" xr:uid="{30FF5414-B323-4307-A1F0-A26699A7B948}"/>
    <hyperlink ref="AH12" r:id="rId6" xr:uid="{06E31294-0D98-41E6-8B92-5AECA2FE8AF6}"/>
    <hyperlink ref="AH13" r:id="rId7" xr:uid="{D74391EF-A447-46A1-99C5-50EE4EBB92AF}"/>
    <hyperlink ref="AH14" r:id="rId8" xr:uid="{09BB3970-7B52-4936-8302-6FB7315B6F85}"/>
    <hyperlink ref="AH15" r:id="rId9" xr:uid="{DB950E5A-ADA8-454B-B465-36E23B7DA533}"/>
    <hyperlink ref="AH16" r:id="rId10" xr:uid="{2D47BE88-CF72-429A-8AC1-5C3DB5E2BFBE}"/>
    <hyperlink ref="AH17" r:id="rId11" xr:uid="{12233B58-1B2F-463E-8C75-116F03AB30D2}"/>
    <hyperlink ref="AH20" r:id="rId12" xr:uid="{8A9EC952-2DD5-425C-BBE2-4CBFA130C4CD}"/>
    <hyperlink ref="AH21" r:id="rId13" xr:uid="{687F9065-E3F2-40D5-9140-9CDBAD4AC810}"/>
    <hyperlink ref="AH22" r:id="rId14" xr:uid="{27315157-12C5-425E-9E2F-3F4B640934BE}"/>
    <hyperlink ref="AH23" r:id="rId15" xr:uid="{0E9FB383-633B-4456-A279-BD7D5F1B367C}"/>
    <hyperlink ref="AH24" r:id="rId16" xr:uid="{051A62D9-6A20-4E56-A441-66B0AC8E99AE}"/>
    <hyperlink ref="AH25" r:id="rId17" xr:uid="{D3106131-D060-4C41-9EF4-481A1A8EEA97}"/>
    <hyperlink ref="AH26" r:id="rId18" xr:uid="{5E93B5BC-3941-4220-9574-A4F728716C92}"/>
    <hyperlink ref="AH58" r:id="rId19" xr:uid="{C2B6750A-B6AB-4A1A-95E1-3F351A4DCB48}"/>
    <hyperlink ref="AH18" r:id="rId20" xr:uid="{0221A379-448D-427D-8E87-9A633C412CB4}"/>
    <hyperlink ref="AH19" r:id="rId21" xr:uid="{9130861B-4541-4132-9A31-2DC6DC73D8D1}"/>
    <hyperlink ref="AH27" r:id="rId22" xr:uid="{FB9106E7-D097-46E6-ACEE-17CD22AF181D}"/>
    <hyperlink ref="AH29" r:id="rId23" xr:uid="{8025CF8D-62C7-4EFC-A054-18003870095E}"/>
    <hyperlink ref="AH28" r:id="rId24" xr:uid="{40596912-1201-46D8-AB42-6C2D91910BEC}"/>
    <hyperlink ref="AH30" r:id="rId25" xr:uid="{0A50D1C4-DBD1-4EA0-AD52-46F803BB1265}"/>
    <hyperlink ref="AH31" r:id="rId26" xr:uid="{01D4C3B8-93E2-4F3E-993F-6FD116CAAA4A}"/>
    <hyperlink ref="AH32" r:id="rId27" xr:uid="{0FE29E25-D174-45FB-862D-D41D19B9CBEF}"/>
    <hyperlink ref="AH34" r:id="rId28" xr:uid="{34D3C235-3307-498B-BEBB-4F610EB4A2D6}"/>
    <hyperlink ref="AH33" r:id="rId29" xr:uid="{34DB511B-E110-472C-9D40-B2F88BDEDFE0}"/>
    <hyperlink ref="AH35" r:id="rId30" xr:uid="{A751E9B4-9BEF-436A-BE2F-A02FDB7AD5E4}"/>
    <hyperlink ref="AH60" r:id="rId31" xr:uid="{008B9E2E-056E-4D21-8AC9-0EC47346751A}"/>
    <hyperlink ref="AH61" r:id="rId32" xr:uid="{C19DD3A4-9FE2-4F24-A78D-91D1B86A67A8}"/>
    <hyperlink ref="AH62" r:id="rId33" xr:uid="{DA10C846-F4CA-4DAD-8FE6-C192D7BBCE3A}"/>
    <hyperlink ref="AH36" r:id="rId34" xr:uid="{17CA0781-AF91-44C3-ABE5-B248307F6B40}"/>
    <hyperlink ref="AH37" r:id="rId35" xr:uid="{98A722F4-1DE9-4B5C-B453-FBF1A3541EBF}"/>
    <hyperlink ref="AH38" r:id="rId36" xr:uid="{1F594E30-D7C2-40CF-AACF-0F1AF4D99353}"/>
    <hyperlink ref="AH39" r:id="rId37" xr:uid="{2C9F43C6-5812-473D-BE19-C17C3C77D320}"/>
    <hyperlink ref="AH40" r:id="rId38" xr:uid="{E75663AF-CB0F-4736-85F6-4D3A5137BEE1}"/>
    <hyperlink ref="AH41" r:id="rId39" xr:uid="{BDC3FBAE-FBE9-402F-BCA5-29107DE769EA}"/>
    <hyperlink ref="AH42" r:id="rId40" xr:uid="{30E632E2-EB33-4AFD-826D-A3BB137AAC67}"/>
    <hyperlink ref="AH43" r:id="rId41" xr:uid="{C170A9FF-9285-4B30-BC1A-FC551EB2557A}"/>
    <hyperlink ref="AH44" r:id="rId42" xr:uid="{E45F578F-79EE-4767-A7A3-5A72E6ADCE36}"/>
    <hyperlink ref="AH45" r:id="rId43" xr:uid="{E0FBF5B9-2E63-4224-9FC0-C96C82BFBF43}"/>
    <hyperlink ref="AH46" r:id="rId44" xr:uid="{BEDF3842-2973-4792-9EA6-958A8BB3D29A}"/>
    <hyperlink ref="AH47" r:id="rId45" xr:uid="{DAB2AD9D-8732-4EF2-BF23-4D6CDAACC62B}"/>
    <hyperlink ref="AH48" r:id="rId46" xr:uid="{49F42D80-F191-4BD9-A5B5-279169F966AE}"/>
    <hyperlink ref="AH49" r:id="rId47" xr:uid="{BA7AF994-451E-4DD5-B0E0-6F52A58FDE9B}"/>
    <hyperlink ref="AH50" r:id="rId48" xr:uid="{144B756C-7588-4DFE-AE97-C923F27CA92A}"/>
    <hyperlink ref="AH51" r:id="rId49" xr:uid="{732500C0-0B03-4627-BFD9-10315F2FC807}"/>
    <hyperlink ref="AH52" r:id="rId50" xr:uid="{2C494D1D-FC10-4126-ABAA-258B0824EEDC}"/>
    <hyperlink ref="AH57" r:id="rId51" xr:uid="{89B6A670-4AE2-44DA-AF0D-FDB695D3B148}"/>
    <hyperlink ref="AH56" r:id="rId52" xr:uid="{EAA680F6-2944-4070-B2A1-19AB5D168577}"/>
    <hyperlink ref="AH55" r:id="rId53" xr:uid="{EA633DE1-7603-4820-B7E1-BC6BAD4D747A}"/>
    <hyperlink ref="AH54" r:id="rId54" xr:uid="{DA93DAF3-C87D-4988-B09F-0D537E464F1D}"/>
    <hyperlink ref="AH59" r:id="rId55" xr:uid="{8FB02273-0E8A-41C4-B7FE-083393EB4C38}"/>
    <hyperlink ref="AH53" r:id="rId56" xr:uid="{6D6FB214-3FA0-449F-ADC3-4E0DB0928828}"/>
    <hyperlink ref="AH64" r:id="rId57" xr:uid="{D6D4B7BD-639E-40B6-99A9-B6C053C11796}"/>
    <hyperlink ref="AH65" r:id="rId58" xr:uid="{3BF05214-C754-4E2D-A181-03038A8FB634}"/>
    <hyperlink ref="AH66" r:id="rId59" xr:uid="{2268C2D8-0CAE-420C-9BE3-BDB77EB3D4D4}"/>
    <hyperlink ref="AH69" r:id="rId60" xr:uid="{B41820C9-78F0-4E74-8366-79038E771542}"/>
    <hyperlink ref="AH68" r:id="rId61" xr:uid="{30C9F45F-033B-4F32-8039-27316F340530}"/>
    <hyperlink ref="AH67" r:id="rId62" xr:uid="{E397AA1B-F5C3-4EAA-B441-137008243EDC}"/>
    <hyperlink ref="AH70" r:id="rId63" xr:uid="{63E121B8-8465-4FB6-97C8-B1866E2BA871}"/>
    <hyperlink ref="AH71" r:id="rId64" xr:uid="{5BDF7671-E561-471A-984B-25DB866A46D4}"/>
    <hyperlink ref="AH72" r:id="rId65" xr:uid="{DF50DC7C-BD8B-45C1-B399-9C37CF9F7575}"/>
  </hyperlinks>
  <pageMargins left="0.7" right="0.7" top="0.75" bottom="0.75" header="0.3" footer="0.3"/>
  <legacyDrawing r:id="rId6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D839C-3E42-4418-A80B-46556C94817A}">
  <dimension ref="A1:L22"/>
  <sheetViews>
    <sheetView topLeftCell="M1" workbookViewId="0">
      <selection activeCell="M1" sqref="M1"/>
    </sheetView>
  </sheetViews>
  <sheetFormatPr defaultColWidth="9.140625" defaultRowHeight="15"/>
  <cols>
    <col min="2" max="2" width="23.5703125" customWidth="1"/>
    <col min="3" max="3" width="12.85546875" customWidth="1"/>
    <col min="4" max="4" width="33.140625" customWidth="1"/>
    <col min="6" max="6" width="18.140625" customWidth="1"/>
    <col min="7" max="7" width="23.28515625" customWidth="1"/>
    <col min="8" max="8" width="16" customWidth="1"/>
    <col min="12" max="12" width="11.42578125" customWidth="1"/>
  </cols>
  <sheetData>
    <row r="1" spans="1:12">
      <c r="A1" s="62"/>
      <c r="B1" s="62"/>
      <c r="C1" s="62"/>
      <c r="D1" s="62"/>
      <c r="E1" s="62"/>
      <c r="F1" s="62"/>
      <c r="G1" s="62"/>
      <c r="H1" s="62"/>
      <c r="I1" s="63"/>
      <c r="J1" s="63"/>
      <c r="K1" s="63"/>
      <c r="L1" s="63"/>
    </row>
    <row r="2" spans="1:12">
      <c r="A2" s="62"/>
      <c r="B2" s="62"/>
      <c r="C2" s="62"/>
      <c r="D2" s="62"/>
      <c r="E2" s="62"/>
      <c r="F2" s="62"/>
      <c r="G2" s="62"/>
      <c r="H2" s="62"/>
      <c r="I2" s="63"/>
      <c r="J2" s="63"/>
      <c r="K2" s="63"/>
      <c r="L2" s="63"/>
    </row>
    <row r="3" spans="1:12" ht="15" customHeight="1">
      <c r="A3" s="64" t="s">
        <v>4329</v>
      </c>
      <c r="B3" s="65" t="s">
        <v>4330</v>
      </c>
      <c r="C3" s="65" t="s">
        <v>4331</v>
      </c>
      <c r="D3" s="65" t="s">
        <v>4332</v>
      </c>
      <c r="E3" s="65" t="s">
        <v>4333</v>
      </c>
      <c r="F3" s="65" t="s">
        <v>4334</v>
      </c>
      <c r="G3" s="65" t="s">
        <v>4335</v>
      </c>
      <c r="H3" s="65" t="s">
        <v>4336</v>
      </c>
      <c r="I3" s="466" t="s">
        <v>4337</v>
      </c>
      <c r="J3" s="466"/>
      <c r="K3" s="466"/>
      <c r="L3" s="467"/>
    </row>
    <row r="4" spans="1:12" ht="27.75" customHeight="1">
      <c r="A4" s="66">
        <v>1</v>
      </c>
      <c r="B4" s="104">
        <v>497</v>
      </c>
      <c r="C4" s="68">
        <v>45504</v>
      </c>
      <c r="D4" s="67" t="s">
        <v>4338</v>
      </c>
      <c r="E4" s="67" t="s">
        <v>4339</v>
      </c>
      <c r="F4" s="69">
        <v>34924834</v>
      </c>
      <c r="G4" s="118" t="s">
        <v>4340</v>
      </c>
      <c r="H4" s="67" t="s">
        <v>4341</v>
      </c>
      <c r="I4" s="457" t="s">
        <v>4342</v>
      </c>
      <c r="J4" s="457"/>
      <c r="K4" s="457"/>
      <c r="L4" s="458"/>
    </row>
    <row r="5" spans="1:12" ht="15" customHeight="1">
      <c r="A5" s="66">
        <v>2</v>
      </c>
      <c r="B5" s="104">
        <v>518</v>
      </c>
      <c r="C5" s="68">
        <v>45527</v>
      </c>
      <c r="D5" s="67" t="s">
        <v>4343</v>
      </c>
      <c r="E5" s="67" t="s">
        <v>4344</v>
      </c>
      <c r="F5" s="69">
        <v>40000000</v>
      </c>
      <c r="G5" s="111" t="s">
        <v>4345</v>
      </c>
      <c r="H5" s="67" t="s">
        <v>4341</v>
      </c>
      <c r="I5" s="457" t="s">
        <v>4346</v>
      </c>
      <c r="J5" s="457"/>
      <c r="K5" s="457"/>
      <c r="L5" s="459"/>
    </row>
    <row r="6" spans="1:12" ht="15" customHeight="1">
      <c r="A6" s="66">
        <v>3</v>
      </c>
      <c r="B6" s="104">
        <v>538</v>
      </c>
      <c r="C6" s="68">
        <v>45547</v>
      </c>
      <c r="D6" s="67" t="s">
        <v>4347</v>
      </c>
      <c r="E6" s="67">
        <v>93406760</v>
      </c>
      <c r="F6" s="69">
        <v>88919696</v>
      </c>
      <c r="G6" s="111" t="s">
        <v>4348</v>
      </c>
      <c r="H6" s="67" t="s">
        <v>4349</v>
      </c>
      <c r="I6" s="457" t="s">
        <v>4350</v>
      </c>
      <c r="J6" s="457"/>
      <c r="K6" s="457"/>
      <c r="L6" s="458"/>
    </row>
    <row r="7" spans="1:12" ht="15" customHeight="1">
      <c r="A7" s="66">
        <v>4</v>
      </c>
      <c r="B7" s="104">
        <v>378</v>
      </c>
      <c r="C7" s="68">
        <v>45476</v>
      </c>
      <c r="D7" s="67" t="s">
        <v>4351</v>
      </c>
      <c r="E7" s="67">
        <v>60381373</v>
      </c>
      <c r="F7" s="69">
        <v>32000000</v>
      </c>
      <c r="G7" s="111" t="s">
        <v>4352</v>
      </c>
      <c r="H7" s="67" t="s">
        <v>4353</v>
      </c>
      <c r="I7" s="457" t="s">
        <v>4354</v>
      </c>
      <c r="J7" s="457"/>
      <c r="K7" s="457"/>
      <c r="L7" s="458"/>
    </row>
    <row r="8" spans="1:12" ht="15" customHeight="1">
      <c r="A8" s="66">
        <v>5</v>
      </c>
      <c r="B8" s="104">
        <v>265</v>
      </c>
      <c r="C8" s="68">
        <v>45432</v>
      </c>
      <c r="D8" s="67" t="s">
        <v>4355</v>
      </c>
      <c r="E8" s="70">
        <v>1110553043</v>
      </c>
      <c r="F8" s="69">
        <v>23800000</v>
      </c>
      <c r="G8" s="112" t="s">
        <v>4356</v>
      </c>
      <c r="H8" s="67" t="s">
        <v>4353</v>
      </c>
      <c r="I8" s="457" t="s">
        <v>4357</v>
      </c>
      <c r="J8" s="457"/>
      <c r="K8" s="457"/>
      <c r="L8" s="458"/>
    </row>
    <row r="9" spans="1:12" ht="15" customHeight="1">
      <c r="A9" s="71">
        <v>6</v>
      </c>
      <c r="B9" s="105" t="s">
        <v>4358</v>
      </c>
      <c r="C9" s="73">
        <v>45460</v>
      </c>
      <c r="D9" s="74" t="s">
        <v>4258</v>
      </c>
      <c r="E9" s="72">
        <v>1110530186</v>
      </c>
      <c r="F9" s="75">
        <v>27466000</v>
      </c>
      <c r="G9" s="113" t="s">
        <v>4257</v>
      </c>
      <c r="H9" s="76" t="s">
        <v>4359</v>
      </c>
      <c r="I9" s="460" t="s">
        <v>4360</v>
      </c>
      <c r="J9" s="461"/>
      <c r="K9" s="461"/>
      <c r="L9" s="462"/>
    </row>
    <row r="10" spans="1:12" ht="15" customHeight="1">
      <c r="A10" s="71">
        <v>7</v>
      </c>
      <c r="B10" s="105">
        <v>416</v>
      </c>
      <c r="C10" s="73">
        <v>45477</v>
      </c>
      <c r="D10" s="74" t="s">
        <v>4361</v>
      </c>
      <c r="E10" s="70">
        <v>1110466779</v>
      </c>
      <c r="F10" s="75">
        <v>31850000</v>
      </c>
      <c r="G10" s="113" t="s">
        <v>4362</v>
      </c>
      <c r="H10" s="76" t="s">
        <v>4363</v>
      </c>
      <c r="I10" s="460" t="s">
        <v>4364</v>
      </c>
      <c r="J10" s="461"/>
      <c r="K10" s="461"/>
      <c r="L10" s="462"/>
    </row>
    <row r="11" spans="1:12" ht="15" customHeight="1">
      <c r="A11" s="66">
        <v>8</v>
      </c>
      <c r="B11" s="106" t="s">
        <v>4365</v>
      </c>
      <c r="C11" s="79">
        <v>45478</v>
      </c>
      <c r="D11" s="80" t="s">
        <v>164</v>
      </c>
      <c r="E11" s="78">
        <v>28799762</v>
      </c>
      <c r="F11" s="81">
        <v>30000000</v>
      </c>
      <c r="G11" s="114" t="s">
        <v>163</v>
      </c>
      <c r="H11" s="82" t="s">
        <v>4366</v>
      </c>
      <c r="I11" s="460" t="s">
        <v>4367</v>
      </c>
      <c r="J11" s="461"/>
      <c r="K11" s="461"/>
      <c r="L11" s="462"/>
    </row>
    <row r="12" spans="1:12" ht="15" customHeight="1">
      <c r="A12" s="66">
        <v>9</v>
      </c>
      <c r="B12" s="107">
        <v>500</v>
      </c>
      <c r="C12" s="84">
        <v>45505</v>
      </c>
      <c r="D12" s="85" t="s">
        <v>4368</v>
      </c>
      <c r="E12" s="83">
        <v>52910081</v>
      </c>
      <c r="F12" s="86">
        <v>24500000</v>
      </c>
      <c r="G12" s="90" t="s">
        <v>4369</v>
      </c>
      <c r="H12" s="77" t="s">
        <v>4363</v>
      </c>
      <c r="I12" s="461" t="s">
        <v>4364</v>
      </c>
      <c r="J12" s="461"/>
      <c r="K12" s="461"/>
      <c r="L12" s="462"/>
    </row>
    <row r="13" spans="1:12" ht="15" customHeight="1">
      <c r="A13" s="66">
        <v>10</v>
      </c>
      <c r="B13" s="108">
        <v>428</v>
      </c>
      <c r="C13" s="87">
        <v>45483</v>
      </c>
      <c r="D13" s="88" t="s">
        <v>684</v>
      </c>
      <c r="E13" s="89">
        <v>14295194</v>
      </c>
      <c r="F13" s="81">
        <v>19467800</v>
      </c>
      <c r="G13" s="114" t="s">
        <v>683</v>
      </c>
      <c r="H13" s="82" t="s">
        <v>4370</v>
      </c>
      <c r="I13" s="468" t="s">
        <v>4371</v>
      </c>
      <c r="J13" s="469"/>
      <c r="K13" s="469"/>
      <c r="L13" s="470"/>
    </row>
    <row r="14" spans="1:12" ht="15" customHeight="1">
      <c r="A14" s="66">
        <v>11</v>
      </c>
      <c r="B14" s="109">
        <v>522</v>
      </c>
      <c r="C14" s="91">
        <v>45531</v>
      </c>
      <c r="D14" s="92" t="s">
        <v>598</v>
      </c>
      <c r="E14" s="93">
        <v>1110567880</v>
      </c>
      <c r="F14" s="94">
        <v>12000000</v>
      </c>
      <c r="G14" s="115" t="s">
        <v>597</v>
      </c>
      <c r="H14" s="95" t="s">
        <v>4372</v>
      </c>
      <c r="I14" s="456" t="s">
        <v>4373</v>
      </c>
      <c r="J14" s="457"/>
      <c r="K14" s="457"/>
      <c r="L14" s="458"/>
    </row>
    <row r="15" spans="1:12" ht="15" customHeight="1">
      <c r="A15" s="66">
        <v>12</v>
      </c>
      <c r="B15" s="108">
        <v>540</v>
      </c>
      <c r="C15" s="87">
        <v>45548</v>
      </c>
      <c r="D15" s="96" t="s">
        <v>4374</v>
      </c>
      <c r="E15" s="70">
        <v>1234641264</v>
      </c>
      <c r="F15" s="97">
        <v>9200000</v>
      </c>
      <c r="G15" s="116" t="s">
        <v>4375</v>
      </c>
      <c r="H15" s="98" t="s">
        <v>4376</v>
      </c>
      <c r="I15" s="471" t="s">
        <v>4377</v>
      </c>
      <c r="J15" s="472"/>
      <c r="K15" s="472"/>
      <c r="L15" s="473"/>
    </row>
    <row r="16" spans="1:12" ht="15" customHeight="1">
      <c r="A16" s="66">
        <v>13</v>
      </c>
      <c r="B16" s="110">
        <v>577</v>
      </c>
      <c r="C16" s="99">
        <v>45594</v>
      </c>
      <c r="D16" s="85" t="s">
        <v>4378</v>
      </c>
      <c r="E16" s="67" t="s">
        <v>4379</v>
      </c>
      <c r="F16" s="100">
        <v>430103008</v>
      </c>
      <c r="G16" s="117" t="s">
        <v>4380</v>
      </c>
      <c r="H16" s="77" t="s">
        <v>4370</v>
      </c>
      <c r="I16" s="457" t="s">
        <v>4381</v>
      </c>
      <c r="J16" s="457"/>
      <c r="K16" s="457"/>
      <c r="L16" s="458"/>
    </row>
    <row r="17" spans="1:12" ht="15" customHeight="1">
      <c r="A17" s="66">
        <v>14</v>
      </c>
      <c r="B17" s="104">
        <v>614</v>
      </c>
      <c r="C17" s="68">
        <v>45636</v>
      </c>
      <c r="D17" s="101" t="s">
        <v>4378</v>
      </c>
      <c r="E17" s="67" t="s">
        <v>4379</v>
      </c>
      <c r="F17" s="69">
        <v>150000000</v>
      </c>
      <c r="G17" s="111" t="s">
        <v>4380</v>
      </c>
      <c r="H17" s="102" t="s">
        <v>4370</v>
      </c>
      <c r="I17" s="457" t="s">
        <v>4382</v>
      </c>
      <c r="J17" s="457"/>
      <c r="K17" s="457"/>
      <c r="L17" s="458"/>
    </row>
    <row r="18" spans="1:12" ht="15" customHeight="1">
      <c r="A18" s="66">
        <v>15</v>
      </c>
      <c r="B18" s="104">
        <v>507</v>
      </c>
      <c r="C18" s="68">
        <v>45513</v>
      </c>
      <c r="D18" s="101" t="s">
        <v>4378</v>
      </c>
      <c r="E18" s="67" t="s">
        <v>4379</v>
      </c>
      <c r="F18" s="69">
        <v>200000000</v>
      </c>
      <c r="G18" s="111" t="s">
        <v>4380</v>
      </c>
      <c r="H18" s="102" t="s">
        <v>4370</v>
      </c>
      <c r="I18" s="457" t="s">
        <v>4383</v>
      </c>
      <c r="J18" s="457"/>
      <c r="K18" s="457"/>
      <c r="L18" s="458"/>
    </row>
    <row r="19" spans="1:12" ht="15" customHeight="1">
      <c r="A19" s="66">
        <v>16</v>
      </c>
      <c r="B19" s="104" t="s">
        <v>4384</v>
      </c>
      <c r="C19" s="68">
        <v>45639</v>
      </c>
      <c r="D19" s="101" t="s">
        <v>142</v>
      </c>
      <c r="E19" s="67" t="s">
        <v>4385</v>
      </c>
      <c r="F19" s="69">
        <v>1040293501</v>
      </c>
      <c r="G19" s="111" t="s">
        <v>4386</v>
      </c>
      <c r="H19" s="102" t="s">
        <v>4387</v>
      </c>
      <c r="I19" s="457" t="s">
        <v>4388</v>
      </c>
      <c r="J19" s="457"/>
      <c r="K19" s="457"/>
      <c r="L19" s="458"/>
    </row>
    <row r="20" spans="1:12" ht="15" customHeight="1">
      <c r="A20" s="66">
        <v>17</v>
      </c>
      <c r="B20" s="104">
        <v>95</v>
      </c>
      <c r="C20" s="68">
        <v>45330</v>
      </c>
      <c r="D20" s="101" t="s">
        <v>4389</v>
      </c>
      <c r="E20" s="67" t="s">
        <v>4390</v>
      </c>
      <c r="F20" s="69">
        <v>60000000</v>
      </c>
      <c r="G20" s="111" t="s">
        <v>4391</v>
      </c>
      <c r="H20" s="103" t="s">
        <v>4392</v>
      </c>
      <c r="I20" s="463" t="s">
        <v>4393</v>
      </c>
      <c r="J20" s="463"/>
      <c r="K20" s="463"/>
      <c r="L20" s="463"/>
    </row>
    <row r="21" spans="1:12" ht="15" customHeight="1">
      <c r="A21" s="66">
        <v>18</v>
      </c>
      <c r="B21" s="104">
        <v>368</v>
      </c>
      <c r="C21" s="68">
        <v>45470</v>
      </c>
      <c r="D21" s="101" t="s">
        <v>4394</v>
      </c>
      <c r="E21" s="67">
        <v>93238153</v>
      </c>
      <c r="F21" s="69">
        <v>16000000</v>
      </c>
      <c r="G21" s="111" t="s">
        <v>4391</v>
      </c>
      <c r="H21" s="102" t="s">
        <v>4392</v>
      </c>
      <c r="I21" s="457" t="s">
        <v>4395</v>
      </c>
      <c r="J21" s="457"/>
      <c r="K21" s="457"/>
      <c r="L21" s="458"/>
    </row>
    <row r="22" spans="1:12" ht="15" customHeight="1">
      <c r="A22" s="66">
        <v>19</v>
      </c>
      <c r="B22" s="104">
        <v>519</v>
      </c>
      <c r="C22" s="68">
        <v>45531</v>
      </c>
      <c r="D22" s="101" t="s">
        <v>4394</v>
      </c>
      <c r="E22" s="67">
        <v>93238153</v>
      </c>
      <c r="F22" s="69">
        <v>46000000</v>
      </c>
      <c r="G22" s="111" t="s">
        <v>4391</v>
      </c>
      <c r="H22" s="102" t="s">
        <v>4392</v>
      </c>
      <c r="I22" s="457" t="s">
        <v>4396</v>
      </c>
      <c r="J22" s="457"/>
      <c r="K22" s="457"/>
      <c r="L22" s="458"/>
    </row>
  </sheetData>
  <mergeCells count="20">
    <mergeCell ref="I21:L21"/>
    <mergeCell ref="I22:L22"/>
    <mergeCell ref="I15:L15"/>
    <mergeCell ref="I16:L16"/>
    <mergeCell ref="I17:L17"/>
    <mergeCell ref="I18:L18"/>
    <mergeCell ref="I19:L19"/>
    <mergeCell ref="I20:L20"/>
    <mergeCell ref="I14:L14"/>
    <mergeCell ref="I3:L3"/>
    <mergeCell ref="I4:L4"/>
    <mergeCell ref="I5:L5"/>
    <mergeCell ref="I6:L6"/>
    <mergeCell ref="I7:L7"/>
    <mergeCell ref="I8:L8"/>
    <mergeCell ref="I9:L9"/>
    <mergeCell ref="I10:L10"/>
    <mergeCell ref="I11:L11"/>
    <mergeCell ref="I12:L12"/>
    <mergeCell ref="I13:L1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66AB2-C127-4998-A706-A375D43B4E30}">
  <dimension ref="A1"/>
  <sheetViews>
    <sheetView workbookViewId="0"/>
  </sheetViews>
  <sheetFormatPr defaultColWidth="9.140625" defaultRowHeight="1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7995C-60FF-4EF8-BFD7-4A34E7198594}">
  <dimension ref="A1:M407"/>
  <sheetViews>
    <sheetView topLeftCell="A419" workbookViewId="0">
      <selection activeCell="E196" sqref="E196"/>
    </sheetView>
  </sheetViews>
  <sheetFormatPr defaultColWidth="9.140625" defaultRowHeight="15"/>
  <cols>
    <col min="2" max="2" width="5.140625" customWidth="1"/>
    <col min="4" max="4" width="14.28515625" customWidth="1"/>
    <col min="5" max="5" width="20" customWidth="1"/>
    <col min="6" max="6" width="16.42578125" customWidth="1"/>
    <col min="7" max="7" width="23.28515625" customWidth="1"/>
    <col min="8" max="8" width="11.85546875" customWidth="1"/>
    <col min="9" max="9" width="11" customWidth="1"/>
    <col min="13" max="13" width="13.7109375" bestFit="1" customWidth="1"/>
  </cols>
  <sheetData>
    <row r="1" spans="2:9" ht="23.25">
      <c r="B1" s="29" t="s">
        <v>4143</v>
      </c>
      <c r="C1" s="30" t="s">
        <v>0</v>
      </c>
      <c r="D1" s="31" t="s">
        <v>1</v>
      </c>
      <c r="E1" s="32" t="s">
        <v>2</v>
      </c>
      <c r="F1" s="34" t="s">
        <v>4</v>
      </c>
      <c r="G1" s="30" t="s">
        <v>5</v>
      </c>
      <c r="H1" s="41" t="s">
        <v>20</v>
      </c>
      <c r="I1" s="40" t="s">
        <v>21</v>
      </c>
    </row>
    <row r="2" spans="2:9">
      <c r="B2" s="1">
        <v>1</v>
      </c>
      <c r="C2" s="1" t="s">
        <v>37</v>
      </c>
      <c r="D2" s="1" t="s">
        <v>38</v>
      </c>
      <c r="E2" s="1" t="s">
        <v>39</v>
      </c>
      <c r="F2" s="14">
        <v>7888770</v>
      </c>
      <c r="G2" s="1" t="s">
        <v>41</v>
      </c>
      <c r="H2" s="17">
        <v>45658</v>
      </c>
      <c r="I2" s="25">
        <v>45716</v>
      </c>
    </row>
    <row r="3" spans="2:9">
      <c r="B3" s="1">
        <v>2</v>
      </c>
      <c r="C3" s="1" t="s">
        <v>47</v>
      </c>
      <c r="D3" s="1" t="s">
        <v>48</v>
      </c>
      <c r="E3" s="24" t="s">
        <v>49</v>
      </c>
      <c r="F3" s="14">
        <v>14800128</v>
      </c>
      <c r="G3" s="1" t="s">
        <v>50</v>
      </c>
      <c r="H3" s="17">
        <v>45658</v>
      </c>
      <c r="I3" s="25">
        <v>45716</v>
      </c>
    </row>
    <row r="4" spans="2:9">
      <c r="B4" s="1">
        <v>3</v>
      </c>
      <c r="C4" s="1" t="s">
        <v>47</v>
      </c>
      <c r="D4" s="1" t="s">
        <v>48</v>
      </c>
      <c r="E4" s="1" t="s">
        <v>55</v>
      </c>
      <c r="F4" s="14">
        <v>19440000</v>
      </c>
      <c r="G4" s="1" t="s">
        <v>56</v>
      </c>
      <c r="H4" s="17">
        <v>45292</v>
      </c>
      <c r="I4" s="25">
        <v>45716</v>
      </c>
    </row>
    <row r="5" spans="2:9">
      <c r="B5" s="1">
        <v>4</v>
      </c>
      <c r="C5" s="1" t="s">
        <v>47</v>
      </c>
      <c r="D5" s="1" t="s">
        <v>48</v>
      </c>
      <c r="E5" s="24" t="s">
        <v>61</v>
      </c>
      <c r="F5" s="14">
        <v>7200000</v>
      </c>
      <c r="G5" s="1" t="s">
        <v>62</v>
      </c>
      <c r="H5" s="17">
        <v>45658</v>
      </c>
      <c r="I5" s="25">
        <v>45716</v>
      </c>
    </row>
    <row r="6" spans="2:9">
      <c r="B6" s="1">
        <v>5</v>
      </c>
      <c r="C6" s="1" t="s">
        <v>47</v>
      </c>
      <c r="D6" s="1" t="s">
        <v>48</v>
      </c>
      <c r="E6" s="24" t="s">
        <v>67</v>
      </c>
      <c r="F6" s="14">
        <v>19440000</v>
      </c>
      <c r="G6" s="1" t="s">
        <v>68</v>
      </c>
      <c r="H6" s="17">
        <v>45658</v>
      </c>
      <c r="I6" s="25">
        <v>45716</v>
      </c>
    </row>
    <row r="7" spans="2:9">
      <c r="B7" s="1">
        <v>6</v>
      </c>
      <c r="C7" s="1" t="s">
        <v>47</v>
      </c>
      <c r="D7" s="1" t="s">
        <v>73</v>
      </c>
      <c r="E7" s="24" t="s">
        <v>74</v>
      </c>
      <c r="F7" s="14">
        <v>8600000</v>
      </c>
      <c r="G7" s="1" t="s">
        <v>75</v>
      </c>
      <c r="H7" s="17">
        <v>45658</v>
      </c>
      <c r="I7" s="25">
        <v>45716</v>
      </c>
    </row>
    <row r="8" spans="2:9">
      <c r="B8" s="1">
        <v>7</v>
      </c>
      <c r="C8" s="1" t="s">
        <v>47</v>
      </c>
      <c r="D8" s="1" t="s">
        <v>73</v>
      </c>
      <c r="E8" s="24" t="s">
        <v>74</v>
      </c>
      <c r="F8" s="14">
        <v>8600000</v>
      </c>
      <c r="G8" s="1" t="s">
        <v>81</v>
      </c>
      <c r="H8" s="17">
        <v>45658</v>
      </c>
      <c r="I8" s="25">
        <v>45716</v>
      </c>
    </row>
    <row r="9" spans="2:9">
      <c r="B9" s="1">
        <v>8</v>
      </c>
      <c r="C9" s="1" t="s">
        <v>47</v>
      </c>
      <c r="D9" s="1" t="s">
        <v>48</v>
      </c>
      <c r="E9" s="24" t="s">
        <v>85</v>
      </c>
      <c r="F9" s="14">
        <v>14800128</v>
      </c>
      <c r="G9" s="1" t="s">
        <v>86</v>
      </c>
      <c r="H9" s="17">
        <v>45658</v>
      </c>
      <c r="I9" s="25">
        <v>45716</v>
      </c>
    </row>
    <row r="10" spans="2:9">
      <c r="B10" s="1">
        <v>9</v>
      </c>
      <c r="C10" s="1" t="s">
        <v>47</v>
      </c>
      <c r="D10" s="1" t="s">
        <v>48</v>
      </c>
      <c r="E10" s="24" t="s">
        <v>90</v>
      </c>
      <c r="F10" s="14">
        <v>7200000</v>
      </c>
      <c r="G10" s="1" t="s">
        <v>91</v>
      </c>
      <c r="H10" s="17">
        <v>45658</v>
      </c>
      <c r="I10" s="25">
        <v>38411</v>
      </c>
    </row>
    <row r="11" spans="2:9">
      <c r="B11" s="1">
        <v>10</v>
      </c>
      <c r="C11" s="1" t="s">
        <v>47</v>
      </c>
      <c r="D11" s="1" t="s">
        <v>48</v>
      </c>
      <c r="E11" s="24" t="s">
        <v>95</v>
      </c>
      <c r="F11" s="14">
        <v>7200000</v>
      </c>
      <c r="G11" s="1" t="s">
        <v>96</v>
      </c>
      <c r="H11" s="17">
        <v>45658</v>
      </c>
      <c r="I11" s="25">
        <v>45716</v>
      </c>
    </row>
    <row r="12" spans="2:9">
      <c r="B12" s="1">
        <v>11</v>
      </c>
      <c r="C12" s="1" t="s">
        <v>47</v>
      </c>
      <c r="D12" s="1" t="s">
        <v>100</v>
      </c>
      <c r="E12" s="24" t="s">
        <v>101</v>
      </c>
      <c r="F12" s="14">
        <v>16200000</v>
      </c>
      <c r="G12" s="1" t="s">
        <v>102</v>
      </c>
      <c r="H12" s="17">
        <v>45658</v>
      </c>
      <c r="I12" s="25">
        <v>45716</v>
      </c>
    </row>
    <row r="13" spans="2:9">
      <c r="B13" s="1">
        <v>12</v>
      </c>
      <c r="C13" s="1" t="s">
        <v>47</v>
      </c>
      <c r="D13" s="1" t="s">
        <v>100</v>
      </c>
      <c r="E13" s="24" t="s">
        <v>106</v>
      </c>
      <c r="F13" s="14">
        <v>9720000</v>
      </c>
      <c r="G13" s="1" t="s">
        <v>107</v>
      </c>
      <c r="H13" s="17">
        <v>45659</v>
      </c>
      <c r="I13" s="25">
        <v>45716</v>
      </c>
    </row>
    <row r="14" spans="2:9">
      <c r="B14" s="1">
        <v>13</v>
      </c>
      <c r="C14" s="1" t="s">
        <v>37</v>
      </c>
      <c r="D14" s="1" t="s">
        <v>100</v>
      </c>
      <c r="E14" s="1" t="s">
        <v>113</v>
      </c>
      <c r="F14" s="14">
        <v>259000000</v>
      </c>
      <c r="G14" s="1" t="s">
        <v>114</v>
      </c>
      <c r="H14" s="17">
        <v>45659</v>
      </c>
      <c r="I14" s="25">
        <v>45716</v>
      </c>
    </row>
    <row r="15" spans="2:9">
      <c r="B15" s="1">
        <v>14</v>
      </c>
      <c r="C15" s="1" t="s">
        <v>37</v>
      </c>
      <c r="D15" s="1" t="s">
        <v>100</v>
      </c>
      <c r="E15" s="24" t="s">
        <v>119</v>
      </c>
      <c r="F15" s="14">
        <v>130000000</v>
      </c>
      <c r="G15" s="1" t="s">
        <v>120</v>
      </c>
      <c r="H15" s="17">
        <v>45658</v>
      </c>
      <c r="I15" s="25">
        <v>45716</v>
      </c>
    </row>
    <row r="16" spans="2:9">
      <c r="B16" s="1">
        <v>15</v>
      </c>
      <c r="C16" s="1" t="s">
        <v>37</v>
      </c>
      <c r="D16" s="1" t="s">
        <v>124</v>
      </c>
      <c r="E16" s="24" t="s">
        <v>125</v>
      </c>
      <c r="F16" s="14">
        <v>4600000</v>
      </c>
      <c r="G16" s="24" t="s">
        <v>126</v>
      </c>
      <c r="H16" s="17">
        <v>45658</v>
      </c>
      <c r="I16" s="25">
        <v>45716</v>
      </c>
    </row>
    <row r="17" spans="2:9">
      <c r="B17" s="1">
        <v>16</v>
      </c>
      <c r="C17" s="1" t="s">
        <v>37</v>
      </c>
      <c r="D17" s="1" t="s">
        <v>129</v>
      </c>
      <c r="E17" s="1" t="s">
        <v>130</v>
      </c>
      <c r="F17" s="14">
        <v>11200000</v>
      </c>
      <c r="G17" s="1" t="s">
        <v>131</v>
      </c>
      <c r="H17" s="17">
        <v>45664</v>
      </c>
      <c r="I17" s="25">
        <v>45722</v>
      </c>
    </row>
    <row r="18" spans="2:9">
      <c r="B18" s="1">
        <v>17</v>
      </c>
      <c r="C18" s="1" t="s">
        <v>37</v>
      </c>
      <c r="D18" s="1" t="s">
        <v>124</v>
      </c>
      <c r="E18" s="1" t="s">
        <v>135</v>
      </c>
      <c r="F18" s="14">
        <v>13055400</v>
      </c>
      <c r="G18" s="1" t="s">
        <v>136</v>
      </c>
      <c r="H18" s="17">
        <v>45292</v>
      </c>
      <c r="I18" s="25">
        <v>45716</v>
      </c>
    </row>
    <row r="19" spans="2:9">
      <c r="B19" s="1">
        <v>18</v>
      </c>
      <c r="C19" s="1" t="s">
        <v>37</v>
      </c>
      <c r="D19" s="1" t="s">
        <v>140</v>
      </c>
      <c r="E19" s="24" t="s">
        <v>141</v>
      </c>
      <c r="F19" s="14">
        <v>202182126</v>
      </c>
      <c r="G19" s="1" t="s">
        <v>142</v>
      </c>
      <c r="H19" s="17">
        <v>45658</v>
      </c>
      <c r="I19" s="25">
        <v>45703</v>
      </c>
    </row>
    <row r="20" spans="2:9">
      <c r="B20" s="1">
        <v>19</v>
      </c>
      <c r="C20" s="1" t="s">
        <v>37</v>
      </c>
      <c r="D20" s="1" t="s">
        <v>146</v>
      </c>
      <c r="E20" s="24" t="s">
        <v>147</v>
      </c>
      <c r="F20" s="14">
        <v>254674933</v>
      </c>
      <c r="G20" s="24" t="s">
        <v>148</v>
      </c>
      <c r="H20" s="17">
        <v>45659</v>
      </c>
      <c r="I20" s="25">
        <v>45702</v>
      </c>
    </row>
    <row r="21" spans="2:9">
      <c r="B21" s="1">
        <v>20</v>
      </c>
      <c r="C21" s="1" t="s">
        <v>37</v>
      </c>
      <c r="D21" s="1" t="s">
        <v>146</v>
      </c>
      <c r="E21" s="1" t="s">
        <v>4144</v>
      </c>
      <c r="F21" s="14">
        <v>10246500</v>
      </c>
      <c r="G21" s="1" t="s">
        <v>153</v>
      </c>
      <c r="H21" s="17">
        <v>45658</v>
      </c>
      <c r="I21" s="25">
        <v>45747</v>
      </c>
    </row>
    <row r="22" spans="2:9">
      <c r="B22" s="1">
        <v>21</v>
      </c>
      <c r="C22" s="1" t="s">
        <v>47</v>
      </c>
      <c r="D22" s="1" t="s">
        <v>100</v>
      </c>
      <c r="E22" s="24" t="s">
        <v>157</v>
      </c>
      <c r="F22" s="14">
        <v>6100000</v>
      </c>
      <c r="G22" s="1" t="s">
        <v>158</v>
      </c>
      <c r="H22" s="17">
        <v>45659</v>
      </c>
      <c r="I22" s="25">
        <v>45716</v>
      </c>
    </row>
    <row r="23" spans="2:9">
      <c r="B23" s="1">
        <v>22</v>
      </c>
      <c r="C23" s="1" t="s">
        <v>47</v>
      </c>
      <c r="D23" s="1" t="s">
        <v>162</v>
      </c>
      <c r="E23" s="1" t="s">
        <v>163</v>
      </c>
      <c r="F23" s="14">
        <v>10000000</v>
      </c>
      <c r="G23" s="1" t="s">
        <v>164</v>
      </c>
      <c r="H23" s="17">
        <v>45664</v>
      </c>
      <c r="I23" s="25">
        <v>45722</v>
      </c>
    </row>
    <row r="24" spans="2:9">
      <c r="B24" s="1">
        <v>23</v>
      </c>
      <c r="C24" s="1" t="s">
        <v>47</v>
      </c>
      <c r="D24" s="1" t="s">
        <v>169</v>
      </c>
      <c r="E24" s="1" t="s">
        <v>170</v>
      </c>
      <c r="F24" s="14">
        <v>5600000</v>
      </c>
      <c r="G24" s="1" t="s">
        <v>171</v>
      </c>
      <c r="H24" s="17">
        <v>45664</v>
      </c>
      <c r="I24" s="25">
        <v>45722</v>
      </c>
    </row>
    <row r="25" spans="2:9">
      <c r="B25" s="1">
        <v>24</v>
      </c>
      <c r="C25" s="1" t="s">
        <v>47</v>
      </c>
      <c r="D25" s="1" t="s">
        <v>48</v>
      </c>
      <c r="E25" s="24" t="s">
        <v>67</v>
      </c>
      <c r="F25" s="14">
        <v>19440000</v>
      </c>
      <c r="G25" s="1" t="s">
        <v>174</v>
      </c>
      <c r="H25" s="17">
        <v>45664</v>
      </c>
      <c r="I25" s="25">
        <v>45722</v>
      </c>
    </row>
    <row r="26" spans="2:9">
      <c r="B26" s="1">
        <v>47</v>
      </c>
      <c r="C26" s="1" t="s">
        <v>47</v>
      </c>
      <c r="D26" s="1" t="s">
        <v>293</v>
      </c>
      <c r="E26" s="1" t="s">
        <v>294</v>
      </c>
      <c r="F26" s="14">
        <v>3553500</v>
      </c>
      <c r="G26" s="1" t="s">
        <v>295</v>
      </c>
      <c r="H26" s="17">
        <v>45673</v>
      </c>
      <c r="I26" s="25">
        <v>45691</v>
      </c>
    </row>
    <row r="27" spans="2:9">
      <c r="B27" s="1">
        <v>48</v>
      </c>
      <c r="C27" s="1" t="s">
        <v>47</v>
      </c>
      <c r="D27" s="1" t="s">
        <v>293</v>
      </c>
      <c r="E27" s="1" t="s">
        <v>294</v>
      </c>
      <c r="F27" s="14">
        <v>3553500</v>
      </c>
      <c r="G27" s="1" t="s">
        <v>299</v>
      </c>
      <c r="H27" s="17">
        <v>45673</v>
      </c>
      <c r="I27" s="25">
        <v>45718</v>
      </c>
    </row>
    <row r="28" spans="2:9">
      <c r="B28" s="1">
        <v>49</v>
      </c>
      <c r="C28" s="1" t="s">
        <v>47</v>
      </c>
      <c r="D28" s="1" t="s">
        <v>293</v>
      </c>
      <c r="E28" s="1" t="s">
        <v>294</v>
      </c>
      <c r="F28" s="14">
        <v>3553500</v>
      </c>
      <c r="G28" s="1" t="s">
        <v>303</v>
      </c>
      <c r="H28" s="17">
        <v>45673</v>
      </c>
      <c r="I28" s="25">
        <v>45718</v>
      </c>
    </row>
    <row r="29" spans="2:9">
      <c r="B29" s="1">
        <v>50</v>
      </c>
      <c r="C29" s="1" t="s">
        <v>47</v>
      </c>
      <c r="D29" s="1" t="s">
        <v>293</v>
      </c>
      <c r="E29" s="1" t="s">
        <v>294</v>
      </c>
      <c r="F29" s="14">
        <v>3553500</v>
      </c>
      <c r="G29" s="1" t="s">
        <v>307</v>
      </c>
      <c r="H29" s="17">
        <v>45673</v>
      </c>
      <c r="I29" s="25">
        <v>45718</v>
      </c>
    </row>
    <row r="30" spans="2:9">
      <c r="B30" s="1">
        <v>52</v>
      </c>
      <c r="C30" s="1" t="s">
        <v>47</v>
      </c>
      <c r="D30" s="1" t="s">
        <v>293</v>
      </c>
      <c r="E30" s="1" t="s">
        <v>317</v>
      </c>
      <c r="F30" s="14">
        <v>9000000</v>
      </c>
      <c r="G30" s="1" t="s">
        <v>318</v>
      </c>
      <c r="H30" s="17">
        <v>45674</v>
      </c>
      <c r="I30" s="25">
        <v>45719</v>
      </c>
    </row>
    <row r="31" spans="2:9">
      <c r="B31" s="1">
        <v>53</v>
      </c>
      <c r="C31" s="1" t="s">
        <v>47</v>
      </c>
      <c r="D31" s="1" t="s">
        <v>100</v>
      </c>
      <c r="E31" s="1" t="s">
        <v>321</v>
      </c>
      <c r="F31" s="14">
        <v>17000000</v>
      </c>
      <c r="G31" s="1" t="s">
        <v>322</v>
      </c>
      <c r="H31" s="17">
        <v>45672</v>
      </c>
      <c r="I31" s="25">
        <v>45761</v>
      </c>
    </row>
    <row r="32" spans="2:9">
      <c r="B32" s="1">
        <v>54</v>
      </c>
      <c r="C32" s="1" t="s">
        <v>47</v>
      </c>
      <c r="D32" s="1" t="s">
        <v>311</v>
      </c>
      <c r="E32" s="24" t="s">
        <v>326</v>
      </c>
      <c r="F32" s="14">
        <v>5670000</v>
      </c>
      <c r="G32" s="1" t="s">
        <v>327</v>
      </c>
      <c r="H32" s="17">
        <v>45678</v>
      </c>
      <c r="I32" s="25">
        <v>45723</v>
      </c>
    </row>
    <row r="33" spans="2:9">
      <c r="B33" s="1">
        <v>55</v>
      </c>
      <c r="C33" s="1" t="s">
        <v>47</v>
      </c>
      <c r="D33" s="1" t="s">
        <v>330</v>
      </c>
      <c r="E33" s="24" t="s">
        <v>331</v>
      </c>
      <c r="F33" s="14">
        <v>10000000</v>
      </c>
      <c r="G33" s="1" t="s">
        <v>332</v>
      </c>
      <c r="H33" s="17">
        <v>45678</v>
      </c>
      <c r="I33" s="25">
        <v>45736</v>
      </c>
    </row>
    <row r="34" spans="2:9">
      <c r="B34" s="1">
        <v>56</v>
      </c>
      <c r="C34" s="1" t="s">
        <v>47</v>
      </c>
      <c r="D34" s="1" t="s">
        <v>336</v>
      </c>
      <c r="E34" s="1" t="s">
        <v>337</v>
      </c>
      <c r="F34" s="14">
        <v>2469000</v>
      </c>
      <c r="G34" s="1" t="s">
        <v>338</v>
      </c>
      <c r="H34" s="17">
        <v>45679</v>
      </c>
      <c r="I34" s="25">
        <v>45709</v>
      </c>
    </row>
    <row r="35" spans="2:9">
      <c r="B35" s="1">
        <v>57</v>
      </c>
      <c r="C35" s="1" t="s">
        <v>37</v>
      </c>
      <c r="D35" s="1" t="s">
        <v>140</v>
      </c>
      <c r="E35" s="48" t="s">
        <v>341</v>
      </c>
      <c r="F35" s="14">
        <v>56815640</v>
      </c>
      <c r="G35" s="1" t="s">
        <v>342</v>
      </c>
      <c r="H35" s="17">
        <v>45680</v>
      </c>
      <c r="I35" s="25">
        <v>46022</v>
      </c>
    </row>
    <row r="36" spans="2:9">
      <c r="B36" s="1">
        <v>58</v>
      </c>
      <c r="C36" s="1" t="s">
        <v>47</v>
      </c>
      <c r="D36" s="1" t="s">
        <v>347</v>
      </c>
      <c r="E36" s="1" t="s">
        <v>348</v>
      </c>
      <c r="F36" s="14">
        <v>4515000</v>
      </c>
      <c r="G36" s="1" t="s">
        <v>349</v>
      </c>
      <c r="H36" s="17">
        <v>45680</v>
      </c>
      <c r="I36" s="25">
        <v>45710</v>
      </c>
    </row>
    <row r="37" spans="2:9">
      <c r="B37" s="1">
        <v>59</v>
      </c>
      <c r="C37" s="1" t="s">
        <v>47</v>
      </c>
      <c r="D37" s="1" t="s">
        <v>353</v>
      </c>
      <c r="E37" s="1" t="s">
        <v>354</v>
      </c>
      <c r="F37" s="14">
        <v>4938000</v>
      </c>
      <c r="G37" s="1" t="s">
        <v>355</v>
      </c>
      <c r="H37" s="17">
        <v>45681</v>
      </c>
      <c r="I37" s="25">
        <v>45739</v>
      </c>
    </row>
    <row r="38" spans="2:9">
      <c r="B38" s="46">
        <v>60</v>
      </c>
      <c r="C38" s="46" t="s">
        <v>47</v>
      </c>
      <c r="D38" s="46" t="s">
        <v>353</v>
      </c>
      <c r="E38" s="46" t="s">
        <v>354</v>
      </c>
      <c r="F38" s="50">
        <v>4738000</v>
      </c>
      <c r="G38" s="46" t="s">
        <v>358</v>
      </c>
      <c r="H38" s="53">
        <v>45680</v>
      </c>
      <c r="I38" s="57" t="s">
        <v>3146</v>
      </c>
    </row>
    <row r="39" spans="2:9">
      <c r="B39" s="46">
        <v>61</v>
      </c>
      <c r="C39" s="46" t="s">
        <v>37</v>
      </c>
      <c r="D39" s="46" t="s">
        <v>146</v>
      </c>
      <c r="E39" s="46" t="s">
        <v>361</v>
      </c>
      <c r="F39" s="50">
        <v>36834680</v>
      </c>
      <c r="G39" s="46" t="s">
        <v>362</v>
      </c>
      <c r="H39" s="53">
        <v>45685</v>
      </c>
      <c r="I39" s="49" t="s">
        <v>668</v>
      </c>
    </row>
    <row r="40" spans="2:9">
      <c r="B40" s="1">
        <v>62</v>
      </c>
      <c r="C40" s="1" t="s">
        <v>37</v>
      </c>
      <c r="D40" s="1" t="s">
        <v>248</v>
      </c>
      <c r="E40" s="24" t="s">
        <v>365</v>
      </c>
      <c r="F40" s="14">
        <v>65000000</v>
      </c>
      <c r="G40" s="1" t="s">
        <v>366</v>
      </c>
      <c r="H40" s="17">
        <v>45686</v>
      </c>
      <c r="I40" s="25">
        <v>46022</v>
      </c>
    </row>
    <row r="41" spans="2:9">
      <c r="B41" s="1">
        <v>63</v>
      </c>
      <c r="C41" s="1" t="s">
        <v>37</v>
      </c>
      <c r="D41" s="1" t="s">
        <v>283</v>
      </c>
      <c r="E41" s="1" t="s">
        <v>371</v>
      </c>
      <c r="F41" s="14">
        <v>77993274</v>
      </c>
      <c r="G41" s="1" t="s">
        <v>372</v>
      </c>
      <c r="H41" s="17">
        <v>45685</v>
      </c>
      <c r="I41" s="25">
        <v>46022</v>
      </c>
    </row>
    <row r="42" spans="2:9">
      <c r="B42" s="1">
        <v>64</v>
      </c>
      <c r="C42" s="1" t="s">
        <v>37</v>
      </c>
      <c r="D42" s="1" t="s">
        <v>146</v>
      </c>
      <c r="E42" s="1" t="s">
        <v>376</v>
      </c>
      <c r="F42" s="14">
        <v>17724375</v>
      </c>
      <c r="G42" s="1" t="s">
        <v>377</v>
      </c>
      <c r="H42" s="17">
        <v>45688</v>
      </c>
      <c r="I42" s="25">
        <v>45747</v>
      </c>
    </row>
    <row r="43" spans="2:9">
      <c r="B43" s="46">
        <v>65</v>
      </c>
      <c r="C43" s="46" t="s">
        <v>37</v>
      </c>
      <c r="D43" s="46" t="s">
        <v>330</v>
      </c>
      <c r="E43" s="46" t="s">
        <v>380</v>
      </c>
      <c r="F43" s="50">
        <v>10300000</v>
      </c>
      <c r="G43" s="46" t="s">
        <v>381</v>
      </c>
      <c r="H43" s="53">
        <v>45686</v>
      </c>
      <c r="I43" s="57">
        <v>45744</v>
      </c>
    </row>
    <row r="44" spans="2:9">
      <c r="B44" s="1">
        <v>66</v>
      </c>
      <c r="C44" s="1" t="s">
        <v>37</v>
      </c>
      <c r="D44" s="1" t="s">
        <v>384</v>
      </c>
      <c r="E44" s="24" t="s">
        <v>385</v>
      </c>
      <c r="F44" s="14">
        <v>114240000</v>
      </c>
      <c r="G44" s="1" t="s">
        <v>386</v>
      </c>
      <c r="H44" s="17">
        <v>45688</v>
      </c>
      <c r="I44" s="13" t="s">
        <v>4145</v>
      </c>
    </row>
    <row r="45" spans="2:9">
      <c r="B45" s="132">
        <v>67</v>
      </c>
      <c r="C45" s="132" t="s">
        <v>47</v>
      </c>
      <c r="D45" s="132" t="s">
        <v>390</v>
      </c>
      <c r="E45" s="132" t="s">
        <v>391</v>
      </c>
      <c r="F45" s="134">
        <v>3554000</v>
      </c>
      <c r="G45" s="132" t="s">
        <v>392</v>
      </c>
      <c r="H45" s="152">
        <v>45691</v>
      </c>
      <c r="I45" s="156" t="s">
        <v>416</v>
      </c>
    </row>
    <row r="46" spans="2:9">
      <c r="B46" s="1">
        <v>68</v>
      </c>
      <c r="C46" s="1" t="s">
        <v>47</v>
      </c>
      <c r="D46" s="1" t="s">
        <v>390</v>
      </c>
      <c r="E46" s="1" t="s">
        <v>391</v>
      </c>
      <c r="F46" s="14">
        <v>3554000</v>
      </c>
      <c r="G46" s="1" t="s">
        <v>397</v>
      </c>
      <c r="H46" s="17">
        <v>45692</v>
      </c>
      <c r="I46" s="25" t="s">
        <v>416</v>
      </c>
    </row>
    <row r="47" spans="2:9">
      <c r="B47" s="1">
        <v>69</v>
      </c>
      <c r="C47" s="1" t="s">
        <v>47</v>
      </c>
      <c r="D47" s="1" t="s">
        <v>390</v>
      </c>
      <c r="E47" s="1" t="s">
        <v>391</v>
      </c>
      <c r="F47" s="14">
        <v>3554000</v>
      </c>
      <c r="G47" s="1" t="s">
        <v>401</v>
      </c>
      <c r="H47" s="17">
        <v>45692</v>
      </c>
      <c r="I47" s="25" t="s">
        <v>416</v>
      </c>
    </row>
    <row r="48" spans="2:9">
      <c r="B48" s="1">
        <v>70</v>
      </c>
      <c r="C48" s="1" t="s">
        <v>47</v>
      </c>
      <c r="D48" s="1" t="s">
        <v>390</v>
      </c>
      <c r="E48" s="1" t="s">
        <v>391</v>
      </c>
      <c r="F48" s="14">
        <v>3554000</v>
      </c>
      <c r="G48" s="1" t="s">
        <v>404</v>
      </c>
      <c r="H48" s="17">
        <v>45691</v>
      </c>
      <c r="I48" s="25" t="s">
        <v>416</v>
      </c>
    </row>
    <row r="49" spans="2:9">
      <c r="B49" s="1">
        <v>71</v>
      </c>
      <c r="C49" s="1" t="s">
        <v>47</v>
      </c>
      <c r="D49" s="1" t="s">
        <v>390</v>
      </c>
      <c r="E49" s="1" t="s">
        <v>408</v>
      </c>
      <c r="F49" s="14">
        <v>3554000</v>
      </c>
      <c r="G49" s="1" t="s">
        <v>409</v>
      </c>
      <c r="H49" s="17">
        <v>45693</v>
      </c>
      <c r="I49" s="25" t="s">
        <v>416</v>
      </c>
    </row>
    <row r="50" spans="2:9">
      <c r="B50" s="1">
        <v>72</v>
      </c>
      <c r="C50" s="1" t="s">
        <v>47</v>
      </c>
      <c r="D50" s="1" t="s">
        <v>390</v>
      </c>
      <c r="E50" s="24" t="s">
        <v>413</v>
      </c>
      <c r="F50" s="14">
        <v>3554000</v>
      </c>
      <c r="G50" s="1" t="s">
        <v>414</v>
      </c>
      <c r="H50" s="17"/>
      <c r="I50" s="25" t="s">
        <v>416</v>
      </c>
    </row>
    <row r="51" spans="2:9">
      <c r="B51" s="1">
        <v>73</v>
      </c>
      <c r="C51" s="1" t="s">
        <v>47</v>
      </c>
      <c r="D51" s="1" t="s">
        <v>390</v>
      </c>
      <c r="E51" s="1" t="s">
        <v>391</v>
      </c>
      <c r="F51" s="14">
        <v>3554000</v>
      </c>
      <c r="G51" s="1" t="s">
        <v>419</v>
      </c>
      <c r="H51" s="17">
        <v>45692</v>
      </c>
      <c r="I51" s="25" t="s">
        <v>416</v>
      </c>
    </row>
    <row r="52" spans="2:9">
      <c r="B52" s="1">
        <v>74</v>
      </c>
      <c r="C52" s="1" t="s">
        <v>47</v>
      </c>
      <c r="D52" s="1" t="s">
        <v>390</v>
      </c>
      <c r="E52" s="1" t="s">
        <v>423</v>
      </c>
      <c r="F52" s="14">
        <v>5400000</v>
      </c>
      <c r="G52" s="1" t="s">
        <v>424</v>
      </c>
      <c r="H52" s="17">
        <v>45692</v>
      </c>
      <c r="I52" s="25" t="s">
        <v>416</v>
      </c>
    </row>
    <row r="53" spans="2:9">
      <c r="B53" s="1">
        <v>75</v>
      </c>
      <c r="C53" s="1" t="s">
        <v>47</v>
      </c>
      <c r="D53" s="1" t="s">
        <v>390</v>
      </c>
      <c r="E53" s="1" t="s">
        <v>391</v>
      </c>
      <c r="F53" s="14">
        <v>3554000</v>
      </c>
      <c r="G53" s="1" t="s">
        <v>427</v>
      </c>
      <c r="H53" s="17">
        <v>45692</v>
      </c>
      <c r="I53" s="25" t="s">
        <v>416</v>
      </c>
    </row>
    <row r="54" spans="2:9">
      <c r="B54" s="1">
        <v>76</v>
      </c>
      <c r="C54" s="1" t="s">
        <v>47</v>
      </c>
      <c r="D54" s="1" t="s">
        <v>390</v>
      </c>
      <c r="E54" s="1" t="s">
        <v>391</v>
      </c>
      <c r="F54" s="14">
        <v>3554000</v>
      </c>
      <c r="G54" s="1" t="s">
        <v>432</v>
      </c>
      <c r="H54" s="17">
        <v>45693</v>
      </c>
      <c r="I54" s="25" t="s">
        <v>416</v>
      </c>
    </row>
    <row r="55" spans="2:9">
      <c r="B55" s="46">
        <v>77</v>
      </c>
      <c r="C55" s="46" t="s">
        <v>37</v>
      </c>
      <c r="D55" s="46" t="s">
        <v>146</v>
      </c>
      <c r="E55" s="46" t="s">
        <v>436</v>
      </c>
      <c r="F55" s="50">
        <v>85087300</v>
      </c>
      <c r="G55" s="46" t="s">
        <v>437</v>
      </c>
      <c r="H55" s="53"/>
      <c r="I55" s="57">
        <v>46022</v>
      </c>
    </row>
    <row r="56" spans="2:9">
      <c r="B56" s="1">
        <v>78</v>
      </c>
      <c r="C56" s="1" t="s">
        <v>47</v>
      </c>
      <c r="D56" s="1" t="s">
        <v>390</v>
      </c>
      <c r="E56" s="1" t="s">
        <v>442</v>
      </c>
      <c r="F56" s="14">
        <v>3554000</v>
      </c>
      <c r="G56" s="1" t="s">
        <v>443</v>
      </c>
      <c r="H56" s="17">
        <v>45692</v>
      </c>
      <c r="I56" s="13" t="s">
        <v>4146</v>
      </c>
    </row>
    <row r="57" spans="2:9">
      <c r="B57" s="1">
        <v>79</v>
      </c>
      <c r="C57" s="1" t="s">
        <v>47</v>
      </c>
      <c r="D57" s="1" t="s">
        <v>390</v>
      </c>
      <c r="E57" s="1" t="s">
        <v>442</v>
      </c>
      <c r="F57" s="14">
        <v>3554000</v>
      </c>
      <c r="G57" s="1" t="s">
        <v>447</v>
      </c>
      <c r="H57" s="17">
        <v>45692</v>
      </c>
      <c r="I57" s="13" t="s">
        <v>4146</v>
      </c>
    </row>
    <row r="58" spans="2:9">
      <c r="B58" s="1">
        <v>80</v>
      </c>
      <c r="C58" s="1" t="s">
        <v>47</v>
      </c>
      <c r="D58" s="1" t="s">
        <v>390</v>
      </c>
      <c r="E58" s="1" t="s">
        <v>442</v>
      </c>
      <c r="F58" s="14">
        <v>3554000</v>
      </c>
      <c r="G58" s="1" t="s">
        <v>451</v>
      </c>
      <c r="H58" s="17">
        <v>45692</v>
      </c>
      <c r="I58" s="13" t="s">
        <v>4146</v>
      </c>
    </row>
    <row r="59" spans="2:9">
      <c r="B59" s="1">
        <v>81</v>
      </c>
      <c r="C59" s="1" t="s">
        <v>47</v>
      </c>
      <c r="D59" s="1" t="s">
        <v>390</v>
      </c>
      <c r="E59" s="1" t="s">
        <v>442</v>
      </c>
      <c r="F59" s="14">
        <v>3554000</v>
      </c>
      <c r="G59" s="1" t="s">
        <v>455</v>
      </c>
      <c r="H59" s="17">
        <v>45694</v>
      </c>
      <c r="I59" s="25">
        <v>45736</v>
      </c>
    </row>
    <row r="60" spans="2:9">
      <c r="B60" s="1">
        <v>82</v>
      </c>
      <c r="C60" s="1" t="s">
        <v>47</v>
      </c>
      <c r="D60" s="1" t="s">
        <v>390</v>
      </c>
      <c r="E60" s="1" t="s">
        <v>442</v>
      </c>
      <c r="F60" s="14">
        <v>3554000</v>
      </c>
      <c r="G60" s="1" t="s">
        <v>460</v>
      </c>
      <c r="H60" s="17">
        <v>45693</v>
      </c>
      <c r="I60" s="25">
        <v>45735</v>
      </c>
    </row>
    <row r="61" spans="2:9">
      <c r="B61" s="1">
        <v>83</v>
      </c>
      <c r="C61" s="1" t="s">
        <v>37</v>
      </c>
      <c r="D61" s="1" t="s">
        <v>146</v>
      </c>
      <c r="E61" s="1" t="s">
        <v>464</v>
      </c>
      <c r="F61" s="14">
        <v>26666666</v>
      </c>
      <c r="G61" s="1" t="s">
        <v>465</v>
      </c>
      <c r="H61" s="17">
        <v>45694</v>
      </c>
      <c r="I61" s="25">
        <v>45752</v>
      </c>
    </row>
    <row r="62" spans="2:9">
      <c r="B62" s="1">
        <v>84</v>
      </c>
      <c r="C62" s="1" t="s">
        <v>37</v>
      </c>
      <c r="D62" s="1" t="s">
        <v>468</v>
      </c>
      <c r="E62" s="1" t="s">
        <v>469</v>
      </c>
      <c r="F62" s="14">
        <v>43413601</v>
      </c>
      <c r="G62" s="1" t="s">
        <v>470</v>
      </c>
      <c r="H62" s="17">
        <v>45694</v>
      </c>
      <c r="I62" s="25">
        <v>46022</v>
      </c>
    </row>
    <row r="63" spans="2:9">
      <c r="B63" s="1">
        <v>85</v>
      </c>
      <c r="C63" s="1" t="s">
        <v>37</v>
      </c>
      <c r="D63" s="1" t="s">
        <v>146</v>
      </c>
      <c r="E63" s="1" t="s">
        <v>474</v>
      </c>
      <c r="F63" s="14">
        <v>19429344</v>
      </c>
      <c r="G63" s="1" t="s">
        <v>475</v>
      </c>
      <c r="H63" s="17">
        <v>45698</v>
      </c>
      <c r="I63" s="25">
        <v>45786</v>
      </c>
    </row>
    <row r="64" spans="2:9">
      <c r="B64" s="1">
        <v>86</v>
      </c>
      <c r="C64" s="1" t="s">
        <v>47</v>
      </c>
      <c r="D64" s="1" t="s">
        <v>390</v>
      </c>
      <c r="E64" s="24" t="s">
        <v>479</v>
      </c>
      <c r="F64" s="14">
        <v>3554000</v>
      </c>
      <c r="G64" s="1" t="s">
        <v>480</v>
      </c>
      <c r="H64" s="17">
        <v>45694</v>
      </c>
      <c r="I64" s="25">
        <v>45736</v>
      </c>
    </row>
    <row r="65" spans="2:9">
      <c r="B65" s="1">
        <v>87</v>
      </c>
      <c r="C65" s="1" t="s">
        <v>47</v>
      </c>
      <c r="D65" s="1" t="s">
        <v>283</v>
      </c>
      <c r="E65" s="1" t="s">
        <v>483</v>
      </c>
      <c r="F65" s="14">
        <v>4050000</v>
      </c>
      <c r="G65" s="1" t="s">
        <v>484</v>
      </c>
      <c r="H65" s="17">
        <v>45694</v>
      </c>
      <c r="I65" s="25" t="s">
        <v>4147</v>
      </c>
    </row>
    <row r="66" spans="2:9">
      <c r="B66" s="1">
        <v>88</v>
      </c>
      <c r="C66" s="1" t="s">
        <v>47</v>
      </c>
      <c r="D66" s="1" t="s">
        <v>283</v>
      </c>
      <c r="E66" s="1" t="s">
        <v>483</v>
      </c>
      <c r="F66" s="14">
        <v>4050000</v>
      </c>
      <c r="G66" s="1" t="s">
        <v>488</v>
      </c>
      <c r="H66" s="17">
        <v>45694</v>
      </c>
      <c r="I66" s="25">
        <v>45736</v>
      </c>
    </row>
    <row r="67" spans="2:9">
      <c r="B67" s="1">
        <v>89</v>
      </c>
      <c r="C67" s="1" t="s">
        <v>37</v>
      </c>
      <c r="D67" s="1" t="s">
        <v>146</v>
      </c>
      <c r="E67" s="1" t="s">
        <v>493</v>
      </c>
      <c r="F67" s="14">
        <v>11193525</v>
      </c>
      <c r="G67" s="1" t="s">
        <v>494</v>
      </c>
      <c r="H67" s="17">
        <v>45695</v>
      </c>
      <c r="I67" s="25">
        <v>45783</v>
      </c>
    </row>
    <row r="68" spans="2:9">
      <c r="B68" s="1">
        <v>90</v>
      </c>
      <c r="C68" s="1" t="s">
        <v>37</v>
      </c>
      <c r="D68" s="1" t="s">
        <v>146</v>
      </c>
      <c r="E68" s="1" t="s">
        <v>493</v>
      </c>
      <c r="F68" s="14">
        <v>11193525</v>
      </c>
      <c r="G68" s="1" t="s">
        <v>497</v>
      </c>
      <c r="H68" s="17">
        <v>45695</v>
      </c>
      <c r="I68" s="25">
        <v>45783</v>
      </c>
    </row>
    <row r="69" spans="2:9">
      <c r="B69" s="1">
        <v>91</v>
      </c>
      <c r="C69" s="1" t="s">
        <v>37</v>
      </c>
      <c r="D69" s="1" t="s">
        <v>146</v>
      </c>
      <c r="E69" s="1" t="s">
        <v>493</v>
      </c>
      <c r="F69" s="14">
        <v>11193525</v>
      </c>
      <c r="G69" s="1" t="s">
        <v>500</v>
      </c>
      <c r="H69" s="17">
        <v>45695</v>
      </c>
      <c r="I69" s="25">
        <v>45783</v>
      </c>
    </row>
    <row r="70" spans="2:9">
      <c r="B70" s="1">
        <v>92</v>
      </c>
      <c r="C70" s="1" t="s">
        <v>37</v>
      </c>
      <c r="D70" s="1" t="s">
        <v>146</v>
      </c>
      <c r="E70" s="1" t="s">
        <v>493</v>
      </c>
      <c r="F70" s="14">
        <v>11193525</v>
      </c>
      <c r="G70" s="1" t="s">
        <v>503</v>
      </c>
      <c r="H70" s="17">
        <v>45695</v>
      </c>
      <c r="I70" s="25">
        <v>45783</v>
      </c>
    </row>
    <row r="71" spans="2:9">
      <c r="B71" s="1">
        <v>93</v>
      </c>
      <c r="C71" s="1" t="s">
        <v>47</v>
      </c>
      <c r="D71" s="1" t="s">
        <v>390</v>
      </c>
      <c r="E71" s="24" t="s">
        <v>479</v>
      </c>
      <c r="F71" s="14">
        <v>3554000</v>
      </c>
      <c r="G71" s="1" t="s">
        <v>508</v>
      </c>
      <c r="H71" s="17">
        <v>45695</v>
      </c>
      <c r="I71" s="25">
        <v>45737</v>
      </c>
    </row>
    <row r="72" spans="2:9">
      <c r="B72" s="46">
        <v>94</v>
      </c>
      <c r="C72" s="46" t="s">
        <v>47</v>
      </c>
      <c r="D72" s="46" t="s">
        <v>195</v>
      </c>
      <c r="E72" s="160" t="s">
        <v>512</v>
      </c>
      <c r="F72" s="50">
        <v>15068490</v>
      </c>
      <c r="G72" s="46" t="s">
        <v>197</v>
      </c>
      <c r="H72" s="53">
        <v>45695</v>
      </c>
      <c r="I72" s="57">
        <v>45783</v>
      </c>
    </row>
    <row r="73" spans="2:9">
      <c r="B73" s="1">
        <v>95</v>
      </c>
      <c r="C73" s="1" t="s">
        <v>47</v>
      </c>
      <c r="D73" s="1" t="s">
        <v>384</v>
      </c>
      <c r="E73" s="1" t="s">
        <v>513</v>
      </c>
      <c r="F73" s="14">
        <v>10500000</v>
      </c>
      <c r="G73" s="1" t="s">
        <v>514</v>
      </c>
      <c r="H73" s="17">
        <v>45699</v>
      </c>
      <c r="I73" s="25">
        <v>45757</v>
      </c>
    </row>
    <row r="74" spans="2:9">
      <c r="B74" s="46">
        <v>96</v>
      </c>
      <c r="C74" s="46" t="s">
        <v>37</v>
      </c>
      <c r="D74" s="46" t="s">
        <v>73</v>
      </c>
      <c r="E74" s="46" t="s">
        <v>519</v>
      </c>
      <c r="F74" s="50">
        <v>210000000</v>
      </c>
      <c r="G74" s="46" t="s">
        <v>520</v>
      </c>
      <c r="H74" s="53">
        <v>45695</v>
      </c>
      <c r="I74" s="57">
        <v>45722</v>
      </c>
    </row>
    <row r="75" spans="2:9">
      <c r="B75" s="1">
        <v>97</v>
      </c>
      <c r="C75" s="1" t="s">
        <v>37</v>
      </c>
      <c r="D75" s="1" t="s">
        <v>146</v>
      </c>
      <c r="E75" s="1" t="s">
        <v>524</v>
      </c>
      <c r="F75" s="14">
        <v>90000000</v>
      </c>
      <c r="G75" s="1" t="s">
        <v>525</v>
      </c>
      <c r="H75" s="17">
        <v>45700</v>
      </c>
      <c r="I75" s="13" t="s">
        <v>4148</v>
      </c>
    </row>
    <row r="76" spans="2:9">
      <c r="B76" s="1">
        <v>98</v>
      </c>
      <c r="C76" s="1" t="s">
        <v>47</v>
      </c>
      <c r="D76" s="1" t="s">
        <v>140</v>
      </c>
      <c r="E76" s="122" t="s">
        <v>529</v>
      </c>
      <c r="F76" s="14">
        <v>20600000</v>
      </c>
      <c r="G76" s="1" t="s">
        <v>530</v>
      </c>
      <c r="H76" s="17">
        <v>45700</v>
      </c>
      <c r="I76" s="13" t="s">
        <v>4145</v>
      </c>
    </row>
    <row r="77" spans="2:9">
      <c r="B77" s="1">
        <v>99</v>
      </c>
      <c r="C77" s="1" t="s">
        <v>47</v>
      </c>
      <c r="D77" s="1" t="s">
        <v>248</v>
      </c>
      <c r="E77" s="24" t="s">
        <v>249</v>
      </c>
      <c r="F77" s="14">
        <v>8100000</v>
      </c>
      <c r="G77" s="1" t="s">
        <v>533</v>
      </c>
      <c r="H77" s="17">
        <v>45700</v>
      </c>
      <c r="I77" s="25" t="s">
        <v>668</v>
      </c>
    </row>
    <row r="78" spans="2:9">
      <c r="B78" s="1">
        <v>100</v>
      </c>
      <c r="C78" s="1" t="s">
        <v>47</v>
      </c>
      <c r="D78" s="1" t="s">
        <v>248</v>
      </c>
      <c r="E78" s="24" t="s">
        <v>254</v>
      </c>
      <c r="F78" s="14">
        <v>8100000</v>
      </c>
      <c r="G78" s="1" t="s">
        <v>255</v>
      </c>
      <c r="H78" s="17">
        <v>45700</v>
      </c>
      <c r="I78" s="25" t="s">
        <v>668</v>
      </c>
    </row>
    <row r="79" spans="2:9">
      <c r="B79" s="1">
        <v>101</v>
      </c>
      <c r="C79" s="1" t="s">
        <v>47</v>
      </c>
      <c r="D79" s="1" t="s">
        <v>248</v>
      </c>
      <c r="E79" s="24" t="s">
        <v>249</v>
      </c>
      <c r="F79" s="14">
        <v>8100000</v>
      </c>
      <c r="G79" s="1" t="s">
        <v>250</v>
      </c>
      <c r="H79" s="17">
        <v>45700</v>
      </c>
      <c r="I79" s="25" t="s">
        <v>4149</v>
      </c>
    </row>
    <row r="80" spans="2:9">
      <c r="B80" s="1">
        <v>102</v>
      </c>
      <c r="C80" s="1" t="s">
        <v>47</v>
      </c>
      <c r="D80" s="1" t="s">
        <v>248</v>
      </c>
      <c r="E80" s="24" t="s">
        <v>249</v>
      </c>
      <c r="F80" s="14">
        <v>8100000</v>
      </c>
      <c r="G80" s="1" t="s">
        <v>538</v>
      </c>
      <c r="H80" s="17">
        <v>45700</v>
      </c>
      <c r="I80" s="25" t="s">
        <v>668</v>
      </c>
    </row>
    <row r="81" spans="2:9">
      <c r="B81" s="1">
        <v>103</v>
      </c>
      <c r="C81" s="1" t="s">
        <v>47</v>
      </c>
      <c r="D81" s="1" t="s">
        <v>390</v>
      </c>
      <c r="E81" s="24" t="s">
        <v>479</v>
      </c>
      <c r="F81" s="14">
        <v>3554000</v>
      </c>
      <c r="G81" s="1" t="s">
        <v>543</v>
      </c>
      <c r="H81" s="17">
        <v>45701</v>
      </c>
      <c r="I81" s="25" t="s">
        <v>416</v>
      </c>
    </row>
    <row r="82" spans="2:9">
      <c r="B82" s="1">
        <v>104</v>
      </c>
      <c r="C82" s="1" t="s">
        <v>37</v>
      </c>
      <c r="D82" s="1" t="s">
        <v>146</v>
      </c>
      <c r="E82" s="24" t="s">
        <v>147</v>
      </c>
      <c r="F82" s="14">
        <v>173642000</v>
      </c>
      <c r="G82" s="24" t="s">
        <v>148</v>
      </c>
      <c r="H82" s="17">
        <v>45702</v>
      </c>
      <c r="I82" s="25" t="s">
        <v>3012</v>
      </c>
    </row>
    <row r="83" spans="2:9">
      <c r="B83" s="1">
        <v>105</v>
      </c>
      <c r="C83" s="1" t="s">
        <v>37</v>
      </c>
      <c r="D83" s="1" t="s">
        <v>140</v>
      </c>
      <c r="E83" s="24" t="s">
        <v>141</v>
      </c>
      <c r="F83" s="14">
        <v>136646879</v>
      </c>
      <c r="G83" s="1" t="s">
        <v>142</v>
      </c>
      <c r="H83" s="17">
        <v>45702</v>
      </c>
      <c r="I83" s="25">
        <v>45703</v>
      </c>
    </row>
    <row r="84" spans="2:9">
      <c r="B84" s="1">
        <v>106</v>
      </c>
      <c r="C84" s="1" t="s">
        <v>47</v>
      </c>
      <c r="D84" s="1" t="s">
        <v>169</v>
      </c>
      <c r="E84" s="1" t="s">
        <v>549</v>
      </c>
      <c r="F84" s="14">
        <v>16800000</v>
      </c>
      <c r="G84" s="1" t="s">
        <v>550</v>
      </c>
      <c r="H84" s="17">
        <v>45706</v>
      </c>
      <c r="I84" s="25" t="s">
        <v>4145</v>
      </c>
    </row>
    <row r="85" spans="2:9">
      <c r="B85" s="1">
        <v>107</v>
      </c>
      <c r="C85" s="1" t="s">
        <v>47</v>
      </c>
      <c r="D85" s="1" t="s">
        <v>178</v>
      </c>
      <c r="E85" s="267" t="s">
        <v>554</v>
      </c>
      <c r="F85" s="14">
        <v>4738000</v>
      </c>
      <c r="G85" s="1" t="s">
        <v>555</v>
      </c>
      <c r="H85" s="17">
        <v>45705</v>
      </c>
      <c r="I85" s="25" t="s">
        <v>3146</v>
      </c>
    </row>
    <row r="86" spans="2:9">
      <c r="B86" s="1">
        <v>108</v>
      </c>
      <c r="C86" s="1" t="s">
        <v>37</v>
      </c>
      <c r="D86" s="1" t="s">
        <v>100</v>
      </c>
      <c r="E86" s="1" t="s">
        <v>113</v>
      </c>
      <c r="F86" s="14">
        <v>176900000</v>
      </c>
      <c r="G86" s="1" t="s">
        <v>114</v>
      </c>
      <c r="H86" s="17">
        <v>45705</v>
      </c>
      <c r="I86" s="25" t="s">
        <v>3012</v>
      </c>
    </row>
    <row r="87" spans="2:9">
      <c r="B87" s="1">
        <v>109</v>
      </c>
      <c r="C87" s="1" t="s">
        <v>47</v>
      </c>
      <c r="D87" s="1" t="s">
        <v>390</v>
      </c>
      <c r="E87" s="24" t="s">
        <v>479</v>
      </c>
      <c r="F87" s="14">
        <v>3554000</v>
      </c>
      <c r="G87" s="1" t="s">
        <v>559</v>
      </c>
      <c r="H87" s="17"/>
      <c r="I87" s="25" t="s">
        <v>416</v>
      </c>
    </row>
    <row r="88" spans="2:9">
      <c r="B88" s="1">
        <v>110</v>
      </c>
      <c r="C88" s="1" t="s">
        <v>47</v>
      </c>
      <c r="D88" s="1" t="s">
        <v>390</v>
      </c>
      <c r="E88" s="24" t="s">
        <v>479</v>
      </c>
      <c r="F88" s="14">
        <v>3554000</v>
      </c>
      <c r="G88" s="1" t="s">
        <v>563</v>
      </c>
      <c r="H88" s="17">
        <v>45707</v>
      </c>
      <c r="I88" s="25" t="s">
        <v>416</v>
      </c>
    </row>
    <row r="89" spans="2:9">
      <c r="B89" s="1">
        <v>111</v>
      </c>
      <c r="C89" s="1" t="s">
        <v>37</v>
      </c>
      <c r="D89" s="1" t="s">
        <v>124</v>
      </c>
      <c r="E89" s="24" t="s">
        <v>125</v>
      </c>
      <c r="F89" s="14">
        <v>4600000</v>
      </c>
      <c r="G89" s="24" t="s">
        <v>566</v>
      </c>
      <c r="H89" s="17">
        <v>45707</v>
      </c>
      <c r="I89" s="25" t="s">
        <v>3146</v>
      </c>
    </row>
    <row r="90" spans="2:9">
      <c r="B90" s="1">
        <v>112</v>
      </c>
      <c r="C90" s="1" t="s">
        <v>37</v>
      </c>
      <c r="D90" s="1" t="s">
        <v>124</v>
      </c>
      <c r="E90" s="24" t="s">
        <v>125</v>
      </c>
      <c r="F90" s="14">
        <v>4600000</v>
      </c>
      <c r="G90" s="24" t="s">
        <v>569</v>
      </c>
      <c r="H90" s="17">
        <v>45708</v>
      </c>
      <c r="I90" s="25" t="s">
        <v>3146</v>
      </c>
    </row>
    <row r="91" spans="2:9">
      <c r="B91" s="1">
        <v>113</v>
      </c>
      <c r="C91" s="1" t="s">
        <v>47</v>
      </c>
      <c r="D91" s="1" t="s">
        <v>48</v>
      </c>
      <c r="E91" s="24" t="s">
        <v>572</v>
      </c>
      <c r="F91" s="14">
        <v>8000000</v>
      </c>
      <c r="G91" s="1" t="s">
        <v>573</v>
      </c>
      <c r="H91" s="17">
        <v>45707</v>
      </c>
      <c r="I91" s="25" t="s">
        <v>3146</v>
      </c>
    </row>
    <row r="92" spans="2:9">
      <c r="B92" s="1">
        <v>114</v>
      </c>
      <c r="C92" s="1" t="s">
        <v>47</v>
      </c>
      <c r="D92" s="1" t="s">
        <v>146</v>
      </c>
      <c r="E92" s="1" t="s">
        <v>577</v>
      </c>
      <c r="F92" s="14">
        <v>11193525</v>
      </c>
      <c r="G92" s="1" t="s">
        <v>578</v>
      </c>
      <c r="H92" s="17">
        <v>45708</v>
      </c>
      <c r="I92" s="25">
        <v>45657</v>
      </c>
    </row>
    <row r="93" spans="2:9">
      <c r="B93" s="1">
        <v>115</v>
      </c>
      <c r="C93" s="1" t="s">
        <v>47</v>
      </c>
      <c r="D93" s="1" t="s">
        <v>582</v>
      </c>
      <c r="E93" s="1" t="s">
        <v>583</v>
      </c>
      <c r="F93" s="14">
        <v>3450000</v>
      </c>
      <c r="G93" s="1" t="s">
        <v>584</v>
      </c>
      <c r="H93" s="17">
        <v>45708</v>
      </c>
      <c r="I93" s="25" t="s">
        <v>3435</v>
      </c>
    </row>
    <row r="94" spans="2:9">
      <c r="B94" s="1">
        <v>116</v>
      </c>
      <c r="C94" s="1" t="s">
        <v>47</v>
      </c>
      <c r="D94" s="1" t="s">
        <v>582</v>
      </c>
      <c r="E94" s="1" t="s">
        <v>587</v>
      </c>
      <c r="F94" s="14">
        <v>3450000</v>
      </c>
      <c r="G94" s="1" t="s">
        <v>588</v>
      </c>
      <c r="H94" s="17"/>
      <c r="I94" s="25" t="s">
        <v>3435</v>
      </c>
    </row>
    <row r="95" spans="2:9">
      <c r="B95" s="145">
        <v>117</v>
      </c>
      <c r="C95" s="145" t="s">
        <v>47</v>
      </c>
      <c r="D95" s="145" t="s">
        <v>582</v>
      </c>
      <c r="E95" s="145" t="s">
        <v>583</v>
      </c>
      <c r="F95" s="149">
        <v>3450000</v>
      </c>
      <c r="G95" s="145" t="s">
        <v>591</v>
      </c>
      <c r="H95" s="145"/>
      <c r="I95" s="148" t="s">
        <v>3435</v>
      </c>
    </row>
    <row r="96" spans="2:9">
      <c r="B96" s="46">
        <v>118</v>
      </c>
      <c r="C96" s="46" t="s">
        <v>596</v>
      </c>
      <c r="D96" s="46" t="s">
        <v>330</v>
      </c>
      <c r="E96" s="160" t="s">
        <v>597</v>
      </c>
      <c r="F96" s="50">
        <v>10000000</v>
      </c>
      <c r="G96" s="46" t="s">
        <v>598</v>
      </c>
      <c r="H96" s="53">
        <v>45709</v>
      </c>
      <c r="I96" s="49" t="s">
        <v>3146</v>
      </c>
    </row>
    <row r="97" spans="2:9">
      <c r="B97" s="1">
        <v>119</v>
      </c>
      <c r="C97" s="1" t="s">
        <v>47</v>
      </c>
      <c r="D97" s="1" t="s">
        <v>48</v>
      </c>
      <c r="E97" s="1" t="s">
        <v>602</v>
      </c>
      <c r="F97" s="14">
        <v>8858000</v>
      </c>
      <c r="G97" s="1" t="s">
        <v>603</v>
      </c>
      <c r="H97" s="17">
        <v>45713</v>
      </c>
      <c r="I97" s="13" t="s">
        <v>3146</v>
      </c>
    </row>
    <row r="98" spans="2:9">
      <c r="B98" s="132">
        <v>120</v>
      </c>
      <c r="C98" s="132" t="s">
        <v>47</v>
      </c>
      <c r="D98" s="132" t="s">
        <v>347</v>
      </c>
      <c r="E98" s="132" t="s">
        <v>348</v>
      </c>
      <c r="F98" s="134">
        <v>4515000</v>
      </c>
      <c r="G98" s="132" t="s">
        <v>349</v>
      </c>
      <c r="H98" s="152">
        <v>45713</v>
      </c>
      <c r="I98" s="156" t="s">
        <v>3012</v>
      </c>
    </row>
    <row r="99" spans="2:9">
      <c r="B99" s="46">
        <v>121</v>
      </c>
      <c r="C99" s="46" t="s">
        <v>37</v>
      </c>
      <c r="D99" s="46" t="s">
        <v>73</v>
      </c>
      <c r="E99" s="267" t="s">
        <v>608</v>
      </c>
      <c r="F99" s="50">
        <v>80000000</v>
      </c>
      <c r="G99" s="46" t="s">
        <v>520</v>
      </c>
      <c r="H99" s="53">
        <v>45713</v>
      </c>
      <c r="I99" s="57" t="s">
        <v>3012</v>
      </c>
    </row>
    <row r="100" spans="2:9">
      <c r="B100" s="145">
        <v>122</v>
      </c>
      <c r="C100" s="145" t="s">
        <v>47</v>
      </c>
      <c r="D100" s="145" t="s">
        <v>582</v>
      </c>
      <c r="E100" s="145" t="s">
        <v>583</v>
      </c>
      <c r="F100" s="149">
        <v>3450000</v>
      </c>
      <c r="G100" s="145" t="s">
        <v>609</v>
      </c>
      <c r="H100" s="146">
        <v>45714</v>
      </c>
      <c r="I100" s="148" t="s">
        <v>3435</v>
      </c>
    </row>
    <row r="101" spans="2:9">
      <c r="B101" s="1">
        <v>123</v>
      </c>
      <c r="C101" s="1" t="s">
        <v>37</v>
      </c>
      <c r="D101" s="1" t="s">
        <v>73</v>
      </c>
      <c r="E101" s="24" t="s">
        <v>612</v>
      </c>
      <c r="F101" s="14">
        <v>4109375</v>
      </c>
      <c r="G101" s="1" t="s">
        <v>520</v>
      </c>
      <c r="H101" s="17">
        <v>45715</v>
      </c>
      <c r="I101" s="25" t="s">
        <v>3012</v>
      </c>
    </row>
    <row r="102" spans="2:9">
      <c r="B102" s="1">
        <v>124</v>
      </c>
      <c r="C102" s="1" t="s">
        <v>37</v>
      </c>
      <c r="D102" s="1" t="s">
        <v>468</v>
      </c>
      <c r="E102" s="1" t="s">
        <v>613</v>
      </c>
      <c r="F102" s="14">
        <v>182733988</v>
      </c>
      <c r="G102" s="1" t="s">
        <v>520</v>
      </c>
      <c r="H102" s="17">
        <v>45715</v>
      </c>
      <c r="I102" s="13" t="s">
        <v>4148</v>
      </c>
    </row>
    <row r="103" spans="2:9">
      <c r="B103" s="1">
        <v>125</v>
      </c>
      <c r="C103" s="1" t="s">
        <v>37</v>
      </c>
      <c r="D103" s="1" t="s">
        <v>124</v>
      </c>
      <c r="E103" s="1" t="s">
        <v>616</v>
      </c>
      <c r="F103" s="14">
        <v>46566150</v>
      </c>
      <c r="G103" s="1" t="s">
        <v>617</v>
      </c>
      <c r="H103" s="17"/>
      <c r="I103" s="25">
        <v>46022</v>
      </c>
    </row>
    <row r="104" spans="2:9">
      <c r="B104" s="1">
        <v>126</v>
      </c>
      <c r="C104" s="1" t="s">
        <v>47</v>
      </c>
      <c r="D104" s="1" t="s">
        <v>336</v>
      </c>
      <c r="E104" s="1" t="s">
        <v>337</v>
      </c>
      <c r="F104" s="14">
        <v>7407000</v>
      </c>
      <c r="G104" s="1" t="s">
        <v>338</v>
      </c>
      <c r="H104" s="17">
        <v>45715</v>
      </c>
      <c r="I104" s="25" t="s">
        <v>668</v>
      </c>
    </row>
    <row r="105" spans="2:9">
      <c r="B105" s="1">
        <v>127</v>
      </c>
      <c r="C105" s="1" t="s">
        <v>596</v>
      </c>
      <c r="D105" s="1" t="s">
        <v>621</v>
      </c>
      <c r="E105" s="24" t="s">
        <v>622</v>
      </c>
      <c r="F105" s="14">
        <v>12000000</v>
      </c>
      <c r="G105" s="1" t="s">
        <v>313</v>
      </c>
      <c r="H105" s="17">
        <v>45720</v>
      </c>
      <c r="I105" s="25" t="s">
        <v>668</v>
      </c>
    </row>
    <row r="106" spans="2:9">
      <c r="B106" s="1">
        <v>128</v>
      </c>
      <c r="C106" s="1" t="s">
        <v>596</v>
      </c>
      <c r="D106" s="1" t="s">
        <v>621</v>
      </c>
      <c r="E106" s="24" t="s">
        <v>622</v>
      </c>
      <c r="F106" s="14">
        <v>12000000</v>
      </c>
      <c r="G106" s="1" t="s">
        <v>197</v>
      </c>
      <c r="H106" s="17">
        <v>45719</v>
      </c>
      <c r="I106" s="25" t="s">
        <v>668</v>
      </c>
    </row>
    <row r="107" spans="2:9">
      <c r="B107" s="1">
        <v>129</v>
      </c>
      <c r="C107" s="1" t="s">
        <v>47</v>
      </c>
      <c r="D107" s="1" t="s">
        <v>73</v>
      </c>
      <c r="E107" s="24" t="s">
        <v>623</v>
      </c>
      <c r="F107" s="14">
        <v>8600000</v>
      </c>
      <c r="G107" s="1" t="s">
        <v>75</v>
      </c>
      <c r="H107" s="17">
        <v>45716</v>
      </c>
      <c r="I107" s="25" t="s">
        <v>3146</v>
      </c>
    </row>
    <row r="108" spans="2:9">
      <c r="B108" s="1">
        <v>130</v>
      </c>
      <c r="C108" s="1" t="s">
        <v>47</v>
      </c>
      <c r="D108" s="1" t="s">
        <v>48</v>
      </c>
      <c r="E108" s="24" t="s">
        <v>61</v>
      </c>
      <c r="F108" s="14">
        <v>7900000</v>
      </c>
      <c r="G108" s="1" t="s">
        <v>62</v>
      </c>
      <c r="H108" s="17">
        <v>45716</v>
      </c>
      <c r="I108" s="25" t="s">
        <v>3146</v>
      </c>
    </row>
    <row r="109" spans="2:9">
      <c r="B109" s="1">
        <v>131</v>
      </c>
      <c r="C109" s="1" t="s">
        <v>47</v>
      </c>
      <c r="D109" s="1" t="s">
        <v>48</v>
      </c>
      <c r="E109" s="24" t="s">
        <v>626</v>
      </c>
      <c r="F109" s="14">
        <v>7200000</v>
      </c>
      <c r="G109" s="1" t="s">
        <v>91</v>
      </c>
      <c r="H109" s="17">
        <v>45716</v>
      </c>
      <c r="I109" s="25" t="s">
        <v>3146</v>
      </c>
    </row>
    <row r="110" spans="2:9">
      <c r="B110" s="1">
        <v>132</v>
      </c>
      <c r="C110" s="1" t="s">
        <v>47</v>
      </c>
      <c r="D110" s="1" t="s">
        <v>48</v>
      </c>
      <c r="E110" s="24" t="s">
        <v>67</v>
      </c>
      <c r="F110" s="14">
        <v>19440000</v>
      </c>
      <c r="G110" s="1" t="s">
        <v>68</v>
      </c>
      <c r="H110" s="17">
        <v>45716</v>
      </c>
      <c r="I110" s="25" t="s">
        <v>3146</v>
      </c>
    </row>
    <row r="111" spans="2:9">
      <c r="B111" s="1">
        <v>133</v>
      </c>
      <c r="C111" s="1" t="s">
        <v>37</v>
      </c>
      <c r="D111" s="1" t="s">
        <v>38</v>
      </c>
      <c r="E111" s="1" t="s">
        <v>629</v>
      </c>
      <c r="F111" s="14">
        <v>5916578</v>
      </c>
      <c r="G111" s="1" t="s">
        <v>41</v>
      </c>
      <c r="H111" s="17">
        <v>45719</v>
      </c>
      <c r="I111" s="25" t="s">
        <v>4150</v>
      </c>
    </row>
    <row r="112" spans="2:9">
      <c r="B112" s="1">
        <v>134</v>
      </c>
      <c r="C112" s="1" t="s">
        <v>47</v>
      </c>
      <c r="D112" s="1" t="s">
        <v>48</v>
      </c>
      <c r="E112" s="1" t="s">
        <v>55</v>
      </c>
      <c r="F112" s="14">
        <v>19440000</v>
      </c>
      <c r="G112" s="1" t="s">
        <v>56</v>
      </c>
      <c r="H112" s="17">
        <v>45716</v>
      </c>
      <c r="I112" s="25" t="s">
        <v>3146</v>
      </c>
    </row>
    <row r="113" spans="2:9">
      <c r="B113" s="1">
        <v>135</v>
      </c>
      <c r="C113" s="1" t="s">
        <v>47</v>
      </c>
      <c r="D113" s="1" t="s">
        <v>48</v>
      </c>
      <c r="E113" s="24" t="s">
        <v>631</v>
      </c>
      <c r="F113" s="14">
        <v>7200000</v>
      </c>
      <c r="G113" s="1" t="s">
        <v>96</v>
      </c>
      <c r="H113" s="17">
        <v>45716</v>
      </c>
      <c r="I113" s="25" t="s">
        <v>3146</v>
      </c>
    </row>
    <row r="114" spans="2:9">
      <c r="B114" s="1">
        <v>136</v>
      </c>
      <c r="C114" s="1" t="s">
        <v>596</v>
      </c>
      <c r="D114" s="1" t="s">
        <v>621</v>
      </c>
      <c r="E114" s="24" t="s">
        <v>633</v>
      </c>
      <c r="F114" s="14">
        <v>16500000</v>
      </c>
      <c r="G114" s="1" t="s">
        <v>634</v>
      </c>
      <c r="H114" s="17"/>
      <c r="I114" s="25" t="s">
        <v>668</v>
      </c>
    </row>
    <row r="115" spans="2:9">
      <c r="B115" s="1">
        <v>137</v>
      </c>
      <c r="C115" s="1" t="s">
        <v>37</v>
      </c>
      <c r="D115" s="1" t="s">
        <v>100</v>
      </c>
      <c r="E115" s="24" t="s">
        <v>119</v>
      </c>
      <c r="F115" s="14">
        <v>242000000</v>
      </c>
      <c r="G115" s="1" t="s">
        <v>120</v>
      </c>
      <c r="H115" s="17">
        <v>45719</v>
      </c>
      <c r="I115" s="25" t="s">
        <v>668</v>
      </c>
    </row>
    <row r="116" spans="2:9">
      <c r="B116" s="1">
        <v>138</v>
      </c>
      <c r="C116" s="1" t="s">
        <v>47</v>
      </c>
      <c r="D116" s="1" t="s">
        <v>100</v>
      </c>
      <c r="E116" s="24" t="s">
        <v>640</v>
      </c>
      <c r="F116" s="14">
        <v>25920000</v>
      </c>
      <c r="G116" s="1" t="s">
        <v>233</v>
      </c>
      <c r="H116" s="17">
        <v>45719</v>
      </c>
      <c r="I116" s="25" t="s">
        <v>3146</v>
      </c>
    </row>
    <row r="117" spans="2:9">
      <c r="B117" s="46">
        <v>139</v>
      </c>
      <c r="C117" s="46" t="s">
        <v>47</v>
      </c>
      <c r="D117" s="46" t="s">
        <v>100</v>
      </c>
      <c r="E117" s="160" t="s">
        <v>223</v>
      </c>
      <c r="F117" s="50">
        <v>9720000</v>
      </c>
      <c r="G117" s="46" t="s">
        <v>224</v>
      </c>
      <c r="H117" s="53">
        <v>45719</v>
      </c>
      <c r="I117" s="57" t="s">
        <v>4151</v>
      </c>
    </row>
    <row r="118" spans="2:9">
      <c r="B118" s="1">
        <v>140</v>
      </c>
      <c r="C118" s="1" t="s">
        <v>596</v>
      </c>
      <c r="D118" s="1" t="s">
        <v>248</v>
      </c>
      <c r="E118" s="24" t="s">
        <v>643</v>
      </c>
      <c r="F118" s="14">
        <v>49382400</v>
      </c>
      <c r="G118" s="1" t="s">
        <v>644</v>
      </c>
      <c r="H118" s="17"/>
      <c r="I118" s="25" t="s">
        <v>4138</v>
      </c>
    </row>
    <row r="119" spans="2:9">
      <c r="B119" s="1">
        <v>141</v>
      </c>
      <c r="C119" s="1" t="s">
        <v>596</v>
      </c>
      <c r="D119" s="1" t="s">
        <v>621</v>
      </c>
      <c r="E119" s="1" t="s">
        <v>648</v>
      </c>
      <c r="F119" s="14">
        <v>7500000</v>
      </c>
      <c r="G119" s="1" t="s">
        <v>649</v>
      </c>
      <c r="H119" s="17"/>
      <c r="I119" s="13" t="s">
        <v>668</v>
      </c>
    </row>
    <row r="120" spans="2:9">
      <c r="B120" s="1">
        <v>142</v>
      </c>
      <c r="C120" s="1" t="s">
        <v>596</v>
      </c>
      <c r="D120" s="1" t="s">
        <v>621</v>
      </c>
      <c r="E120" s="1" t="s">
        <v>648</v>
      </c>
      <c r="F120" s="14">
        <v>7500000</v>
      </c>
      <c r="G120" s="1" t="s">
        <v>652</v>
      </c>
      <c r="H120" s="17"/>
      <c r="I120" s="13" t="s">
        <v>668</v>
      </c>
    </row>
    <row r="121" spans="2:9">
      <c r="B121" s="1">
        <v>143</v>
      </c>
      <c r="C121" s="1" t="s">
        <v>596</v>
      </c>
      <c r="D121" s="1" t="s">
        <v>621</v>
      </c>
      <c r="E121" s="1" t="s">
        <v>648</v>
      </c>
      <c r="F121" s="14">
        <v>7500000</v>
      </c>
      <c r="G121" s="1" t="s">
        <v>655</v>
      </c>
      <c r="H121" s="17"/>
      <c r="I121" s="13" t="s">
        <v>668</v>
      </c>
    </row>
    <row r="122" spans="2:9">
      <c r="B122" s="1">
        <v>144</v>
      </c>
      <c r="C122" s="1" t="s">
        <v>596</v>
      </c>
      <c r="D122" s="1" t="s">
        <v>621</v>
      </c>
      <c r="E122" s="1" t="s">
        <v>648</v>
      </c>
      <c r="F122" s="14">
        <v>7500000</v>
      </c>
      <c r="G122" s="1" t="s">
        <v>658</v>
      </c>
      <c r="H122" s="17"/>
      <c r="I122" s="13" t="s">
        <v>668</v>
      </c>
    </row>
    <row r="123" spans="2:9">
      <c r="B123" s="1">
        <v>145</v>
      </c>
      <c r="C123" s="1" t="s">
        <v>47</v>
      </c>
      <c r="D123" s="1" t="s">
        <v>661</v>
      </c>
      <c r="E123" s="1" t="s">
        <v>662</v>
      </c>
      <c r="F123" s="14">
        <v>15244000</v>
      </c>
      <c r="G123" s="1" t="s">
        <v>663</v>
      </c>
      <c r="H123" s="17"/>
      <c r="I123" s="13" t="s">
        <v>4145</v>
      </c>
    </row>
    <row r="124" spans="2:9">
      <c r="B124" s="1">
        <v>146</v>
      </c>
      <c r="C124" s="1" t="s">
        <v>596</v>
      </c>
      <c r="D124" s="1" t="s">
        <v>621</v>
      </c>
      <c r="E124" s="1" t="s">
        <v>648</v>
      </c>
      <c r="F124" s="14">
        <v>7500000</v>
      </c>
      <c r="G124" s="1" t="s">
        <v>667</v>
      </c>
      <c r="H124" s="17"/>
      <c r="I124" s="13" t="s">
        <v>668</v>
      </c>
    </row>
    <row r="125" spans="2:9">
      <c r="B125" s="1">
        <v>147</v>
      </c>
      <c r="C125" s="1" t="s">
        <v>596</v>
      </c>
      <c r="D125" s="1" t="s">
        <v>621</v>
      </c>
      <c r="E125" s="1" t="s">
        <v>648</v>
      </c>
      <c r="F125" s="14">
        <v>7500000</v>
      </c>
      <c r="G125" s="1" t="s">
        <v>671</v>
      </c>
      <c r="H125" s="17"/>
      <c r="I125" s="13" t="s">
        <v>668</v>
      </c>
    </row>
    <row r="126" spans="2:9">
      <c r="B126" s="1">
        <v>148</v>
      </c>
      <c r="C126" s="1" t="s">
        <v>37</v>
      </c>
      <c r="D126" s="1" t="s">
        <v>248</v>
      </c>
      <c r="E126" s="1" t="s">
        <v>675</v>
      </c>
      <c r="F126" s="14">
        <v>48020984</v>
      </c>
      <c r="G126" s="1" t="s">
        <v>676</v>
      </c>
      <c r="H126" s="17"/>
      <c r="I126" s="13" t="s">
        <v>679</v>
      </c>
    </row>
    <row r="127" spans="2:9">
      <c r="B127" s="1">
        <v>149</v>
      </c>
      <c r="C127" s="1" t="s">
        <v>47</v>
      </c>
      <c r="D127" s="1" t="s">
        <v>146</v>
      </c>
      <c r="E127" s="24" t="s">
        <v>683</v>
      </c>
      <c r="F127" s="14">
        <v>11193525</v>
      </c>
      <c r="G127" s="1" t="s">
        <v>684</v>
      </c>
      <c r="H127" s="17"/>
      <c r="I127" s="13" t="s">
        <v>668</v>
      </c>
    </row>
    <row r="128" spans="2:9">
      <c r="B128" s="1">
        <v>150</v>
      </c>
      <c r="C128" s="1" t="s">
        <v>596</v>
      </c>
      <c r="D128" s="1" t="s">
        <v>621</v>
      </c>
      <c r="E128" s="1" t="s">
        <v>648</v>
      </c>
      <c r="F128" s="14">
        <v>7500000</v>
      </c>
      <c r="G128" s="1" t="s">
        <v>4397</v>
      </c>
      <c r="H128" s="17"/>
      <c r="I128" s="13" t="s">
        <v>668</v>
      </c>
    </row>
    <row r="129" spans="2:9">
      <c r="B129" s="1">
        <v>151</v>
      </c>
      <c r="C129" s="1" t="s">
        <v>596</v>
      </c>
      <c r="D129" s="1" t="s">
        <v>621</v>
      </c>
      <c r="E129" s="1" t="s">
        <v>648</v>
      </c>
      <c r="F129" s="14">
        <v>7500000</v>
      </c>
      <c r="G129" s="1" t="s">
        <v>691</v>
      </c>
      <c r="H129" s="17"/>
      <c r="I129" s="13" t="s">
        <v>668</v>
      </c>
    </row>
    <row r="130" spans="2:9">
      <c r="B130" s="1">
        <v>152</v>
      </c>
      <c r="C130" s="1" t="s">
        <v>596</v>
      </c>
      <c r="D130" s="1" t="s">
        <v>621</v>
      </c>
      <c r="E130" s="1" t="s">
        <v>694</v>
      </c>
      <c r="F130" s="14">
        <v>18000000</v>
      </c>
      <c r="G130" s="1" t="s">
        <v>695</v>
      </c>
      <c r="H130" s="17"/>
      <c r="I130" s="13" t="s">
        <v>668</v>
      </c>
    </row>
    <row r="131" spans="2:9">
      <c r="B131" s="1">
        <v>153</v>
      </c>
      <c r="C131" s="1" t="s">
        <v>596</v>
      </c>
      <c r="D131" s="1" t="s">
        <v>621</v>
      </c>
      <c r="E131" s="1" t="s">
        <v>694</v>
      </c>
      <c r="F131" s="14">
        <v>18000000</v>
      </c>
      <c r="G131" s="1" t="s">
        <v>699</v>
      </c>
      <c r="H131" s="17"/>
      <c r="I131" s="13" t="s">
        <v>668</v>
      </c>
    </row>
    <row r="132" spans="2:9">
      <c r="B132" s="1">
        <v>154</v>
      </c>
      <c r="C132" s="1" t="s">
        <v>596</v>
      </c>
      <c r="D132" s="1" t="s">
        <v>621</v>
      </c>
      <c r="E132" s="1" t="s">
        <v>694</v>
      </c>
      <c r="F132" s="14">
        <v>18000000</v>
      </c>
      <c r="G132" s="1" t="s">
        <v>703</v>
      </c>
      <c r="H132" s="17">
        <v>45721</v>
      </c>
      <c r="I132" s="13" t="s">
        <v>668</v>
      </c>
    </row>
    <row r="133" spans="2:9">
      <c r="B133" s="1">
        <v>155</v>
      </c>
      <c r="C133" s="1" t="s">
        <v>596</v>
      </c>
      <c r="D133" s="1" t="s">
        <v>621</v>
      </c>
      <c r="E133" s="1" t="s">
        <v>694</v>
      </c>
      <c r="F133" s="14">
        <v>18000000</v>
      </c>
      <c r="G133" s="1" t="s">
        <v>707</v>
      </c>
      <c r="H133" s="17"/>
      <c r="I133" s="13" t="s">
        <v>668</v>
      </c>
    </row>
    <row r="134" spans="2:9">
      <c r="B134" s="1">
        <v>156</v>
      </c>
      <c r="C134" s="1" t="s">
        <v>596</v>
      </c>
      <c r="D134" s="1" t="s">
        <v>621</v>
      </c>
      <c r="E134" s="1" t="s">
        <v>694</v>
      </c>
      <c r="F134" s="14">
        <v>18000000</v>
      </c>
      <c r="G134" s="1" t="s">
        <v>710</v>
      </c>
      <c r="H134" s="17"/>
      <c r="I134" s="13" t="s">
        <v>668</v>
      </c>
    </row>
    <row r="135" spans="2:9">
      <c r="B135" s="1">
        <v>157</v>
      </c>
      <c r="C135" s="1" t="s">
        <v>47</v>
      </c>
      <c r="D135" s="1" t="s">
        <v>100</v>
      </c>
      <c r="E135" s="24" t="s">
        <v>271</v>
      </c>
      <c r="F135" s="14">
        <v>19440000</v>
      </c>
      <c r="G135" s="1" t="s">
        <v>272</v>
      </c>
      <c r="H135" s="17">
        <v>45720</v>
      </c>
      <c r="I135" s="25" t="s">
        <v>3146</v>
      </c>
    </row>
    <row r="136" spans="2:9">
      <c r="B136" s="1">
        <v>158</v>
      </c>
      <c r="C136" s="1" t="s">
        <v>596</v>
      </c>
      <c r="D136" s="1" t="s">
        <v>100</v>
      </c>
      <c r="E136" s="1" t="s">
        <v>715</v>
      </c>
      <c r="F136" s="14">
        <v>11250000</v>
      </c>
      <c r="G136" s="1" t="s">
        <v>716</v>
      </c>
      <c r="H136" s="17"/>
      <c r="I136" s="13" t="s">
        <v>668</v>
      </c>
    </row>
    <row r="137" spans="2:9">
      <c r="B137" s="1">
        <v>159</v>
      </c>
      <c r="C137" s="1" t="s">
        <v>47</v>
      </c>
      <c r="D137" s="1" t="s">
        <v>100</v>
      </c>
      <c r="E137" s="24" t="s">
        <v>157</v>
      </c>
      <c r="F137" s="14">
        <v>6100000</v>
      </c>
      <c r="G137" s="1" t="s">
        <v>158</v>
      </c>
      <c r="H137" s="17">
        <v>45720</v>
      </c>
      <c r="I137" s="25" t="s">
        <v>3146</v>
      </c>
    </row>
    <row r="138" spans="2:9">
      <c r="B138" s="1">
        <v>160</v>
      </c>
      <c r="C138" s="1" t="s">
        <v>47</v>
      </c>
      <c r="D138" s="1" t="s">
        <v>100</v>
      </c>
      <c r="E138" s="1" t="s">
        <v>277</v>
      </c>
      <c r="F138" s="14">
        <v>19440000</v>
      </c>
      <c r="G138" s="1" t="s">
        <v>278</v>
      </c>
      <c r="H138" s="17">
        <v>45720</v>
      </c>
      <c r="I138" s="25" t="s">
        <v>3146</v>
      </c>
    </row>
    <row r="139" spans="2:9">
      <c r="B139" s="46">
        <v>161</v>
      </c>
      <c r="C139" s="46" t="s">
        <v>47</v>
      </c>
      <c r="D139" s="46" t="s">
        <v>100</v>
      </c>
      <c r="E139" s="160" t="s">
        <v>101</v>
      </c>
      <c r="F139" s="50">
        <v>16200000</v>
      </c>
      <c r="G139" s="46" t="s">
        <v>102</v>
      </c>
      <c r="H139" s="53">
        <v>45720</v>
      </c>
      <c r="I139" s="57">
        <v>45777</v>
      </c>
    </row>
    <row r="140" spans="2:9">
      <c r="B140" s="1">
        <v>162</v>
      </c>
      <c r="C140" s="1" t="s">
        <v>596</v>
      </c>
      <c r="D140" s="1" t="s">
        <v>169</v>
      </c>
      <c r="E140" s="1" t="s">
        <v>722</v>
      </c>
      <c r="F140" s="14">
        <v>7125000</v>
      </c>
      <c r="G140" s="1" t="s">
        <v>723</v>
      </c>
      <c r="H140" s="17"/>
      <c r="I140" s="13" t="s">
        <v>668</v>
      </c>
    </row>
    <row r="141" spans="2:9">
      <c r="B141" s="1">
        <v>163</v>
      </c>
      <c r="C141" s="1" t="s">
        <v>47</v>
      </c>
      <c r="D141" s="1" t="s">
        <v>100</v>
      </c>
      <c r="E141" s="24" t="s">
        <v>106</v>
      </c>
      <c r="F141" s="14">
        <v>9720000</v>
      </c>
      <c r="G141" s="1" t="s">
        <v>228</v>
      </c>
      <c r="H141" s="17">
        <v>45720</v>
      </c>
      <c r="I141" s="25" t="s">
        <v>3146</v>
      </c>
    </row>
    <row r="142" spans="2:9">
      <c r="B142" s="1">
        <v>164</v>
      </c>
      <c r="C142" s="1" t="s">
        <v>596</v>
      </c>
      <c r="D142" s="1" t="s">
        <v>728</v>
      </c>
      <c r="E142" s="1" t="s">
        <v>729</v>
      </c>
      <c r="F142" s="14">
        <v>14250000</v>
      </c>
      <c r="G142" s="1" t="s">
        <v>730</v>
      </c>
      <c r="H142" s="17"/>
      <c r="I142" s="13" t="s">
        <v>668</v>
      </c>
    </row>
    <row r="143" spans="2:9">
      <c r="B143" s="1">
        <v>165</v>
      </c>
      <c r="C143" s="1" t="s">
        <v>596</v>
      </c>
      <c r="D143" s="1" t="s">
        <v>728</v>
      </c>
      <c r="E143" s="1" t="s">
        <v>729</v>
      </c>
      <c r="F143" s="14">
        <v>14250000</v>
      </c>
      <c r="G143" s="1" t="s">
        <v>734</v>
      </c>
      <c r="H143" s="17"/>
      <c r="I143" s="13" t="s">
        <v>668</v>
      </c>
    </row>
    <row r="144" spans="2:9">
      <c r="B144" s="1">
        <v>166</v>
      </c>
      <c r="C144" s="1" t="s">
        <v>47</v>
      </c>
      <c r="D144" s="1" t="s">
        <v>293</v>
      </c>
      <c r="E144" s="1" t="s">
        <v>738</v>
      </c>
      <c r="F144" s="14">
        <v>15000000</v>
      </c>
      <c r="G144" s="1" t="s">
        <v>318</v>
      </c>
      <c r="H144" s="17">
        <v>45693</v>
      </c>
      <c r="I144" s="25" t="s">
        <v>4153</v>
      </c>
    </row>
    <row r="145" spans="2:9">
      <c r="B145" s="1">
        <v>167</v>
      </c>
      <c r="C145" s="1" t="s">
        <v>596</v>
      </c>
      <c r="D145" s="1" t="s">
        <v>169</v>
      </c>
      <c r="E145" s="1" t="s">
        <v>739</v>
      </c>
      <c r="F145" s="14">
        <v>7125000</v>
      </c>
      <c r="G145" s="1" t="s">
        <v>740</v>
      </c>
      <c r="H145" s="17"/>
      <c r="I145" s="13" t="s">
        <v>668</v>
      </c>
    </row>
    <row r="146" spans="2:9">
      <c r="B146" s="1">
        <v>168</v>
      </c>
      <c r="C146" s="1" t="s">
        <v>596</v>
      </c>
      <c r="D146" s="1" t="s">
        <v>169</v>
      </c>
      <c r="E146" s="1" t="s">
        <v>739</v>
      </c>
      <c r="F146" s="14">
        <v>7125000</v>
      </c>
      <c r="G146" s="1" t="s">
        <v>744</v>
      </c>
      <c r="H146" s="17"/>
      <c r="I146" s="13" t="s">
        <v>668</v>
      </c>
    </row>
    <row r="147" spans="2:9">
      <c r="B147" s="1">
        <v>169</v>
      </c>
      <c r="C147" s="1" t="s">
        <v>596</v>
      </c>
      <c r="D147" s="1" t="s">
        <v>169</v>
      </c>
      <c r="E147" s="1" t="s">
        <v>739</v>
      </c>
      <c r="F147" s="14">
        <v>7125000</v>
      </c>
      <c r="G147" s="1" t="s">
        <v>747</v>
      </c>
      <c r="H147" s="17"/>
      <c r="I147" s="13" t="s">
        <v>668</v>
      </c>
    </row>
    <row r="148" spans="2:9">
      <c r="B148" s="1">
        <v>170</v>
      </c>
      <c r="C148" s="1" t="s">
        <v>596</v>
      </c>
      <c r="D148" s="1" t="s">
        <v>621</v>
      </c>
      <c r="E148" s="1" t="s">
        <v>750</v>
      </c>
      <c r="F148" s="14">
        <v>7200000</v>
      </c>
      <c r="G148" s="1" t="s">
        <v>751</v>
      </c>
      <c r="H148" s="17"/>
      <c r="I148" s="13" t="s">
        <v>668</v>
      </c>
    </row>
    <row r="149" spans="2:9">
      <c r="B149" s="1">
        <v>171</v>
      </c>
      <c r="C149" s="1" t="s">
        <v>596</v>
      </c>
      <c r="D149" s="1" t="s">
        <v>621</v>
      </c>
      <c r="E149" s="1" t="s">
        <v>694</v>
      </c>
      <c r="F149" s="14">
        <v>18000000</v>
      </c>
      <c r="G149" s="1" t="s">
        <v>755</v>
      </c>
      <c r="H149" s="17">
        <v>45722</v>
      </c>
      <c r="I149" s="13" t="s">
        <v>668</v>
      </c>
    </row>
    <row r="150" spans="2:9">
      <c r="B150" s="1">
        <v>172</v>
      </c>
      <c r="C150" s="1" t="s">
        <v>596</v>
      </c>
      <c r="D150" s="1" t="s">
        <v>169</v>
      </c>
      <c r="E150" s="24" t="s">
        <v>760</v>
      </c>
      <c r="F150" s="14">
        <v>14250000</v>
      </c>
      <c r="G150" s="1" t="s">
        <v>761</v>
      </c>
      <c r="H150" s="17"/>
      <c r="I150" s="13" t="s">
        <v>668</v>
      </c>
    </row>
    <row r="151" spans="2:9">
      <c r="B151" s="1">
        <v>173</v>
      </c>
      <c r="C151" s="1" t="s">
        <v>596</v>
      </c>
      <c r="D151" s="1" t="s">
        <v>169</v>
      </c>
      <c r="E151" s="24" t="s">
        <v>760</v>
      </c>
      <c r="F151" s="14">
        <v>14250000</v>
      </c>
      <c r="G151" s="1" t="s">
        <v>764</v>
      </c>
      <c r="H151" s="17"/>
      <c r="I151" s="13" t="s">
        <v>668</v>
      </c>
    </row>
    <row r="152" spans="2:9">
      <c r="B152" s="46">
        <v>174</v>
      </c>
      <c r="C152" s="46" t="s">
        <v>596</v>
      </c>
      <c r="D152" s="46" t="s">
        <v>169</v>
      </c>
      <c r="E152" s="46" t="s">
        <v>739</v>
      </c>
      <c r="F152" s="50">
        <v>7125000</v>
      </c>
      <c r="G152" s="46" t="s">
        <v>767</v>
      </c>
      <c r="H152" s="53">
        <v>45723</v>
      </c>
      <c r="I152" s="49" t="s">
        <v>668</v>
      </c>
    </row>
    <row r="153" spans="2:9">
      <c r="B153" s="46">
        <v>175</v>
      </c>
      <c r="C153" s="46" t="s">
        <v>596</v>
      </c>
      <c r="D153" s="46" t="s">
        <v>169</v>
      </c>
      <c r="E153" s="46" t="s">
        <v>739</v>
      </c>
      <c r="F153" s="50">
        <v>7125000</v>
      </c>
      <c r="G153" s="46" t="s">
        <v>770</v>
      </c>
      <c r="H153" s="53"/>
      <c r="I153" s="49" t="s">
        <v>668</v>
      </c>
    </row>
    <row r="154" spans="2:9">
      <c r="B154" s="1">
        <v>176</v>
      </c>
      <c r="C154" s="1" t="s">
        <v>596</v>
      </c>
      <c r="D154" s="1" t="s">
        <v>621</v>
      </c>
      <c r="E154" s="1" t="s">
        <v>773</v>
      </c>
      <c r="F154" s="14">
        <v>24000000</v>
      </c>
      <c r="G154" s="1" t="s">
        <v>774</v>
      </c>
      <c r="H154" s="17"/>
      <c r="I154" s="13" t="s">
        <v>668</v>
      </c>
    </row>
    <row r="155" spans="2:9">
      <c r="B155" s="1">
        <v>177</v>
      </c>
      <c r="C155" s="1" t="s">
        <v>596</v>
      </c>
      <c r="D155" s="1" t="s">
        <v>100</v>
      </c>
      <c r="E155" s="1" t="s">
        <v>715</v>
      </c>
      <c r="F155" s="14">
        <v>11250000</v>
      </c>
      <c r="G155" s="1" t="s">
        <v>779</v>
      </c>
      <c r="H155" s="17"/>
      <c r="I155" s="13" t="s">
        <v>668</v>
      </c>
    </row>
    <row r="156" spans="2:9">
      <c r="B156" s="1">
        <v>178</v>
      </c>
      <c r="C156" s="1" t="s">
        <v>596</v>
      </c>
      <c r="D156" s="1" t="s">
        <v>169</v>
      </c>
      <c r="E156" s="1" t="s">
        <v>739</v>
      </c>
      <c r="F156" s="14">
        <v>7125000</v>
      </c>
      <c r="G156" s="1" t="s">
        <v>784</v>
      </c>
      <c r="H156" s="17"/>
      <c r="I156" s="13" t="s">
        <v>668</v>
      </c>
    </row>
    <row r="157" spans="2:9">
      <c r="B157" s="132">
        <v>179</v>
      </c>
      <c r="C157" s="132" t="s">
        <v>37</v>
      </c>
      <c r="D157" s="132" t="s">
        <v>124</v>
      </c>
      <c r="E157" s="161" t="s">
        <v>787</v>
      </c>
      <c r="F157" s="134">
        <v>9200000</v>
      </c>
      <c r="G157" s="161" t="s">
        <v>126</v>
      </c>
      <c r="H157" s="152">
        <v>45722</v>
      </c>
      <c r="I157" s="156" t="s">
        <v>4145</v>
      </c>
    </row>
    <row r="158" spans="2:9">
      <c r="B158" s="1">
        <v>180</v>
      </c>
      <c r="C158" s="1" t="s">
        <v>47</v>
      </c>
      <c r="D158" s="1" t="s">
        <v>293</v>
      </c>
      <c r="E158" s="1" t="s">
        <v>294</v>
      </c>
      <c r="F158" s="14">
        <v>5922500</v>
      </c>
      <c r="G158" s="1" t="s">
        <v>303</v>
      </c>
      <c r="H158" s="17" t="s">
        <v>4157</v>
      </c>
      <c r="I158" s="25" t="s">
        <v>4158</v>
      </c>
    </row>
    <row r="159" spans="2:9">
      <c r="B159" s="1">
        <v>181</v>
      </c>
      <c r="C159" s="1" t="s">
        <v>47</v>
      </c>
      <c r="D159" s="1" t="s">
        <v>293</v>
      </c>
      <c r="E159" s="1" t="s">
        <v>294</v>
      </c>
      <c r="F159" s="14">
        <v>5922500</v>
      </c>
      <c r="G159" s="1" t="s">
        <v>789</v>
      </c>
      <c r="H159" s="17">
        <v>45721</v>
      </c>
      <c r="I159" s="25" t="s">
        <v>4158</v>
      </c>
    </row>
    <row r="160" spans="2:9">
      <c r="B160" s="1">
        <v>182</v>
      </c>
      <c r="C160" s="1" t="s">
        <v>47</v>
      </c>
      <c r="D160" s="1" t="s">
        <v>293</v>
      </c>
      <c r="E160" s="1" t="s">
        <v>294</v>
      </c>
      <c r="F160" s="14">
        <v>5922500</v>
      </c>
      <c r="G160" s="1" t="s">
        <v>792</v>
      </c>
      <c r="H160" s="17">
        <v>45722</v>
      </c>
      <c r="I160" s="25" t="s">
        <v>4158</v>
      </c>
    </row>
    <row r="161" spans="2:9">
      <c r="B161" s="1">
        <v>183</v>
      </c>
      <c r="C161" s="1" t="s">
        <v>596</v>
      </c>
      <c r="D161" s="1" t="s">
        <v>621</v>
      </c>
      <c r="E161" s="1" t="s">
        <v>796</v>
      </c>
      <c r="F161" s="14">
        <v>7500000</v>
      </c>
      <c r="G161" s="1" t="s">
        <v>797</v>
      </c>
      <c r="H161" s="17"/>
      <c r="I161" s="13" t="s">
        <v>668</v>
      </c>
    </row>
    <row r="162" spans="2:9">
      <c r="B162" s="1">
        <v>184</v>
      </c>
      <c r="C162" s="1" t="s">
        <v>47</v>
      </c>
      <c r="D162" s="1" t="s">
        <v>293</v>
      </c>
      <c r="E162" s="1" t="s">
        <v>294</v>
      </c>
      <c r="F162" s="14">
        <v>5922500</v>
      </c>
      <c r="G162" s="1" t="s">
        <v>285</v>
      </c>
      <c r="H162" s="17">
        <v>45358</v>
      </c>
      <c r="I162" s="25" t="s">
        <v>4158</v>
      </c>
    </row>
    <row r="163" spans="2:9">
      <c r="B163" s="46">
        <v>185</v>
      </c>
      <c r="C163" s="46" t="s">
        <v>47</v>
      </c>
      <c r="D163" s="46" t="s">
        <v>293</v>
      </c>
      <c r="E163" s="46" t="s">
        <v>294</v>
      </c>
      <c r="F163" s="50">
        <v>5922500</v>
      </c>
      <c r="G163" s="46" t="s">
        <v>299</v>
      </c>
      <c r="H163" s="53">
        <v>45722</v>
      </c>
      <c r="I163" s="57" t="s">
        <v>4158</v>
      </c>
    </row>
    <row r="164" spans="2:9">
      <c r="B164" s="1">
        <v>186</v>
      </c>
      <c r="C164" s="1" t="s">
        <v>596</v>
      </c>
      <c r="D164" s="1" t="s">
        <v>169</v>
      </c>
      <c r="E164" s="1" t="s">
        <v>739</v>
      </c>
      <c r="F164" s="14">
        <v>7125000</v>
      </c>
      <c r="G164" s="1" t="s">
        <v>806</v>
      </c>
      <c r="H164" s="17"/>
      <c r="I164" s="13" t="s">
        <v>668</v>
      </c>
    </row>
    <row r="165" spans="2:9">
      <c r="B165" s="1">
        <v>187</v>
      </c>
      <c r="C165" s="1" t="s">
        <v>47</v>
      </c>
      <c r="D165" s="1" t="s">
        <v>100</v>
      </c>
      <c r="E165" s="1" t="s">
        <v>809</v>
      </c>
      <c r="F165" s="14">
        <v>19440000</v>
      </c>
      <c r="G165" s="1" t="s">
        <v>267</v>
      </c>
      <c r="H165" s="17">
        <v>45723</v>
      </c>
      <c r="I165" s="25" t="s">
        <v>3146</v>
      </c>
    </row>
    <row r="166" spans="2:9">
      <c r="B166" s="1">
        <v>188</v>
      </c>
      <c r="C166" s="1" t="s">
        <v>47</v>
      </c>
      <c r="D166" s="1" t="s">
        <v>100</v>
      </c>
      <c r="E166" s="24" t="s">
        <v>106</v>
      </c>
      <c r="F166" s="14">
        <v>9720000</v>
      </c>
      <c r="G166" s="1" t="s">
        <v>107</v>
      </c>
      <c r="H166" s="17">
        <v>45723</v>
      </c>
      <c r="I166" s="25" t="s">
        <v>3146</v>
      </c>
    </row>
    <row r="167" spans="2:9">
      <c r="B167" s="1">
        <v>189</v>
      </c>
      <c r="C167" s="1" t="s">
        <v>47</v>
      </c>
      <c r="D167" s="1" t="s">
        <v>100</v>
      </c>
      <c r="E167" s="24" t="s">
        <v>237</v>
      </c>
      <c r="F167" s="14">
        <v>16200000</v>
      </c>
      <c r="G167" s="1" t="s">
        <v>238</v>
      </c>
      <c r="H167" s="17"/>
      <c r="I167" s="25" t="s">
        <v>3146</v>
      </c>
    </row>
    <row r="168" spans="2:9">
      <c r="B168" s="1">
        <v>190</v>
      </c>
      <c r="C168" s="1" t="s">
        <v>596</v>
      </c>
      <c r="D168" s="1" t="s">
        <v>100</v>
      </c>
      <c r="E168" s="1" t="s">
        <v>814</v>
      </c>
      <c r="F168" s="14">
        <v>11250000</v>
      </c>
      <c r="G168" s="1" t="s">
        <v>815</v>
      </c>
      <c r="H168" s="17"/>
      <c r="I168" s="13" t="s">
        <v>668</v>
      </c>
    </row>
    <row r="169" spans="2:9">
      <c r="B169" s="132">
        <v>191</v>
      </c>
      <c r="C169" s="132" t="s">
        <v>47</v>
      </c>
      <c r="D169" s="132" t="s">
        <v>190</v>
      </c>
      <c r="E169" s="161" t="s">
        <v>818</v>
      </c>
      <c r="F169" s="134">
        <v>4738000</v>
      </c>
      <c r="G169" s="132" t="s">
        <v>191</v>
      </c>
      <c r="H169" s="152">
        <v>45723</v>
      </c>
      <c r="I169" s="156" t="s">
        <v>3146</v>
      </c>
    </row>
    <row r="170" spans="2:9">
      <c r="B170" s="1">
        <v>192</v>
      </c>
      <c r="C170" s="1" t="s">
        <v>47</v>
      </c>
      <c r="D170" s="1" t="s">
        <v>48</v>
      </c>
      <c r="E170" s="24" t="s">
        <v>67</v>
      </c>
      <c r="F170" s="14">
        <v>19440000</v>
      </c>
      <c r="G170" s="1" t="s">
        <v>174</v>
      </c>
      <c r="H170" s="17" t="s">
        <v>4156</v>
      </c>
      <c r="I170" s="25" t="s">
        <v>3146</v>
      </c>
    </row>
    <row r="171" spans="2:9">
      <c r="B171" s="1">
        <v>193</v>
      </c>
      <c r="C171" s="1" t="s">
        <v>47</v>
      </c>
      <c r="D171" s="1" t="s">
        <v>293</v>
      </c>
      <c r="E171" s="1" t="s">
        <v>294</v>
      </c>
      <c r="F171" s="14">
        <v>5922500</v>
      </c>
      <c r="G171" s="1" t="s">
        <v>289</v>
      </c>
      <c r="H171" s="17"/>
      <c r="I171" s="25" t="s">
        <v>4158</v>
      </c>
    </row>
    <row r="172" spans="2:9">
      <c r="B172" s="1">
        <v>194</v>
      </c>
      <c r="C172" s="1" t="s">
        <v>47</v>
      </c>
      <c r="D172" s="1" t="s">
        <v>48</v>
      </c>
      <c r="E172" s="267" t="s">
        <v>824</v>
      </c>
      <c r="F172" s="14">
        <v>14800128</v>
      </c>
      <c r="G172" s="1" t="s">
        <v>213</v>
      </c>
      <c r="H172" s="17"/>
      <c r="I172" s="25" t="s">
        <v>3146</v>
      </c>
    </row>
    <row r="173" spans="2:9">
      <c r="B173" s="1">
        <v>195</v>
      </c>
      <c r="C173" s="1" t="s">
        <v>47</v>
      </c>
      <c r="D173" s="1" t="s">
        <v>48</v>
      </c>
      <c r="E173" s="24" t="s">
        <v>201</v>
      </c>
      <c r="F173" s="14">
        <v>7200000</v>
      </c>
      <c r="G173" s="1" t="s">
        <v>202</v>
      </c>
      <c r="H173" s="17">
        <v>45723</v>
      </c>
      <c r="I173" s="25" t="s">
        <v>3146</v>
      </c>
    </row>
    <row r="174" spans="2:9">
      <c r="B174" s="1">
        <v>196</v>
      </c>
      <c r="C174" s="1" t="s">
        <v>47</v>
      </c>
      <c r="D174" s="1" t="s">
        <v>48</v>
      </c>
      <c r="E174" s="24" t="s">
        <v>201</v>
      </c>
      <c r="F174" s="14">
        <v>7200000</v>
      </c>
      <c r="G174" s="1" t="s">
        <v>207</v>
      </c>
      <c r="H174" s="17">
        <v>45723</v>
      </c>
      <c r="I174" s="25" t="s">
        <v>3146</v>
      </c>
    </row>
    <row r="175" spans="2:9">
      <c r="B175" s="1">
        <v>197</v>
      </c>
      <c r="C175" s="1" t="s">
        <v>47</v>
      </c>
      <c r="D175" s="1" t="s">
        <v>48</v>
      </c>
      <c r="E175" s="267" t="s">
        <v>824</v>
      </c>
      <c r="F175" s="14">
        <v>14800128</v>
      </c>
      <c r="G175" s="1" t="s">
        <v>218</v>
      </c>
      <c r="H175" s="17">
        <v>45724</v>
      </c>
      <c r="I175" s="25" t="s">
        <v>3146</v>
      </c>
    </row>
    <row r="176" spans="2:9">
      <c r="B176" s="1">
        <v>198</v>
      </c>
      <c r="C176" s="1" t="s">
        <v>37</v>
      </c>
      <c r="D176" s="1" t="s">
        <v>129</v>
      </c>
      <c r="E176" s="1" t="s">
        <v>130</v>
      </c>
      <c r="F176" s="14">
        <v>8400000</v>
      </c>
      <c r="G176" s="1" t="s">
        <v>131</v>
      </c>
      <c r="H176" s="17"/>
      <c r="I176" s="25" t="s">
        <v>416</v>
      </c>
    </row>
    <row r="177" spans="1:13">
      <c r="B177" s="46">
        <v>199</v>
      </c>
      <c r="C177" s="46" t="s">
        <v>596</v>
      </c>
      <c r="D177" s="46" t="s">
        <v>468</v>
      </c>
      <c r="E177" s="267" t="s">
        <v>834</v>
      </c>
      <c r="F177" s="50">
        <v>14250000</v>
      </c>
      <c r="G177" s="46" t="s">
        <v>835</v>
      </c>
      <c r="H177" s="53"/>
      <c r="I177" s="49" t="s">
        <v>668</v>
      </c>
    </row>
    <row r="178" spans="1:13">
      <c r="B178" s="1">
        <v>200</v>
      </c>
      <c r="C178" s="1" t="s">
        <v>596</v>
      </c>
      <c r="D178" s="1" t="s">
        <v>468</v>
      </c>
      <c r="E178" s="24" t="s">
        <v>834</v>
      </c>
      <c r="F178" s="14">
        <v>14250000</v>
      </c>
      <c r="G178" s="1" t="s">
        <v>839</v>
      </c>
      <c r="H178" s="17"/>
      <c r="I178" s="13" t="s">
        <v>668</v>
      </c>
    </row>
    <row r="179" spans="1:13">
      <c r="B179" s="1">
        <v>201</v>
      </c>
      <c r="C179" s="1" t="s">
        <v>596</v>
      </c>
      <c r="D179" s="1" t="s">
        <v>468</v>
      </c>
      <c r="E179" s="24" t="s">
        <v>834</v>
      </c>
      <c r="F179" s="14">
        <v>14250000</v>
      </c>
      <c r="G179" s="1" t="s">
        <v>843</v>
      </c>
      <c r="H179" s="17"/>
      <c r="I179" s="13" t="s">
        <v>668</v>
      </c>
    </row>
    <row r="180" spans="1:13">
      <c r="B180" s="1">
        <v>202</v>
      </c>
      <c r="C180" s="1" t="s">
        <v>596</v>
      </c>
      <c r="D180" s="1" t="s">
        <v>169</v>
      </c>
      <c r="E180" s="24" t="s">
        <v>847</v>
      </c>
      <c r="F180" s="14">
        <v>18000000</v>
      </c>
      <c r="G180" s="1" t="s">
        <v>848</v>
      </c>
      <c r="H180" s="17"/>
      <c r="I180" s="13" t="s">
        <v>668</v>
      </c>
    </row>
    <row r="181" spans="1:13">
      <c r="B181" s="1">
        <v>203</v>
      </c>
      <c r="C181" s="1" t="s">
        <v>596</v>
      </c>
      <c r="D181" s="1" t="s">
        <v>100</v>
      </c>
      <c r="E181" s="1" t="s">
        <v>4159</v>
      </c>
      <c r="F181" s="14">
        <v>33000000</v>
      </c>
      <c r="G181" s="1" t="s">
        <v>854</v>
      </c>
      <c r="H181" s="17"/>
      <c r="I181" s="13" t="s">
        <v>668</v>
      </c>
    </row>
    <row r="182" spans="1:13">
      <c r="B182" s="1">
        <v>204</v>
      </c>
      <c r="C182" s="1" t="s">
        <v>47</v>
      </c>
      <c r="D182" s="1" t="s">
        <v>311</v>
      </c>
      <c r="E182" s="24" t="s">
        <v>326</v>
      </c>
      <c r="F182" s="14">
        <v>9450000</v>
      </c>
      <c r="G182" s="1" t="s">
        <v>327</v>
      </c>
      <c r="H182" s="17"/>
      <c r="I182" s="25" t="s">
        <v>3146</v>
      </c>
    </row>
    <row r="183" spans="1:13">
      <c r="B183" s="1">
        <v>205</v>
      </c>
      <c r="C183" s="1" t="s">
        <v>47</v>
      </c>
      <c r="D183" s="1" t="s">
        <v>178</v>
      </c>
      <c r="E183" s="24" t="s">
        <v>858</v>
      </c>
      <c r="F183" s="14">
        <v>4738000</v>
      </c>
      <c r="G183" s="1" t="s">
        <v>180</v>
      </c>
      <c r="H183" s="17"/>
      <c r="I183" s="13" t="s">
        <v>3146</v>
      </c>
    </row>
    <row r="184" spans="1:13">
      <c r="B184" s="1">
        <v>206</v>
      </c>
      <c r="C184" s="1" t="s">
        <v>47</v>
      </c>
      <c r="D184" s="1" t="s">
        <v>178</v>
      </c>
      <c r="E184" s="24" t="s">
        <v>858</v>
      </c>
      <c r="F184" s="14">
        <v>4738000</v>
      </c>
      <c r="G184" s="1" t="s">
        <v>187</v>
      </c>
      <c r="H184" s="17"/>
      <c r="I184" s="13" t="s">
        <v>3146</v>
      </c>
    </row>
    <row r="185" spans="1:13">
      <c r="B185" s="1"/>
      <c r="C185" s="1"/>
      <c r="D185" s="1"/>
      <c r="E185" s="1"/>
      <c r="F185" s="173">
        <f>SUM(F2:F184)</f>
        <v>4330092115</v>
      </c>
      <c r="G185" s="1"/>
      <c r="H185" s="17"/>
      <c r="I185" s="13"/>
    </row>
    <row r="186" spans="1:13">
      <c r="B186" s="2"/>
      <c r="C186" s="2"/>
      <c r="D186" s="2"/>
      <c r="E186" s="2"/>
      <c r="F186" s="4"/>
      <c r="G186" s="2"/>
      <c r="H186" s="7"/>
      <c r="I186" s="3"/>
    </row>
    <row r="187" spans="1:13">
      <c r="B187" s="2"/>
      <c r="C187" s="2"/>
      <c r="D187" s="2"/>
      <c r="E187" s="2"/>
      <c r="F187" s="4"/>
      <c r="G187" s="2"/>
      <c r="H187" s="7"/>
      <c r="I187" s="3"/>
    </row>
    <row r="189" spans="1:13">
      <c r="E189" s="455" t="s">
        <v>596</v>
      </c>
      <c r="F189" s="455"/>
      <c r="G189" s="455"/>
    </row>
    <row r="190" spans="1:13">
      <c r="M190" s="165"/>
    </row>
    <row r="191" spans="1:13" ht="23.25">
      <c r="B191" s="29" t="s">
        <v>4143</v>
      </c>
      <c r="C191" s="30" t="s">
        <v>0</v>
      </c>
      <c r="D191" s="31" t="s">
        <v>1</v>
      </c>
      <c r="E191" s="32" t="s">
        <v>2</v>
      </c>
      <c r="F191" s="34" t="s">
        <v>4</v>
      </c>
      <c r="G191" s="30" t="s">
        <v>5</v>
      </c>
      <c r="H191" s="41" t="s">
        <v>20</v>
      </c>
      <c r="I191" s="40" t="s">
        <v>21</v>
      </c>
    </row>
    <row r="192" spans="1:13">
      <c r="A192">
        <v>1</v>
      </c>
      <c r="B192" s="46">
        <v>118</v>
      </c>
      <c r="C192" s="46" t="s">
        <v>596</v>
      </c>
      <c r="D192" s="46" t="s">
        <v>330</v>
      </c>
      <c r="E192" s="160" t="s">
        <v>597</v>
      </c>
      <c r="F192" s="50">
        <v>10000000</v>
      </c>
      <c r="G192" s="46" t="s">
        <v>598</v>
      </c>
      <c r="H192" s="53">
        <v>45709</v>
      </c>
      <c r="I192" s="49" t="s">
        <v>3146</v>
      </c>
      <c r="J192">
        <v>1</v>
      </c>
    </row>
    <row r="193" spans="1:9">
      <c r="A193">
        <v>2</v>
      </c>
      <c r="B193" s="1">
        <v>127</v>
      </c>
      <c r="C193" s="1" t="s">
        <v>596</v>
      </c>
      <c r="D193" s="1" t="s">
        <v>621</v>
      </c>
      <c r="E193" s="24" t="s">
        <v>622</v>
      </c>
      <c r="F193" s="14">
        <v>12000000</v>
      </c>
      <c r="G193" s="1" t="s">
        <v>313</v>
      </c>
      <c r="H193" s="17">
        <v>45720</v>
      </c>
      <c r="I193" s="25" t="s">
        <v>668</v>
      </c>
    </row>
    <row r="194" spans="1:9">
      <c r="A194">
        <v>3</v>
      </c>
      <c r="B194" s="1">
        <v>128</v>
      </c>
      <c r="C194" s="1" t="s">
        <v>596</v>
      </c>
      <c r="D194" s="1" t="s">
        <v>621</v>
      </c>
      <c r="E194" s="24" t="s">
        <v>622</v>
      </c>
      <c r="F194" s="14">
        <v>12000000</v>
      </c>
      <c r="G194" s="1" t="s">
        <v>197</v>
      </c>
      <c r="H194" s="17">
        <v>45719</v>
      </c>
      <c r="I194" s="25" t="s">
        <v>668</v>
      </c>
    </row>
    <row r="195" spans="1:9">
      <c r="A195">
        <v>4</v>
      </c>
      <c r="B195" s="1">
        <v>136</v>
      </c>
      <c r="C195" s="1" t="s">
        <v>596</v>
      </c>
      <c r="D195" s="1" t="s">
        <v>621</v>
      </c>
      <c r="E195" s="24" t="s">
        <v>633</v>
      </c>
      <c r="F195" s="14">
        <v>16500000</v>
      </c>
      <c r="G195" s="1" t="s">
        <v>634</v>
      </c>
      <c r="H195" s="17"/>
      <c r="I195" s="25" t="s">
        <v>668</v>
      </c>
    </row>
    <row r="196" spans="1:9">
      <c r="A196">
        <v>5</v>
      </c>
      <c r="B196" s="1">
        <v>140</v>
      </c>
      <c r="C196" s="1" t="s">
        <v>596</v>
      </c>
      <c r="D196" s="1" t="s">
        <v>248</v>
      </c>
      <c r="E196" s="24" t="s">
        <v>643</v>
      </c>
      <c r="F196" s="14">
        <v>49382400</v>
      </c>
      <c r="G196" s="1" t="s">
        <v>644</v>
      </c>
      <c r="H196" s="17"/>
      <c r="I196" s="25" t="s">
        <v>4138</v>
      </c>
    </row>
    <row r="197" spans="1:9">
      <c r="A197">
        <v>6</v>
      </c>
      <c r="B197" s="1">
        <v>141</v>
      </c>
      <c r="C197" s="1" t="s">
        <v>596</v>
      </c>
      <c r="D197" s="1" t="s">
        <v>621</v>
      </c>
      <c r="E197" s="1" t="s">
        <v>648</v>
      </c>
      <c r="F197" s="14">
        <v>7500000</v>
      </c>
      <c r="G197" s="1" t="s">
        <v>649</v>
      </c>
      <c r="H197" s="17"/>
      <c r="I197" s="13" t="s">
        <v>668</v>
      </c>
    </row>
    <row r="198" spans="1:9">
      <c r="A198">
        <v>7</v>
      </c>
      <c r="B198" s="1">
        <v>142</v>
      </c>
      <c r="C198" s="1" t="s">
        <v>596</v>
      </c>
      <c r="D198" s="1" t="s">
        <v>621</v>
      </c>
      <c r="E198" s="1" t="s">
        <v>648</v>
      </c>
      <c r="F198" s="14">
        <v>7500000</v>
      </c>
      <c r="G198" s="1" t="s">
        <v>652</v>
      </c>
      <c r="H198" s="17"/>
      <c r="I198" s="13" t="s">
        <v>668</v>
      </c>
    </row>
    <row r="199" spans="1:9">
      <c r="A199">
        <v>8</v>
      </c>
      <c r="B199" s="1">
        <v>143</v>
      </c>
      <c r="C199" s="1" t="s">
        <v>596</v>
      </c>
      <c r="D199" s="1" t="s">
        <v>621</v>
      </c>
      <c r="E199" s="1" t="s">
        <v>648</v>
      </c>
      <c r="F199" s="14">
        <v>7500000</v>
      </c>
      <c r="G199" s="1" t="s">
        <v>655</v>
      </c>
      <c r="H199" s="17"/>
      <c r="I199" s="13" t="s">
        <v>668</v>
      </c>
    </row>
    <row r="200" spans="1:9">
      <c r="A200">
        <v>10</v>
      </c>
      <c r="B200" s="1">
        <v>144</v>
      </c>
      <c r="C200" s="1" t="s">
        <v>596</v>
      </c>
      <c r="D200" s="1" t="s">
        <v>621</v>
      </c>
      <c r="E200" s="1" t="s">
        <v>648</v>
      </c>
      <c r="F200" s="14">
        <v>7500000</v>
      </c>
      <c r="G200" s="1" t="s">
        <v>658</v>
      </c>
      <c r="H200" s="17"/>
      <c r="I200" s="13" t="s">
        <v>668</v>
      </c>
    </row>
    <row r="201" spans="1:9">
      <c r="A201">
        <v>11</v>
      </c>
      <c r="B201" s="1">
        <v>146</v>
      </c>
      <c r="C201" s="1" t="s">
        <v>596</v>
      </c>
      <c r="D201" s="1" t="s">
        <v>621</v>
      </c>
      <c r="E201" s="1" t="s">
        <v>648</v>
      </c>
      <c r="F201" s="14">
        <v>7500000</v>
      </c>
      <c r="G201" s="1" t="s">
        <v>667</v>
      </c>
      <c r="H201" s="17"/>
      <c r="I201" s="13" t="s">
        <v>668</v>
      </c>
    </row>
    <row r="202" spans="1:9">
      <c r="A202">
        <v>12</v>
      </c>
      <c r="B202" s="1">
        <v>147</v>
      </c>
      <c r="C202" s="1" t="s">
        <v>596</v>
      </c>
      <c r="D202" s="1" t="s">
        <v>621</v>
      </c>
      <c r="E202" s="1" t="s">
        <v>648</v>
      </c>
      <c r="F202" s="14">
        <v>7500000</v>
      </c>
      <c r="G202" s="1" t="s">
        <v>671</v>
      </c>
      <c r="H202" s="17"/>
      <c r="I202" s="13" t="s">
        <v>668</v>
      </c>
    </row>
    <row r="203" spans="1:9">
      <c r="A203">
        <v>13</v>
      </c>
      <c r="B203" s="1">
        <v>150</v>
      </c>
      <c r="C203" s="1" t="s">
        <v>596</v>
      </c>
      <c r="D203" s="1" t="s">
        <v>621</v>
      </c>
      <c r="E203" s="1" t="s">
        <v>648</v>
      </c>
      <c r="F203" s="14">
        <v>7500000</v>
      </c>
      <c r="G203" s="1" t="s">
        <v>4397</v>
      </c>
      <c r="H203" s="17"/>
      <c r="I203" s="13" t="s">
        <v>668</v>
      </c>
    </row>
    <row r="204" spans="1:9">
      <c r="A204">
        <v>14</v>
      </c>
      <c r="B204" s="1">
        <v>151</v>
      </c>
      <c r="C204" s="1" t="s">
        <v>596</v>
      </c>
      <c r="D204" s="1" t="s">
        <v>621</v>
      </c>
      <c r="E204" s="1" t="s">
        <v>648</v>
      </c>
      <c r="F204" s="14">
        <v>7500000</v>
      </c>
      <c r="G204" s="1" t="s">
        <v>691</v>
      </c>
      <c r="H204" s="17"/>
      <c r="I204" s="13" t="s">
        <v>668</v>
      </c>
    </row>
    <row r="205" spans="1:9">
      <c r="A205">
        <v>15</v>
      </c>
      <c r="B205" s="1">
        <v>152</v>
      </c>
      <c r="C205" s="1" t="s">
        <v>596</v>
      </c>
      <c r="D205" s="1" t="s">
        <v>621</v>
      </c>
      <c r="E205" s="1" t="s">
        <v>694</v>
      </c>
      <c r="F205" s="14">
        <v>18000000</v>
      </c>
      <c r="G205" s="1" t="s">
        <v>695</v>
      </c>
      <c r="H205" s="17"/>
      <c r="I205" s="13" t="s">
        <v>668</v>
      </c>
    </row>
    <row r="206" spans="1:9">
      <c r="A206">
        <v>16</v>
      </c>
      <c r="B206" s="1">
        <v>153</v>
      </c>
      <c r="C206" s="1" t="s">
        <v>596</v>
      </c>
      <c r="D206" s="1" t="s">
        <v>621</v>
      </c>
      <c r="E206" s="1" t="s">
        <v>694</v>
      </c>
      <c r="F206" s="14">
        <v>18000000</v>
      </c>
      <c r="G206" s="1" t="s">
        <v>699</v>
      </c>
      <c r="H206" s="17"/>
      <c r="I206" s="13" t="s">
        <v>668</v>
      </c>
    </row>
    <row r="207" spans="1:9">
      <c r="A207">
        <v>17</v>
      </c>
      <c r="B207" s="1">
        <v>154</v>
      </c>
      <c r="C207" s="1" t="s">
        <v>596</v>
      </c>
      <c r="D207" s="1" t="s">
        <v>621</v>
      </c>
      <c r="E207" s="1" t="s">
        <v>694</v>
      </c>
      <c r="F207" s="14">
        <v>18000000</v>
      </c>
      <c r="G207" s="1" t="s">
        <v>703</v>
      </c>
      <c r="H207" s="17">
        <v>45721</v>
      </c>
      <c r="I207" s="13" t="s">
        <v>668</v>
      </c>
    </row>
    <row r="208" spans="1:9">
      <c r="A208">
        <v>18</v>
      </c>
      <c r="B208" s="1">
        <v>155</v>
      </c>
      <c r="C208" s="1" t="s">
        <v>596</v>
      </c>
      <c r="D208" s="1" t="s">
        <v>621</v>
      </c>
      <c r="E208" s="1" t="s">
        <v>694</v>
      </c>
      <c r="F208" s="14">
        <v>18000000</v>
      </c>
      <c r="G208" s="1" t="s">
        <v>707</v>
      </c>
      <c r="H208" s="17"/>
      <c r="I208" s="13" t="s">
        <v>668</v>
      </c>
    </row>
    <row r="209" spans="1:9">
      <c r="A209">
        <v>19</v>
      </c>
      <c r="B209" s="1">
        <v>156</v>
      </c>
      <c r="C209" s="1" t="s">
        <v>596</v>
      </c>
      <c r="D209" s="1" t="s">
        <v>621</v>
      </c>
      <c r="E209" s="1" t="s">
        <v>694</v>
      </c>
      <c r="F209" s="14">
        <v>18000000</v>
      </c>
      <c r="G209" s="1" t="s">
        <v>710</v>
      </c>
      <c r="H209" s="17"/>
      <c r="I209" s="13" t="s">
        <v>668</v>
      </c>
    </row>
    <row r="210" spans="1:9">
      <c r="A210">
        <v>20</v>
      </c>
      <c r="B210" s="1">
        <v>158</v>
      </c>
      <c r="C210" s="1" t="s">
        <v>596</v>
      </c>
      <c r="D210" s="1" t="s">
        <v>100</v>
      </c>
      <c r="E210" s="1" t="s">
        <v>715</v>
      </c>
      <c r="F210" s="14">
        <v>11250000</v>
      </c>
      <c r="G210" s="1" t="s">
        <v>716</v>
      </c>
      <c r="H210" s="17"/>
      <c r="I210" s="13" t="s">
        <v>668</v>
      </c>
    </row>
    <row r="211" spans="1:9">
      <c r="A211">
        <v>21</v>
      </c>
      <c r="B211" s="1">
        <v>162</v>
      </c>
      <c r="C211" s="1" t="s">
        <v>596</v>
      </c>
      <c r="D211" s="1" t="s">
        <v>169</v>
      </c>
      <c r="E211" s="1" t="s">
        <v>722</v>
      </c>
      <c r="F211" s="14">
        <v>7125000</v>
      </c>
      <c r="G211" s="1" t="s">
        <v>723</v>
      </c>
      <c r="H211" s="17"/>
      <c r="I211" s="13" t="s">
        <v>668</v>
      </c>
    </row>
    <row r="212" spans="1:9">
      <c r="A212">
        <v>22</v>
      </c>
      <c r="B212" s="1">
        <v>164</v>
      </c>
      <c r="C212" s="1" t="s">
        <v>596</v>
      </c>
      <c r="D212" s="1" t="s">
        <v>728</v>
      </c>
      <c r="E212" s="1" t="s">
        <v>729</v>
      </c>
      <c r="F212" s="14">
        <v>14250000</v>
      </c>
      <c r="G212" s="1" t="s">
        <v>730</v>
      </c>
      <c r="H212" s="17"/>
      <c r="I212" s="13" t="s">
        <v>668</v>
      </c>
    </row>
    <row r="213" spans="1:9">
      <c r="A213">
        <v>23</v>
      </c>
      <c r="B213" s="1">
        <v>165</v>
      </c>
      <c r="C213" s="1" t="s">
        <v>596</v>
      </c>
      <c r="D213" s="1" t="s">
        <v>728</v>
      </c>
      <c r="E213" s="1" t="s">
        <v>729</v>
      </c>
      <c r="F213" s="14">
        <v>14250000</v>
      </c>
      <c r="G213" s="1" t="s">
        <v>734</v>
      </c>
      <c r="H213" s="17"/>
      <c r="I213" s="13" t="s">
        <v>668</v>
      </c>
    </row>
    <row r="214" spans="1:9">
      <c r="A214">
        <v>24</v>
      </c>
      <c r="B214" s="1">
        <v>167</v>
      </c>
      <c r="C214" s="1" t="s">
        <v>596</v>
      </c>
      <c r="D214" s="1" t="s">
        <v>169</v>
      </c>
      <c r="E214" s="1" t="s">
        <v>739</v>
      </c>
      <c r="F214" s="14">
        <v>7125000</v>
      </c>
      <c r="G214" s="1" t="s">
        <v>740</v>
      </c>
      <c r="H214" s="17"/>
      <c r="I214" s="13" t="s">
        <v>668</v>
      </c>
    </row>
    <row r="215" spans="1:9">
      <c r="A215">
        <v>25</v>
      </c>
      <c r="B215" s="1">
        <v>168</v>
      </c>
      <c r="C215" s="1" t="s">
        <v>596</v>
      </c>
      <c r="D215" s="1" t="s">
        <v>169</v>
      </c>
      <c r="E215" s="1" t="s">
        <v>739</v>
      </c>
      <c r="F215" s="14">
        <v>7125000</v>
      </c>
      <c r="G215" s="1" t="s">
        <v>744</v>
      </c>
      <c r="H215" s="17"/>
      <c r="I215" s="13" t="s">
        <v>668</v>
      </c>
    </row>
    <row r="216" spans="1:9">
      <c r="A216">
        <v>26</v>
      </c>
      <c r="B216" s="1">
        <v>169</v>
      </c>
      <c r="C216" s="1" t="s">
        <v>596</v>
      </c>
      <c r="D216" s="1" t="s">
        <v>169</v>
      </c>
      <c r="E216" s="1" t="s">
        <v>739</v>
      </c>
      <c r="F216" s="14">
        <v>7125000</v>
      </c>
      <c r="G216" s="1" t="s">
        <v>747</v>
      </c>
      <c r="H216" s="17"/>
      <c r="I216" s="13" t="s">
        <v>668</v>
      </c>
    </row>
    <row r="217" spans="1:9">
      <c r="A217">
        <v>27</v>
      </c>
      <c r="B217" s="1">
        <v>170</v>
      </c>
      <c r="C217" s="1" t="s">
        <v>596</v>
      </c>
      <c r="D217" s="1" t="s">
        <v>621</v>
      </c>
      <c r="E217" s="1" t="s">
        <v>750</v>
      </c>
      <c r="F217" s="14">
        <v>7200000</v>
      </c>
      <c r="G217" s="1" t="s">
        <v>751</v>
      </c>
      <c r="H217" s="17"/>
      <c r="I217" s="13" t="s">
        <v>668</v>
      </c>
    </row>
    <row r="218" spans="1:9">
      <c r="A218">
        <v>28</v>
      </c>
      <c r="B218" s="1">
        <v>171</v>
      </c>
      <c r="C218" s="1" t="s">
        <v>596</v>
      </c>
      <c r="D218" s="1" t="s">
        <v>621</v>
      </c>
      <c r="E218" s="1" t="s">
        <v>694</v>
      </c>
      <c r="F218" s="14">
        <v>18000000</v>
      </c>
      <c r="G218" s="1" t="s">
        <v>755</v>
      </c>
      <c r="H218" s="17">
        <v>45722</v>
      </c>
      <c r="I218" s="13" t="s">
        <v>668</v>
      </c>
    </row>
    <row r="219" spans="1:9">
      <c r="A219">
        <v>29</v>
      </c>
      <c r="B219" s="1">
        <v>172</v>
      </c>
      <c r="C219" s="1" t="s">
        <v>596</v>
      </c>
      <c r="D219" s="1" t="s">
        <v>169</v>
      </c>
      <c r="E219" s="24" t="s">
        <v>760</v>
      </c>
      <c r="F219" s="14">
        <v>14250000</v>
      </c>
      <c r="G219" s="1" t="s">
        <v>761</v>
      </c>
      <c r="H219" s="17"/>
      <c r="I219" s="13" t="s">
        <v>668</v>
      </c>
    </row>
    <row r="220" spans="1:9">
      <c r="A220">
        <v>30</v>
      </c>
      <c r="B220" s="1">
        <v>173</v>
      </c>
      <c r="C220" s="1" t="s">
        <v>596</v>
      </c>
      <c r="D220" s="1" t="s">
        <v>169</v>
      </c>
      <c r="E220" s="24" t="s">
        <v>760</v>
      </c>
      <c r="F220" s="14">
        <v>14250000</v>
      </c>
      <c r="G220" s="1" t="s">
        <v>764</v>
      </c>
      <c r="H220" s="17"/>
      <c r="I220" s="13" t="s">
        <v>668</v>
      </c>
    </row>
    <row r="221" spans="1:9">
      <c r="A221">
        <v>31</v>
      </c>
      <c r="B221" s="46">
        <v>174</v>
      </c>
      <c r="C221" s="46" t="s">
        <v>596</v>
      </c>
      <c r="D221" s="46" t="s">
        <v>169</v>
      </c>
      <c r="E221" s="46" t="s">
        <v>739</v>
      </c>
      <c r="F221" s="50">
        <v>7125000</v>
      </c>
      <c r="G221" s="46" t="s">
        <v>767</v>
      </c>
      <c r="H221" s="53">
        <v>45723</v>
      </c>
      <c r="I221" s="49" t="s">
        <v>668</v>
      </c>
    </row>
    <row r="222" spans="1:9">
      <c r="A222">
        <v>32</v>
      </c>
      <c r="B222" s="1">
        <v>175</v>
      </c>
      <c r="C222" s="1" t="s">
        <v>596</v>
      </c>
      <c r="D222" s="1" t="s">
        <v>169</v>
      </c>
      <c r="E222" s="1" t="s">
        <v>739</v>
      </c>
      <c r="F222" s="14">
        <v>7125000</v>
      </c>
      <c r="G222" s="1" t="s">
        <v>770</v>
      </c>
      <c r="H222" s="17"/>
      <c r="I222" s="13" t="s">
        <v>668</v>
      </c>
    </row>
    <row r="223" spans="1:9">
      <c r="A223">
        <v>33</v>
      </c>
      <c r="B223" s="132">
        <v>176</v>
      </c>
      <c r="C223" s="132" t="s">
        <v>596</v>
      </c>
      <c r="D223" s="132" t="s">
        <v>621</v>
      </c>
      <c r="E223" s="132" t="s">
        <v>773</v>
      </c>
      <c r="F223" s="134">
        <v>24000000</v>
      </c>
      <c r="G223" s="132" t="s">
        <v>774</v>
      </c>
      <c r="H223" s="152"/>
      <c r="I223" s="133" t="s">
        <v>668</v>
      </c>
    </row>
    <row r="224" spans="1:9">
      <c r="A224">
        <v>34</v>
      </c>
      <c r="B224" s="1">
        <v>177</v>
      </c>
      <c r="C224" s="1" t="s">
        <v>596</v>
      </c>
      <c r="D224" s="1" t="s">
        <v>100</v>
      </c>
      <c r="E224" s="1" t="s">
        <v>715</v>
      </c>
      <c r="F224" s="14">
        <v>11250000</v>
      </c>
      <c r="G224" s="1" t="s">
        <v>779</v>
      </c>
      <c r="H224" s="17"/>
      <c r="I224" s="13" t="s">
        <v>668</v>
      </c>
    </row>
    <row r="225" spans="1:9">
      <c r="A225">
        <v>35</v>
      </c>
      <c r="B225" s="2">
        <v>178</v>
      </c>
      <c r="C225" s="2" t="s">
        <v>596</v>
      </c>
      <c r="D225" s="2" t="s">
        <v>169</v>
      </c>
      <c r="E225" s="1" t="s">
        <v>739</v>
      </c>
      <c r="F225" s="4">
        <v>7125000</v>
      </c>
      <c r="G225" s="2" t="s">
        <v>784</v>
      </c>
      <c r="H225" s="7"/>
      <c r="I225" s="3" t="s">
        <v>668</v>
      </c>
    </row>
    <row r="226" spans="1:9">
      <c r="A226">
        <v>36</v>
      </c>
      <c r="B226" s="1">
        <v>183</v>
      </c>
      <c r="C226" s="1" t="s">
        <v>596</v>
      </c>
      <c r="D226" s="1" t="s">
        <v>621</v>
      </c>
      <c r="E226" s="1" t="s">
        <v>796</v>
      </c>
      <c r="F226" s="14">
        <v>7500000</v>
      </c>
      <c r="G226" s="1" t="s">
        <v>797</v>
      </c>
      <c r="H226" s="17"/>
      <c r="I226" s="13" t="s">
        <v>668</v>
      </c>
    </row>
    <row r="227" spans="1:9">
      <c r="A227">
        <v>37</v>
      </c>
      <c r="B227" s="1">
        <v>186</v>
      </c>
      <c r="C227" s="1" t="s">
        <v>596</v>
      </c>
      <c r="D227" s="1" t="s">
        <v>169</v>
      </c>
      <c r="E227" s="1" t="s">
        <v>739</v>
      </c>
      <c r="F227" s="14">
        <v>7125000</v>
      </c>
      <c r="G227" s="1" t="s">
        <v>806</v>
      </c>
      <c r="H227" s="17"/>
      <c r="I227" s="13" t="s">
        <v>668</v>
      </c>
    </row>
    <row r="228" spans="1:9">
      <c r="A228">
        <v>38</v>
      </c>
      <c r="B228" s="1">
        <v>190</v>
      </c>
      <c r="C228" s="1" t="s">
        <v>596</v>
      </c>
      <c r="D228" s="1" t="s">
        <v>100</v>
      </c>
      <c r="E228" s="1" t="s">
        <v>814</v>
      </c>
      <c r="F228" s="14">
        <v>11250000</v>
      </c>
      <c r="G228" s="1" t="s">
        <v>815</v>
      </c>
      <c r="H228" s="17"/>
      <c r="I228" s="13" t="s">
        <v>668</v>
      </c>
    </row>
    <row r="229" spans="1:9">
      <c r="A229">
        <v>39</v>
      </c>
      <c r="B229" s="46">
        <v>199</v>
      </c>
      <c r="C229" s="46" t="s">
        <v>596</v>
      </c>
      <c r="D229" s="46" t="s">
        <v>468</v>
      </c>
      <c r="E229" s="267" t="s">
        <v>834</v>
      </c>
      <c r="F229" s="50">
        <v>14250000</v>
      </c>
      <c r="G229" s="46" t="s">
        <v>835</v>
      </c>
      <c r="H229" s="53"/>
      <c r="I229" s="49" t="s">
        <v>668</v>
      </c>
    </row>
    <row r="230" spans="1:9">
      <c r="A230">
        <v>40</v>
      </c>
      <c r="B230" s="1">
        <v>200</v>
      </c>
      <c r="C230" s="1" t="s">
        <v>596</v>
      </c>
      <c r="D230" s="1" t="s">
        <v>468</v>
      </c>
      <c r="E230" s="24" t="s">
        <v>834</v>
      </c>
      <c r="F230" s="14">
        <v>14250000</v>
      </c>
      <c r="G230" s="1" t="s">
        <v>839</v>
      </c>
      <c r="H230" s="17"/>
      <c r="I230" s="13" t="s">
        <v>668</v>
      </c>
    </row>
    <row r="231" spans="1:9">
      <c r="A231">
        <v>41</v>
      </c>
      <c r="B231" s="1">
        <v>201</v>
      </c>
      <c r="C231" s="1" t="s">
        <v>596</v>
      </c>
      <c r="D231" s="1" t="s">
        <v>468</v>
      </c>
      <c r="E231" s="24" t="s">
        <v>834</v>
      </c>
      <c r="F231" s="14">
        <v>14250000</v>
      </c>
      <c r="G231" s="1" t="s">
        <v>843</v>
      </c>
      <c r="H231" s="17"/>
      <c r="I231" s="13" t="s">
        <v>668</v>
      </c>
    </row>
    <row r="232" spans="1:9">
      <c r="A232">
        <v>42</v>
      </c>
      <c r="B232" s="1">
        <v>202</v>
      </c>
      <c r="C232" s="1" t="s">
        <v>596</v>
      </c>
      <c r="D232" s="1" t="s">
        <v>169</v>
      </c>
      <c r="E232" s="24" t="s">
        <v>847</v>
      </c>
      <c r="F232" s="14">
        <v>18000000</v>
      </c>
      <c r="G232" s="1" t="s">
        <v>848</v>
      </c>
      <c r="H232" s="17"/>
      <c r="I232" s="13" t="s">
        <v>668</v>
      </c>
    </row>
    <row r="233" spans="1:9">
      <c r="A233">
        <v>43</v>
      </c>
      <c r="B233" s="1">
        <v>203</v>
      </c>
      <c r="C233" s="1" t="s">
        <v>596</v>
      </c>
      <c r="D233" s="1" t="s">
        <v>100</v>
      </c>
      <c r="E233" s="1" t="s">
        <v>4159</v>
      </c>
      <c r="F233" s="50">
        <v>33000000</v>
      </c>
      <c r="G233" s="1" t="s">
        <v>854</v>
      </c>
      <c r="H233" s="17"/>
      <c r="I233" s="13" t="s">
        <v>668</v>
      </c>
    </row>
    <row r="234" spans="1:9">
      <c r="F234" s="169">
        <f>SUBTOTAL(9,F192:F233)</f>
        <v>548082400</v>
      </c>
    </row>
    <row r="237" spans="1:9">
      <c r="E237" s="455" t="s">
        <v>596</v>
      </c>
      <c r="F237" s="455"/>
      <c r="G237" s="455"/>
    </row>
    <row r="238" spans="1:9">
      <c r="E238" s="164" t="s">
        <v>4398</v>
      </c>
      <c r="F238" s="164" t="s">
        <v>4399</v>
      </c>
      <c r="G238" s="164">
        <v>1</v>
      </c>
    </row>
    <row r="239" spans="1:9">
      <c r="E239" s="163" t="s">
        <v>4400</v>
      </c>
      <c r="F239" s="163" t="s">
        <v>4399</v>
      </c>
      <c r="G239" s="163">
        <v>9</v>
      </c>
    </row>
    <row r="240" spans="1:9">
      <c r="E240" s="163" t="s">
        <v>4401</v>
      </c>
      <c r="F240" s="163" t="s">
        <v>4402</v>
      </c>
      <c r="G240" s="163">
        <v>3</v>
      </c>
    </row>
    <row r="241" spans="4:7">
      <c r="E241" s="163" t="s">
        <v>4401</v>
      </c>
      <c r="F241" s="163" t="s">
        <v>4403</v>
      </c>
      <c r="G241" s="163">
        <v>1</v>
      </c>
    </row>
    <row r="242" spans="4:7">
      <c r="E242" s="163" t="s">
        <v>4404</v>
      </c>
      <c r="F242" s="163" t="s">
        <v>4402</v>
      </c>
      <c r="G242" s="163">
        <v>8</v>
      </c>
    </row>
    <row r="243" spans="4:7">
      <c r="E243" s="163" t="s">
        <v>4405</v>
      </c>
      <c r="F243" s="163" t="s">
        <v>4402</v>
      </c>
      <c r="G243" s="163">
        <v>2</v>
      </c>
    </row>
    <row r="244" spans="4:7">
      <c r="E244" s="163" t="s">
        <v>4406</v>
      </c>
      <c r="F244" s="163" t="s">
        <v>4402</v>
      </c>
      <c r="G244" s="163">
        <v>1</v>
      </c>
    </row>
    <row r="245" spans="4:7">
      <c r="E245" s="163" t="s">
        <v>4407</v>
      </c>
      <c r="F245" s="163" t="s">
        <v>4399</v>
      </c>
      <c r="G245" s="163">
        <v>7</v>
      </c>
    </row>
    <row r="246" spans="4:7">
      <c r="E246" s="163" t="s">
        <v>4408</v>
      </c>
      <c r="F246" s="163" t="s">
        <v>4402</v>
      </c>
      <c r="G246" s="163">
        <v>2</v>
      </c>
    </row>
    <row r="247" spans="4:7">
      <c r="E247" s="163" t="s">
        <v>4409</v>
      </c>
      <c r="F247" s="163" t="s">
        <v>4402</v>
      </c>
      <c r="G247" s="163">
        <v>1</v>
      </c>
    </row>
    <row r="248" spans="4:7">
      <c r="E248" s="163" t="s">
        <v>4410</v>
      </c>
      <c r="F248" s="163"/>
      <c r="G248" s="163">
        <v>1</v>
      </c>
    </row>
    <row r="249" spans="4:7">
      <c r="E249" s="163" t="s">
        <v>4411</v>
      </c>
      <c r="F249" s="163" t="s">
        <v>4402</v>
      </c>
      <c r="G249" s="163">
        <v>2</v>
      </c>
    </row>
    <row r="250" spans="4:7">
      <c r="E250" s="163" t="s">
        <v>4412</v>
      </c>
      <c r="F250" s="163" t="s">
        <v>4413</v>
      </c>
      <c r="G250" s="163">
        <v>1</v>
      </c>
    </row>
    <row r="251" spans="4:7">
      <c r="E251" s="163" t="s">
        <v>4414</v>
      </c>
      <c r="F251" s="163"/>
      <c r="G251" s="163">
        <v>3</v>
      </c>
    </row>
    <row r="252" spans="4:7">
      <c r="E252" s="163" t="s">
        <v>4407</v>
      </c>
      <c r="F252" s="163" t="s">
        <v>4403</v>
      </c>
      <c r="G252" s="163">
        <v>1</v>
      </c>
    </row>
    <row r="253" spans="4:7">
      <c r="E253" s="163"/>
      <c r="F253" s="163"/>
      <c r="G253" s="163">
        <f>SUBTOTAL(9,G238:G252)</f>
        <v>43</v>
      </c>
    </row>
    <row r="256" spans="4:7">
      <c r="D256" s="464" t="s">
        <v>4415</v>
      </c>
      <c r="E256" s="465"/>
      <c r="F256" s="465"/>
      <c r="G256" s="465"/>
    </row>
    <row r="258" spans="2:9" ht="23.25">
      <c r="B258" s="29" t="s">
        <v>4143</v>
      </c>
      <c r="C258" s="30" t="s">
        <v>0</v>
      </c>
      <c r="D258" s="31" t="s">
        <v>1</v>
      </c>
      <c r="E258" s="32" t="s">
        <v>2</v>
      </c>
      <c r="F258" s="34" t="s">
        <v>4</v>
      </c>
      <c r="G258" s="30" t="s">
        <v>5</v>
      </c>
      <c r="H258" s="41" t="s">
        <v>20</v>
      </c>
      <c r="I258" s="40" t="s">
        <v>21</v>
      </c>
    </row>
    <row r="259" spans="2:9">
      <c r="B259" s="1">
        <v>2</v>
      </c>
      <c r="C259" s="1" t="s">
        <v>47</v>
      </c>
      <c r="D259" s="1" t="s">
        <v>48</v>
      </c>
      <c r="E259" s="24" t="s">
        <v>49</v>
      </c>
      <c r="F259" s="14">
        <v>14800128</v>
      </c>
      <c r="G259" s="1" t="s">
        <v>50</v>
      </c>
      <c r="H259" s="17">
        <v>45658</v>
      </c>
      <c r="I259" s="25">
        <v>45716</v>
      </c>
    </row>
    <row r="260" spans="2:9">
      <c r="B260" s="1">
        <v>3</v>
      </c>
      <c r="C260" s="1" t="s">
        <v>47</v>
      </c>
      <c r="D260" s="1" t="s">
        <v>48</v>
      </c>
      <c r="E260" s="1" t="s">
        <v>55</v>
      </c>
      <c r="F260" s="14">
        <v>19440000</v>
      </c>
      <c r="G260" s="1" t="s">
        <v>56</v>
      </c>
      <c r="H260" s="17">
        <v>45292</v>
      </c>
      <c r="I260" s="25">
        <v>45716</v>
      </c>
    </row>
    <row r="261" spans="2:9">
      <c r="B261" s="1">
        <v>4</v>
      </c>
      <c r="C261" s="1" t="s">
        <v>47</v>
      </c>
      <c r="D261" s="1" t="s">
        <v>48</v>
      </c>
      <c r="E261" s="24" t="s">
        <v>61</v>
      </c>
      <c r="F261" s="14">
        <v>7200000</v>
      </c>
      <c r="G261" s="1" t="s">
        <v>62</v>
      </c>
      <c r="H261" s="17">
        <v>45658</v>
      </c>
      <c r="I261" s="25">
        <v>45716</v>
      </c>
    </row>
    <row r="262" spans="2:9">
      <c r="B262" s="1">
        <v>5</v>
      </c>
      <c r="C262" s="1" t="s">
        <v>47</v>
      </c>
      <c r="D262" s="1" t="s">
        <v>48</v>
      </c>
      <c r="E262" s="24" t="s">
        <v>67</v>
      </c>
      <c r="F262" s="14">
        <v>19440000</v>
      </c>
      <c r="G262" s="1" t="s">
        <v>68</v>
      </c>
      <c r="H262" s="17">
        <v>45658</v>
      </c>
      <c r="I262" s="25">
        <v>45716</v>
      </c>
    </row>
    <row r="263" spans="2:9">
      <c r="B263" s="1">
        <v>6</v>
      </c>
      <c r="C263" s="1" t="s">
        <v>47</v>
      </c>
      <c r="D263" s="1" t="s">
        <v>73</v>
      </c>
      <c r="E263" s="24" t="s">
        <v>74</v>
      </c>
      <c r="F263" s="14">
        <v>8600000</v>
      </c>
      <c r="G263" s="1" t="s">
        <v>75</v>
      </c>
      <c r="H263" s="17">
        <v>45658</v>
      </c>
      <c r="I263" s="25">
        <v>45716</v>
      </c>
    </row>
    <row r="264" spans="2:9">
      <c r="B264" s="1">
        <v>7</v>
      </c>
      <c r="C264" s="1" t="s">
        <v>47</v>
      </c>
      <c r="D264" s="1" t="s">
        <v>73</v>
      </c>
      <c r="E264" s="24" t="s">
        <v>74</v>
      </c>
      <c r="F264" s="14">
        <v>8600000</v>
      </c>
      <c r="G264" s="1" t="s">
        <v>81</v>
      </c>
      <c r="H264" s="17">
        <v>45658</v>
      </c>
      <c r="I264" s="25">
        <v>45716</v>
      </c>
    </row>
    <row r="265" spans="2:9">
      <c r="B265" s="1">
        <v>8</v>
      </c>
      <c r="C265" s="1" t="s">
        <v>47</v>
      </c>
      <c r="D265" s="1" t="s">
        <v>48</v>
      </c>
      <c r="E265" s="24" t="s">
        <v>85</v>
      </c>
      <c r="F265" s="14">
        <v>14800128</v>
      </c>
      <c r="G265" s="1" t="s">
        <v>86</v>
      </c>
      <c r="H265" s="17">
        <v>45658</v>
      </c>
      <c r="I265" s="25">
        <v>45716</v>
      </c>
    </row>
    <row r="266" spans="2:9">
      <c r="B266" s="1">
        <v>9</v>
      </c>
      <c r="C266" s="1" t="s">
        <v>47</v>
      </c>
      <c r="D266" s="1" t="s">
        <v>48</v>
      </c>
      <c r="E266" s="24" t="s">
        <v>90</v>
      </c>
      <c r="F266" s="14">
        <v>7200000</v>
      </c>
      <c r="G266" s="1" t="s">
        <v>91</v>
      </c>
      <c r="H266" s="17">
        <v>45658</v>
      </c>
      <c r="I266" s="25">
        <v>38411</v>
      </c>
    </row>
    <row r="267" spans="2:9">
      <c r="B267" s="1">
        <v>10</v>
      </c>
      <c r="C267" s="1" t="s">
        <v>47</v>
      </c>
      <c r="D267" s="1" t="s">
        <v>48</v>
      </c>
      <c r="E267" s="24" t="s">
        <v>95</v>
      </c>
      <c r="F267" s="14">
        <v>7200000</v>
      </c>
      <c r="G267" s="1" t="s">
        <v>96</v>
      </c>
      <c r="H267" s="17">
        <v>45658</v>
      </c>
      <c r="I267" s="25">
        <v>45716</v>
      </c>
    </row>
    <row r="268" spans="2:9">
      <c r="B268" s="1">
        <v>11</v>
      </c>
      <c r="C268" s="1" t="s">
        <v>47</v>
      </c>
      <c r="D268" s="1" t="s">
        <v>100</v>
      </c>
      <c r="E268" s="24" t="s">
        <v>101</v>
      </c>
      <c r="F268" s="14">
        <v>16200000</v>
      </c>
      <c r="G268" s="1" t="s">
        <v>102</v>
      </c>
      <c r="H268" s="17">
        <v>45658</v>
      </c>
      <c r="I268" s="25">
        <v>45716</v>
      </c>
    </row>
    <row r="269" spans="2:9">
      <c r="B269" s="1">
        <v>12</v>
      </c>
      <c r="C269" s="1" t="s">
        <v>47</v>
      </c>
      <c r="D269" s="1" t="s">
        <v>100</v>
      </c>
      <c r="E269" s="24" t="s">
        <v>106</v>
      </c>
      <c r="F269" s="14">
        <v>9720000</v>
      </c>
      <c r="G269" s="1" t="s">
        <v>107</v>
      </c>
      <c r="H269" s="17">
        <v>45659</v>
      </c>
      <c r="I269" s="25">
        <v>45716</v>
      </c>
    </row>
    <row r="270" spans="2:9">
      <c r="B270" s="1">
        <v>21</v>
      </c>
      <c r="C270" s="1" t="s">
        <v>47</v>
      </c>
      <c r="D270" s="1" t="s">
        <v>100</v>
      </c>
      <c r="E270" s="24" t="s">
        <v>157</v>
      </c>
      <c r="F270" s="14">
        <v>6100000</v>
      </c>
      <c r="G270" s="1" t="s">
        <v>158</v>
      </c>
      <c r="H270" s="17">
        <v>45659</v>
      </c>
      <c r="I270" s="25">
        <v>45716</v>
      </c>
    </row>
    <row r="271" spans="2:9">
      <c r="B271" s="1">
        <v>22</v>
      </c>
      <c r="C271" s="1" t="s">
        <v>47</v>
      </c>
      <c r="D271" s="1" t="s">
        <v>162</v>
      </c>
      <c r="E271" s="1" t="s">
        <v>163</v>
      </c>
      <c r="F271" s="14">
        <v>10000000</v>
      </c>
      <c r="G271" s="1" t="s">
        <v>164</v>
      </c>
      <c r="H271" s="17">
        <v>45664</v>
      </c>
      <c r="I271" s="25">
        <v>45722</v>
      </c>
    </row>
    <row r="272" spans="2:9">
      <c r="B272" s="1">
        <v>23</v>
      </c>
      <c r="C272" s="1" t="s">
        <v>47</v>
      </c>
      <c r="D272" s="1" t="s">
        <v>169</v>
      </c>
      <c r="E272" s="1" t="s">
        <v>170</v>
      </c>
      <c r="F272" s="14">
        <v>5600000</v>
      </c>
      <c r="G272" s="1" t="s">
        <v>171</v>
      </c>
      <c r="H272" s="17">
        <v>45664</v>
      </c>
      <c r="I272" s="25">
        <v>45722</v>
      </c>
    </row>
    <row r="273" spans="2:9">
      <c r="B273" s="1">
        <v>24</v>
      </c>
      <c r="C273" s="1" t="s">
        <v>47</v>
      </c>
      <c r="D273" s="1" t="s">
        <v>48</v>
      </c>
      <c r="E273" s="24" t="s">
        <v>67</v>
      </c>
      <c r="F273" s="14">
        <v>19440000</v>
      </c>
      <c r="G273" s="1" t="s">
        <v>174</v>
      </c>
      <c r="H273" s="17">
        <v>45664</v>
      </c>
      <c r="I273" s="25">
        <v>45722</v>
      </c>
    </row>
    <row r="274" spans="2:9">
      <c r="B274" s="1">
        <v>47</v>
      </c>
      <c r="C274" s="1" t="s">
        <v>47</v>
      </c>
      <c r="D274" s="1" t="s">
        <v>293</v>
      </c>
      <c r="E274" s="1" t="s">
        <v>294</v>
      </c>
      <c r="F274" s="14">
        <v>3553500</v>
      </c>
      <c r="G274" s="1" t="s">
        <v>295</v>
      </c>
      <c r="H274" s="17">
        <v>45673</v>
      </c>
      <c r="I274" s="25">
        <v>45691</v>
      </c>
    </row>
    <row r="275" spans="2:9">
      <c r="B275" s="1">
        <v>48</v>
      </c>
      <c r="C275" s="1" t="s">
        <v>47</v>
      </c>
      <c r="D275" s="1" t="s">
        <v>293</v>
      </c>
      <c r="E275" s="1" t="s">
        <v>294</v>
      </c>
      <c r="F275" s="14">
        <v>3553500</v>
      </c>
      <c r="G275" s="1" t="s">
        <v>299</v>
      </c>
      <c r="H275" s="17">
        <v>45673</v>
      </c>
      <c r="I275" s="25">
        <v>45718</v>
      </c>
    </row>
    <row r="276" spans="2:9">
      <c r="B276" s="1">
        <v>49</v>
      </c>
      <c r="C276" s="1" t="s">
        <v>47</v>
      </c>
      <c r="D276" s="1" t="s">
        <v>293</v>
      </c>
      <c r="E276" s="1" t="s">
        <v>294</v>
      </c>
      <c r="F276" s="14">
        <v>3553500</v>
      </c>
      <c r="G276" s="1" t="s">
        <v>303</v>
      </c>
      <c r="H276" s="17">
        <v>45673</v>
      </c>
      <c r="I276" s="25">
        <v>45718</v>
      </c>
    </row>
    <row r="277" spans="2:9">
      <c r="B277" s="1">
        <v>50</v>
      </c>
      <c r="C277" s="1" t="s">
        <v>47</v>
      </c>
      <c r="D277" s="1" t="s">
        <v>293</v>
      </c>
      <c r="E277" s="1" t="s">
        <v>294</v>
      </c>
      <c r="F277" s="14">
        <v>3553500</v>
      </c>
      <c r="G277" s="1" t="s">
        <v>307</v>
      </c>
      <c r="H277" s="17">
        <v>45673</v>
      </c>
      <c r="I277" s="25">
        <v>45718</v>
      </c>
    </row>
    <row r="278" spans="2:9">
      <c r="B278" s="1">
        <v>52</v>
      </c>
      <c r="C278" s="1" t="s">
        <v>47</v>
      </c>
      <c r="D278" s="1" t="s">
        <v>293</v>
      </c>
      <c r="E278" s="1" t="s">
        <v>317</v>
      </c>
      <c r="F278" s="14">
        <v>9000000</v>
      </c>
      <c r="G278" s="1" t="s">
        <v>318</v>
      </c>
      <c r="H278" s="17">
        <v>45674</v>
      </c>
      <c r="I278" s="25">
        <v>45719</v>
      </c>
    </row>
    <row r="279" spans="2:9">
      <c r="B279" s="1">
        <v>53</v>
      </c>
      <c r="C279" s="1" t="s">
        <v>47</v>
      </c>
      <c r="D279" s="1" t="s">
        <v>100</v>
      </c>
      <c r="E279" s="1" t="s">
        <v>321</v>
      </c>
      <c r="F279" s="14">
        <v>17000000</v>
      </c>
      <c r="G279" s="1" t="s">
        <v>322</v>
      </c>
      <c r="H279" s="17">
        <v>45672</v>
      </c>
      <c r="I279" s="25">
        <v>45761</v>
      </c>
    </row>
    <row r="280" spans="2:9">
      <c r="B280" s="1">
        <v>54</v>
      </c>
      <c r="C280" s="1" t="s">
        <v>47</v>
      </c>
      <c r="D280" s="1" t="s">
        <v>311</v>
      </c>
      <c r="E280" s="24" t="s">
        <v>326</v>
      </c>
      <c r="F280" s="14">
        <v>5670000</v>
      </c>
      <c r="G280" s="1" t="s">
        <v>327</v>
      </c>
      <c r="H280" s="17">
        <v>45678</v>
      </c>
      <c r="I280" s="25">
        <v>45723</v>
      </c>
    </row>
    <row r="281" spans="2:9">
      <c r="B281" s="1">
        <v>55</v>
      </c>
      <c r="C281" s="1" t="s">
        <v>47</v>
      </c>
      <c r="D281" s="1" t="s">
        <v>330</v>
      </c>
      <c r="E281" s="24" t="s">
        <v>331</v>
      </c>
      <c r="F281" s="14">
        <v>10000000</v>
      </c>
      <c r="G281" s="1" t="s">
        <v>332</v>
      </c>
      <c r="H281" s="17">
        <v>45678</v>
      </c>
      <c r="I281" s="25">
        <v>45736</v>
      </c>
    </row>
    <row r="282" spans="2:9">
      <c r="B282" s="1">
        <v>56</v>
      </c>
      <c r="C282" s="1" t="s">
        <v>47</v>
      </c>
      <c r="D282" s="1" t="s">
        <v>336</v>
      </c>
      <c r="E282" s="1" t="s">
        <v>337</v>
      </c>
      <c r="F282" s="14">
        <v>2469000</v>
      </c>
      <c r="G282" s="1" t="s">
        <v>338</v>
      </c>
      <c r="H282" s="17">
        <v>45679</v>
      </c>
      <c r="I282" s="25">
        <v>45709</v>
      </c>
    </row>
    <row r="283" spans="2:9">
      <c r="B283" s="1">
        <v>58</v>
      </c>
      <c r="C283" s="1" t="s">
        <v>47</v>
      </c>
      <c r="D283" s="1" t="s">
        <v>347</v>
      </c>
      <c r="E283" s="1" t="s">
        <v>348</v>
      </c>
      <c r="F283" s="14">
        <v>4515000</v>
      </c>
      <c r="G283" s="1" t="s">
        <v>349</v>
      </c>
      <c r="H283" s="17">
        <v>45680</v>
      </c>
      <c r="I283" s="25">
        <v>45710</v>
      </c>
    </row>
    <row r="284" spans="2:9">
      <c r="B284" s="1">
        <v>59</v>
      </c>
      <c r="C284" s="1" t="s">
        <v>47</v>
      </c>
      <c r="D284" s="1" t="s">
        <v>353</v>
      </c>
      <c r="E284" s="1" t="s">
        <v>354</v>
      </c>
      <c r="F284" s="14">
        <v>4938000</v>
      </c>
      <c r="G284" s="1" t="s">
        <v>355</v>
      </c>
      <c r="H284" s="17">
        <v>45681</v>
      </c>
      <c r="I284" s="25">
        <v>45739</v>
      </c>
    </row>
    <row r="285" spans="2:9">
      <c r="B285" s="46">
        <v>60</v>
      </c>
      <c r="C285" s="46" t="s">
        <v>47</v>
      </c>
      <c r="D285" s="46" t="s">
        <v>353</v>
      </c>
      <c r="E285" s="46" t="s">
        <v>354</v>
      </c>
      <c r="F285" s="50">
        <v>4738000</v>
      </c>
      <c r="G285" s="46" t="s">
        <v>358</v>
      </c>
      <c r="H285" s="53">
        <v>45680</v>
      </c>
      <c r="I285" s="57" t="s">
        <v>3146</v>
      </c>
    </row>
    <row r="286" spans="2:9">
      <c r="B286" s="1">
        <v>67</v>
      </c>
      <c r="C286" s="1" t="s">
        <v>47</v>
      </c>
      <c r="D286" s="1" t="s">
        <v>390</v>
      </c>
      <c r="E286" s="1" t="s">
        <v>391</v>
      </c>
      <c r="F286" s="14">
        <v>3554000</v>
      </c>
      <c r="G286" s="1" t="s">
        <v>392</v>
      </c>
      <c r="H286" s="17">
        <v>45691</v>
      </c>
      <c r="I286" s="25" t="s">
        <v>416</v>
      </c>
    </row>
    <row r="287" spans="2:9">
      <c r="B287" s="1">
        <v>68</v>
      </c>
      <c r="C287" s="1" t="s">
        <v>47</v>
      </c>
      <c r="D287" s="1" t="s">
        <v>390</v>
      </c>
      <c r="E287" s="1" t="s">
        <v>391</v>
      </c>
      <c r="F287" s="14">
        <v>3554000</v>
      </c>
      <c r="G287" s="1" t="s">
        <v>397</v>
      </c>
      <c r="H287" s="17">
        <v>45692</v>
      </c>
      <c r="I287" s="25" t="s">
        <v>416</v>
      </c>
    </row>
    <row r="288" spans="2:9">
      <c r="B288" s="1">
        <v>69</v>
      </c>
      <c r="C288" s="1" t="s">
        <v>47</v>
      </c>
      <c r="D288" s="1" t="s">
        <v>390</v>
      </c>
      <c r="E288" s="1" t="s">
        <v>391</v>
      </c>
      <c r="F288" s="14">
        <v>3554000</v>
      </c>
      <c r="G288" s="1" t="s">
        <v>401</v>
      </c>
      <c r="H288" s="17">
        <v>45692</v>
      </c>
      <c r="I288" s="25" t="s">
        <v>416</v>
      </c>
    </row>
    <row r="289" spans="2:9">
      <c r="B289" s="1">
        <v>70</v>
      </c>
      <c r="C289" s="1" t="s">
        <v>47</v>
      </c>
      <c r="D289" s="1" t="s">
        <v>390</v>
      </c>
      <c r="E289" s="1" t="s">
        <v>391</v>
      </c>
      <c r="F289" s="14">
        <v>3554000</v>
      </c>
      <c r="G289" s="1" t="s">
        <v>404</v>
      </c>
      <c r="H289" s="17">
        <v>45691</v>
      </c>
      <c r="I289" s="25" t="s">
        <v>416</v>
      </c>
    </row>
    <row r="290" spans="2:9">
      <c r="B290" s="1">
        <v>71</v>
      </c>
      <c r="C290" s="1" t="s">
        <v>47</v>
      </c>
      <c r="D290" s="1" t="s">
        <v>390</v>
      </c>
      <c r="E290" s="1" t="s">
        <v>408</v>
      </c>
      <c r="F290" s="14">
        <v>3554000</v>
      </c>
      <c r="G290" s="1" t="s">
        <v>409</v>
      </c>
      <c r="H290" s="17">
        <v>45693</v>
      </c>
      <c r="I290" s="25" t="s">
        <v>416</v>
      </c>
    </row>
    <row r="291" spans="2:9">
      <c r="B291" s="1">
        <v>72</v>
      </c>
      <c r="C291" s="1" t="s">
        <v>47</v>
      </c>
      <c r="D291" s="1" t="s">
        <v>390</v>
      </c>
      <c r="E291" s="24" t="s">
        <v>413</v>
      </c>
      <c r="F291" s="14">
        <v>3554000</v>
      </c>
      <c r="G291" s="1" t="s">
        <v>414</v>
      </c>
      <c r="H291" s="17"/>
      <c r="I291" s="25" t="s">
        <v>416</v>
      </c>
    </row>
    <row r="292" spans="2:9">
      <c r="B292" s="1">
        <v>73</v>
      </c>
      <c r="C292" s="1" t="s">
        <v>47</v>
      </c>
      <c r="D292" s="1" t="s">
        <v>390</v>
      </c>
      <c r="E292" s="1" t="s">
        <v>391</v>
      </c>
      <c r="F292" s="14">
        <v>3554000</v>
      </c>
      <c r="G292" s="1" t="s">
        <v>419</v>
      </c>
      <c r="H292" s="17">
        <v>45692</v>
      </c>
      <c r="I292" s="25" t="s">
        <v>416</v>
      </c>
    </row>
    <row r="293" spans="2:9">
      <c r="B293" s="1">
        <v>74</v>
      </c>
      <c r="C293" s="1" t="s">
        <v>47</v>
      </c>
      <c r="D293" s="1" t="s">
        <v>390</v>
      </c>
      <c r="E293" s="1" t="s">
        <v>423</v>
      </c>
      <c r="F293" s="14">
        <v>5400000</v>
      </c>
      <c r="G293" s="1" t="s">
        <v>424</v>
      </c>
      <c r="H293" s="17">
        <v>45692</v>
      </c>
      <c r="I293" s="25" t="s">
        <v>416</v>
      </c>
    </row>
    <row r="294" spans="2:9">
      <c r="B294" s="1">
        <v>75</v>
      </c>
      <c r="C294" s="1" t="s">
        <v>47</v>
      </c>
      <c r="D294" s="1" t="s">
        <v>390</v>
      </c>
      <c r="E294" s="1" t="s">
        <v>391</v>
      </c>
      <c r="F294" s="14">
        <v>3554000</v>
      </c>
      <c r="G294" s="1" t="s">
        <v>427</v>
      </c>
      <c r="H294" s="17">
        <v>45692</v>
      </c>
      <c r="I294" s="25" t="s">
        <v>416</v>
      </c>
    </row>
    <row r="295" spans="2:9">
      <c r="B295" s="1">
        <v>76</v>
      </c>
      <c r="C295" s="1" t="s">
        <v>47</v>
      </c>
      <c r="D295" s="1" t="s">
        <v>390</v>
      </c>
      <c r="E295" s="1" t="s">
        <v>391</v>
      </c>
      <c r="F295" s="14">
        <v>3554000</v>
      </c>
      <c r="G295" s="1" t="s">
        <v>432</v>
      </c>
      <c r="H295" s="17">
        <v>45693</v>
      </c>
      <c r="I295" s="25" t="s">
        <v>416</v>
      </c>
    </row>
    <row r="296" spans="2:9">
      <c r="B296" s="1">
        <v>78</v>
      </c>
      <c r="C296" s="1" t="s">
        <v>47</v>
      </c>
      <c r="D296" s="1" t="s">
        <v>390</v>
      </c>
      <c r="E296" s="1" t="s">
        <v>442</v>
      </c>
      <c r="F296" s="14">
        <v>3554000</v>
      </c>
      <c r="G296" s="1" t="s">
        <v>443</v>
      </c>
      <c r="H296" s="17">
        <v>45692</v>
      </c>
      <c r="I296" s="13" t="s">
        <v>4146</v>
      </c>
    </row>
    <row r="297" spans="2:9">
      <c r="B297" s="1">
        <v>79</v>
      </c>
      <c r="C297" s="1" t="s">
        <v>47</v>
      </c>
      <c r="D297" s="1" t="s">
        <v>390</v>
      </c>
      <c r="E297" s="1" t="s">
        <v>442</v>
      </c>
      <c r="F297" s="14">
        <v>3554000</v>
      </c>
      <c r="G297" s="1" t="s">
        <v>447</v>
      </c>
      <c r="H297" s="17">
        <v>45692</v>
      </c>
      <c r="I297" s="13" t="s">
        <v>4146</v>
      </c>
    </row>
    <row r="298" spans="2:9">
      <c r="B298" s="1">
        <v>80</v>
      </c>
      <c r="C298" s="1" t="s">
        <v>47</v>
      </c>
      <c r="D298" s="1" t="s">
        <v>390</v>
      </c>
      <c r="E298" s="1" t="s">
        <v>442</v>
      </c>
      <c r="F298" s="14">
        <v>3554000</v>
      </c>
      <c r="G298" s="1" t="s">
        <v>451</v>
      </c>
      <c r="H298" s="17">
        <v>45692</v>
      </c>
      <c r="I298" s="13" t="s">
        <v>4146</v>
      </c>
    </row>
    <row r="299" spans="2:9">
      <c r="B299" s="1">
        <v>81</v>
      </c>
      <c r="C299" s="1" t="s">
        <v>47</v>
      </c>
      <c r="D299" s="1" t="s">
        <v>390</v>
      </c>
      <c r="E299" s="1" t="s">
        <v>442</v>
      </c>
      <c r="F299" s="14">
        <v>3554000</v>
      </c>
      <c r="G299" s="1" t="s">
        <v>455</v>
      </c>
      <c r="H299" s="17">
        <v>45694</v>
      </c>
      <c r="I299" s="25">
        <v>45736</v>
      </c>
    </row>
    <row r="300" spans="2:9">
      <c r="B300" s="1">
        <v>82</v>
      </c>
      <c r="C300" s="1" t="s">
        <v>47</v>
      </c>
      <c r="D300" s="1" t="s">
        <v>390</v>
      </c>
      <c r="E300" s="1" t="s">
        <v>442</v>
      </c>
      <c r="F300" s="14">
        <v>3554000</v>
      </c>
      <c r="G300" s="1" t="s">
        <v>460</v>
      </c>
      <c r="H300" s="17">
        <v>45693</v>
      </c>
      <c r="I300" s="25">
        <v>45735</v>
      </c>
    </row>
    <row r="301" spans="2:9">
      <c r="B301" s="1">
        <v>86</v>
      </c>
      <c r="C301" s="1" t="s">
        <v>47</v>
      </c>
      <c r="D301" s="1" t="s">
        <v>390</v>
      </c>
      <c r="E301" s="24" t="s">
        <v>479</v>
      </c>
      <c r="F301" s="14">
        <v>3554000</v>
      </c>
      <c r="G301" s="1" t="s">
        <v>480</v>
      </c>
      <c r="H301" s="17">
        <v>45694</v>
      </c>
      <c r="I301" s="25">
        <v>45736</v>
      </c>
    </row>
    <row r="302" spans="2:9">
      <c r="B302" s="1">
        <v>87</v>
      </c>
      <c r="C302" s="1" t="s">
        <v>47</v>
      </c>
      <c r="D302" s="1" t="s">
        <v>283</v>
      </c>
      <c r="E302" s="1" t="s">
        <v>483</v>
      </c>
      <c r="F302" s="14">
        <v>4050000</v>
      </c>
      <c r="G302" s="1" t="s">
        <v>484</v>
      </c>
      <c r="H302" s="17">
        <v>45694</v>
      </c>
      <c r="I302" s="25" t="s">
        <v>4147</v>
      </c>
    </row>
    <row r="303" spans="2:9">
      <c r="B303" s="1">
        <v>88</v>
      </c>
      <c r="C303" s="1" t="s">
        <v>47</v>
      </c>
      <c r="D303" s="1" t="s">
        <v>283</v>
      </c>
      <c r="E303" s="1" t="s">
        <v>483</v>
      </c>
      <c r="F303" s="14">
        <v>4050000</v>
      </c>
      <c r="G303" s="1" t="s">
        <v>488</v>
      </c>
      <c r="H303" s="17">
        <v>45694</v>
      </c>
      <c r="I303" s="25">
        <v>45736</v>
      </c>
    </row>
    <row r="304" spans="2:9">
      <c r="B304" s="1">
        <v>93</v>
      </c>
      <c r="C304" s="1" t="s">
        <v>47</v>
      </c>
      <c r="D304" s="1" t="s">
        <v>390</v>
      </c>
      <c r="E304" s="24" t="s">
        <v>479</v>
      </c>
      <c r="F304" s="14">
        <v>3554000</v>
      </c>
      <c r="G304" s="1" t="s">
        <v>508</v>
      </c>
      <c r="H304" s="17">
        <v>45695</v>
      </c>
      <c r="I304" s="25">
        <v>45737</v>
      </c>
    </row>
    <row r="305" spans="2:9">
      <c r="B305" s="46">
        <v>94</v>
      </c>
      <c r="C305" s="46" t="s">
        <v>47</v>
      </c>
      <c r="D305" s="46" t="s">
        <v>195</v>
      </c>
      <c r="E305" s="160" t="s">
        <v>512</v>
      </c>
      <c r="F305" s="50">
        <v>15068490</v>
      </c>
      <c r="G305" s="46" t="s">
        <v>197</v>
      </c>
      <c r="H305" s="53">
        <v>45695</v>
      </c>
      <c r="I305" s="57">
        <v>45783</v>
      </c>
    </row>
    <row r="306" spans="2:9">
      <c r="B306" s="1">
        <v>95</v>
      </c>
      <c r="C306" s="1" t="s">
        <v>47</v>
      </c>
      <c r="D306" s="1" t="s">
        <v>384</v>
      </c>
      <c r="E306" s="1" t="s">
        <v>513</v>
      </c>
      <c r="F306" s="14">
        <v>10500000</v>
      </c>
      <c r="G306" s="1" t="s">
        <v>514</v>
      </c>
      <c r="H306" s="17">
        <v>45699</v>
      </c>
      <c r="I306" s="25">
        <v>45757</v>
      </c>
    </row>
    <row r="307" spans="2:9">
      <c r="B307" s="1">
        <v>98</v>
      </c>
      <c r="C307" s="1" t="s">
        <v>47</v>
      </c>
      <c r="D307" s="1" t="s">
        <v>140</v>
      </c>
      <c r="E307" s="122" t="s">
        <v>529</v>
      </c>
      <c r="F307" s="14">
        <v>20600000</v>
      </c>
      <c r="G307" s="1" t="s">
        <v>530</v>
      </c>
      <c r="H307" s="17">
        <v>45700</v>
      </c>
      <c r="I307" s="13" t="s">
        <v>4145</v>
      </c>
    </row>
    <row r="308" spans="2:9">
      <c r="B308" s="1">
        <v>99</v>
      </c>
      <c r="C308" s="1" t="s">
        <v>47</v>
      </c>
      <c r="D308" s="1" t="s">
        <v>248</v>
      </c>
      <c r="E308" s="24" t="s">
        <v>249</v>
      </c>
      <c r="F308" s="14">
        <v>8100000</v>
      </c>
      <c r="G308" s="1" t="s">
        <v>533</v>
      </c>
      <c r="H308" s="17">
        <v>45700</v>
      </c>
      <c r="I308" s="25" t="s">
        <v>668</v>
      </c>
    </row>
    <row r="309" spans="2:9">
      <c r="B309" s="1">
        <v>100</v>
      </c>
      <c r="C309" s="1" t="s">
        <v>47</v>
      </c>
      <c r="D309" s="1" t="s">
        <v>248</v>
      </c>
      <c r="E309" s="24" t="s">
        <v>254</v>
      </c>
      <c r="F309" s="14">
        <v>8100000</v>
      </c>
      <c r="G309" s="1" t="s">
        <v>255</v>
      </c>
      <c r="H309" s="17">
        <v>45700</v>
      </c>
      <c r="I309" s="25" t="s">
        <v>668</v>
      </c>
    </row>
    <row r="310" spans="2:9">
      <c r="B310" s="1">
        <v>101</v>
      </c>
      <c r="C310" s="1" t="s">
        <v>47</v>
      </c>
      <c r="D310" s="1" t="s">
        <v>248</v>
      </c>
      <c r="E310" s="24" t="s">
        <v>249</v>
      </c>
      <c r="F310" s="14">
        <v>8100000</v>
      </c>
      <c r="G310" s="1" t="s">
        <v>250</v>
      </c>
      <c r="H310" s="17">
        <v>45700</v>
      </c>
      <c r="I310" s="25" t="s">
        <v>4149</v>
      </c>
    </row>
    <row r="311" spans="2:9">
      <c r="B311" s="1">
        <v>102</v>
      </c>
      <c r="C311" s="1" t="s">
        <v>47</v>
      </c>
      <c r="D311" s="1" t="s">
        <v>248</v>
      </c>
      <c r="E311" s="24" t="s">
        <v>249</v>
      </c>
      <c r="F311" s="14">
        <v>8100000</v>
      </c>
      <c r="G311" s="1" t="s">
        <v>538</v>
      </c>
      <c r="H311" s="17">
        <v>45700</v>
      </c>
      <c r="I311" s="25" t="s">
        <v>668</v>
      </c>
    </row>
    <row r="312" spans="2:9">
      <c r="B312" s="1">
        <v>103</v>
      </c>
      <c r="C312" s="1" t="s">
        <v>47</v>
      </c>
      <c r="D312" s="1" t="s">
        <v>390</v>
      </c>
      <c r="E312" s="24" t="s">
        <v>479</v>
      </c>
      <c r="F312" s="14">
        <v>3554000</v>
      </c>
      <c r="G312" s="1" t="s">
        <v>543</v>
      </c>
      <c r="H312" s="17">
        <v>45701</v>
      </c>
      <c r="I312" s="25" t="s">
        <v>416</v>
      </c>
    </row>
    <row r="313" spans="2:9">
      <c r="B313" s="1">
        <v>106</v>
      </c>
      <c r="C313" s="1" t="s">
        <v>47</v>
      </c>
      <c r="D313" s="1" t="s">
        <v>169</v>
      </c>
      <c r="E313" s="1" t="s">
        <v>549</v>
      </c>
      <c r="F313" s="14">
        <v>16800000</v>
      </c>
      <c r="G313" s="1" t="s">
        <v>550</v>
      </c>
      <c r="H313" s="17">
        <v>45706</v>
      </c>
      <c r="I313" s="25" t="s">
        <v>4145</v>
      </c>
    </row>
    <row r="314" spans="2:9">
      <c r="B314" s="1">
        <v>107</v>
      </c>
      <c r="C314" s="1" t="s">
        <v>47</v>
      </c>
      <c r="D314" s="1" t="s">
        <v>178</v>
      </c>
      <c r="E314" s="267" t="s">
        <v>554</v>
      </c>
      <c r="F314" s="14">
        <v>4738000</v>
      </c>
      <c r="G314" s="1" t="s">
        <v>555</v>
      </c>
      <c r="H314" s="17">
        <v>45705</v>
      </c>
      <c r="I314" s="25" t="s">
        <v>3146</v>
      </c>
    </row>
    <row r="315" spans="2:9">
      <c r="B315" s="1">
        <v>109</v>
      </c>
      <c r="C315" s="1" t="s">
        <v>47</v>
      </c>
      <c r="D315" s="1" t="s">
        <v>390</v>
      </c>
      <c r="E315" s="24" t="s">
        <v>479</v>
      </c>
      <c r="F315" s="14">
        <v>3554000</v>
      </c>
      <c r="G315" s="1" t="s">
        <v>559</v>
      </c>
      <c r="H315" s="17"/>
      <c r="I315" s="25" t="s">
        <v>416</v>
      </c>
    </row>
    <row r="316" spans="2:9">
      <c r="B316" s="1">
        <v>110</v>
      </c>
      <c r="C316" s="1" t="s">
        <v>47</v>
      </c>
      <c r="D316" s="1" t="s">
        <v>390</v>
      </c>
      <c r="E316" s="24" t="s">
        <v>479</v>
      </c>
      <c r="F316" s="14">
        <v>3554000</v>
      </c>
      <c r="G316" s="1" t="s">
        <v>563</v>
      </c>
      <c r="H316" s="17">
        <v>45707</v>
      </c>
      <c r="I316" s="25" t="s">
        <v>416</v>
      </c>
    </row>
    <row r="317" spans="2:9">
      <c r="B317" s="1">
        <v>113</v>
      </c>
      <c r="C317" s="1" t="s">
        <v>47</v>
      </c>
      <c r="D317" s="1" t="s">
        <v>48</v>
      </c>
      <c r="E317" s="24" t="s">
        <v>572</v>
      </c>
      <c r="F317" s="14">
        <v>8000000</v>
      </c>
      <c r="G317" s="1" t="s">
        <v>573</v>
      </c>
      <c r="H317" s="17">
        <v>45707</v>
      </c>
      <c r="I317" s="25" t="s">
        <v>3146</v>
      </c>
    </row>
    <row r="318" spans="2:9">
      <c r="B318" s="1">
        <v>114</v>
      </c>
      <c r="C318" s="1" t="s">
        <v>47</v>
      </c>
      <c r="D318" s="1" t="s">
        <v>146</v>
      </c>
      <c r="E318" s="1" t="s">
        <v>577</v>
      </c>
      <c r="F318" s="14">
        <v>11193525</v>
      </c>
      <c r="G318" s="1" t="s">
        <v>578</v>
      </c>
      <c r="H318" s="17">
        <v>45708</v>
      </c>
      <c r="I318" s="25">
        <v>45657</v>
      </c>
    </row>
    <row r="319" spans="2:9">
      <c r="B319" s="1">
        <v>115</v>
      </c>
      <c r="C319" s="1" t="s">
        <v>47</v>
      </c>
      <c r="D319" s="1" t="s">
        <v>582</v>
      </c>
      <c r="E319" s="1" t="s">
        <v>583</v>
      </c>
      <c r="F319" s="14">
        <v>3450000</v>
      </c>
      <c r="G319" s="1" t="s">
        <v>584</v>
      </c>
      <c r="H319" s="17">
        <v>45708</v>
      </c>
      <c r="I319" s="25" t="s">
        <v>3435</v>
      </c>
    </row>
    <row r="320" spans="2:9">
      <c r="B320" s="1">
        <v>116</v>
      </c>
      <c r="C320" s="1" t="s">
        <v>47</v>
      </c>
      <c r="D320" s="1" t="s">
        <v>582</v>
      </c>
      <c r="E320" s="1" t="s">
        <v>587</v>
      </c>
      <c r="F320" s="14">
        <v>3450000</v>
      </c>
      <c r="G320" s="1" t="s">
        <v>588</v>
      </c>
      <c r="H320" s="17"/>
      <c r="I320" s="25" t="s">
        <v>3435</v>
      </c>
    </row>
    <row r="321" spans="2:9">
      <c r="B321" s="145">
        <v>117</v>
      </c>
      <c r="C321" s="145" t="s">
        <v>47</v>
      </c>
      <c r="D321" s="145" t="s">
        <v>582</v>
      </c>
      <c r="E321" s="145" t="s">
        <v>583</v>
      </c>
      <c r="F321" s="170">
        <v>3450000</v>
      </c>
      <c r="G321" s="145" t="s">
        <v>591</v>
      </c>
      <c r="H321" s="145"/>
      <c r="I321" s="148" t="s">
        <v>3435</v>
      </c>
    </row>
    <row r="322" spans="2:9">
      <c r="B322" s="1">
        <v>119</v>
      </c>
      <c r="C322" s="1" t="s">
        <v>47</v>
      </c>
      <c r="D322" s="1" t="s">
        <v>48</v>
      </c>
      <c r="E322" s="1" t="s">
        <v>602</v>
      </c>
      <c r="F322" s="21">
        <v>8858000</v>
      </c>
      <c r="G322" s="1" t="s">
        <v>603</v>
      </c>
      <c r="H322" s="17">
        <v>45713</v>
      </c>
      <c r="I322" s="13" t="s">
        <v>3146</v>
      </c>
    </row>
    <row r="323" spans="2:9">
      <c r="B323" s="132">
        <v>120</v>
      </c>
      <c r="C323" s="132" t="s">
        <v>47</v>
      </c>
      <c r="D323" s="132" t="s">
        <v>347</v>
      </c>
      <c r="E323" s="132" t="s">
        <v>348</v>
      </c>
      <c r="F323" s="157">
        <v>4515000</v>
      </c>
      <c r="G323" s="132" t="s">
        <v>349</v>
      </c>
      <c r="H323" s="152">
        <v>45713</v>
      </c>
      <c r="I323" s="156" t="s">
        <v>3012</v>
      </c>
    </row>
    <row r="324" spans="2:9">
      <c r="B324" s="145">
        <v>122</v>
      </c>
      <c r="C324" s="145" t="s">
        <v>47</v>
      </c>
      <c r="D324" s="145" t="s">
        <v>582</v>
      </c>
      <c r="E324" s="145" t="s">
        <v>583</v>
      </c>
      <c r="F324" s="170">
        <v>3450000</v>
      </c>
      <c r="G324" s="145" t="s">
        <v>609</v>
      </c>
      <c r="H324" s="146">
        <v>45714</v>
      </c>
      <c r="I324" s="148" t="s">
        <v>3435</v>
      </c>
    </row>
    <row r="325" spans="2:9">
      <c r="B325" s="1">
        <v>126</v>
      </c>
      <c r="C325" s="1" t="s">
        <v>47</v>
      </c>
      <c r="D325" s="1" t="s">
        <v>336</v>
      </c>
      <c r="E325" s="1" t="s">
        <v>337</v>
      </c>
      <c r="F325" s="14">
        <v>7407000</v>
      </c>
      <c r="G325" s="1" t="s">
        <v>338</v>
      </c>
      <c r="H325" s="17">
        <v>45715</v>
      </c>
      <c r="I325" s="25" t="s">
        <v>668</v>
      </c>
    </row>
    <row r="326" spans="2:9">
      <c r="B326" s="1">
        <v>129</v>
      </c>
      <c r="C326" s="1" t="s">
        <v>47</v>
      </c>
      <c r="D326" s="1" t="s">
        <v>73</v>
      </c>
      <c r="E326" s="24" t="s">
        <v>623</v>
      </c>
      <c r="F326" s="14">
        <v>8600000</v>
      </c>
      <c r="G326" s="1" t="s">
        <v>75</v>
      </c>
      <c r="H326" s="17">
        <v>45716</v>
      </c>
      <c r="I326" s="25" t="s">
        <v>3146</v>
      </c>
    </row>
    <row r="327" spans="2:9">
      <c r="B327" s="1">
        <v>130</v>
      </c>
      <c r="C327" s="1" t="s">
        <v>47</v>
      </c>
      <c r="D327" s="1" t="s">
        <v>48</v>
      </c>
      <c r="E327" s="24" t="s">
        <v>61</v>
      </c>
      <c r="F327" s="14">
        <v>7900000</v>
      </c>
      <c r="G327" s="1" t="s">
        <v>62</v>
      </c>
      <c r="H327" s="17">
        <v>45716</v>
      </c>
      <c r="I327" s="25" t="s">
        <v>3146</v>
      </c>
    </row>
    <row r="328" spans="2:9">
      <c r="B328" s="1">
        <v>131</v>
      </c>
      <c r="C328" s="1" t="s">
        <v>47</v>
      </c>
      <c r="D328" s="1" t="s">
        <v>48</v>
      </c>
      <c r="E328" s="24" t="s">
        <v>626</v>
      </c>
      <c r="F328" s="14">
        <v>7200000</v>
      </c>
      <c r="G328" s="1" t="s">
        <v>91</v>
      </c>
      <c r="H328" s="17">
        <v>45716</v>
      </c>
      <c r="I328" s="25" t="s">
        <v>3146</v>
      </c>
    </row>
    <row r="329" spans="2:9">
      <c r="B329" s="1">
        <v>132</v>
      </c>
      <c r="C329" s="1" t="s">
        <v>47</v>
      </c>
      <c r="D329" s="1" t="s">
        <v>48</v>
      </c>
      <c r="E329" s="24" t="s">
        <v>67</v>
      </c>
      <c r="F329" s="14">
        <v>19440000</v>
      </c>
      <c r="G329" s="1" t="s">
        <v>68</v>
      </c>
      <c r="H329" s="17">
        <v>45716</v>
      </c>
      <c r="I329" s="25" t="s">
        <v>3146</v>
      </c>
    </row>
    <row r="330" spans="2:9">
      <c r="B330" s="1">
        <v>134</v>
      </c>
      <c r="C330" s="1" t="s">
        <v>47</v>
      </c>
      <c r="D330" s="1" t="s">
        <v>48</v>
      </c>
      <c r="E330" s="1" t="s">
        <v>55</v>
      </c>
      <c r="F330" s="14">
        <v>19440000</v>
      </c>
      <c r="G330" s="1" t="s">
        <v>56</v>
      </c>
      <c r="H330" s="17">
        <v>45716</v>
      </c>
      <c r="I330" s="25" t="s">
        <v>3146</v>
      </c>
    </row>
    <row r="331" spans="2:9">
      <c r="B331" s="1">
        <v>135</v>
      </c>
      <c r="C331" s="1" t="s">
        <v>47</v>
      </c>
      <c r="D331" s="1" t="s">
        <v>48</v>
      </c>
      <c r="E331" s="24" t="s">
        <v>631</v>
      </c>
      <c r="F331" s="14">
        <v>7200000</v>
      </c>
      <c r="G331" s="1" t="s">
        <v>96</v>
      </c>
      <c r="H331" s="17">
        <v>45716</v>
      </c>
      <c r="I331" s="25" t="s">
        <v>3146</v>
      </c>
    </row>
    <row r="332" spans="2:9">
      <c r="B332" s="1">
        <v>138</v>
      </c>
      <c r="C332" s="1" t="s">
        <v>47</v>
      </c>
      <c r="D332" s="1" t="s">
        <v>100</v>
      </c>
      <c r="E332" s="24" t="s">
        <v>640</v>
      </c>
      <c r="F332" s="14">
        <v>25920000</v>
      </c>
      <c r="G332" s="1" t="s">
        <v>233</v>
      </c>
      <c r="H332" s="17">
        <v>45719</v>
      </c>
      <c r="I332" s="25" t="s">
        <v>3146</v>
      </c>
    </row>
    <row r="333" spans="2:9">
      <c r="B333" s="46">
        <v>139</v>
      </c>
      <c r="C333" s="46" t="s">
        <v>47</v>
      </c>
      <c r="D333" s="46" t="s">
        <v>100</v>
      </c>
      <c r="E333" s="160" t="s">
        <v>223</v>
      </c>
      <c r="F333" s="50">
        <v>9720000</v>
      </c>
      <c r="G333" s="46" t="s">
        <v>224</v>
      </c>
      <c r="H333" s="53">
        <v>45719</v>
      </c>
      <c r="I333" s="57" t="s">
        <v>4151</v>
      </c>
    </row>
    <row r="334" spans="2:9">
      <c r="B334" s="1">
        <v>145</v>
      </c>
      <c r="C334" s="1" t="s">
        <v>47</v>
      </c>
      <c r="D334" s="1" t="s">
        <v>661</v>
      </c>
      <c r="E334" s="1" t="s">
        <v>662</v>
      </c>
      <c r="F334" s="14">
        <v>15244000</v>
      </c>
      <c r="G334" s="1" t="s">
        <v>663</v>
      </c>
      <c r="H334" s="17"/>
      <c r="I334" s="13" t="s">
        <v>4145</v>
      </c>
    </row>
    <row r="335" spans="2:9">
      <c r="B335" s="1">
        <v>149</v>
      </c>
      <c r="C335" s="1" t="s">
        <v>47</v>
      </c>
      <c r="D335" s="1" t="s">
        <v>146</v>
      </c>
      <c r="E335" s="24" t="s">
        <v>683</v>
      </c>
      <c r="F335" s="14">
        <v>11193525</v>
      </c>
      <c r="G335" s="1" t="s">
        <v>684</v>
      </c>
      <c r="H335" s="17"/>
      <c r="I335" s="13" t="s">
        <v>668</v>
      </c>
    </row>
    <row r="336" spans="2:9">
      <c r="B336" s="1">
        <v>157</v>
      </c>
      <c r="C336" s="1" t="s">
        <v>47</v>
      </c>
      <c r="D336" s="1" t="s">
        <v>100</v>
      </c>
      <c r="E336" s="24" t="s">
        <v>271</v>
      </c>
      <c r="F336" s="14">
        <v>19440000</v>
      </c>
      <c r="G336" s="1" t="s">
        <v>272</v>
      </c>
      <c r="H336" s="17">
        <v>45720</v>
      </c>
      <c r="I336" s="25" t="s">
        <v>3146</v>
      </c>
    </row>
    <row r="337" spans="2:9">
      <c r="B337" s="1">
        <v>159</v>
      </c>
      <c r="C337" s="1" t="s">
        <v>47</v>
      </c>
      <c r="D337" s="1" t="s">
        <v>100</v>
      </c>
      <c r="E337" s="24" t="s">
        <v>157</v>
      </c>
      <c r="F337" s="14">
        <v>6100000</v>
      </c>
      <c r="G337" s="1" t="s">
        <v>158</v>
      </c>
      <c r="H337" s="17">
        <v>45720</v>
      </c>
      <c r="I337" s="25" t="s">
        <v>3146</v>
      </c>
    </row>
    <row r="338" spans="2:9">
      <c r="B338" s="1">
        <v>160</v>
      </c>
      <c r="C338" s="1" t="s">
        <v>47</v>
      </c>
      <c r="D338" s="1" t="s">
        <v>100</v>
      </c>
      <c r="E338" s="1" t="s">
        <v>277</v>
      </c>
      <c r="F338" s="14">
        <v>19440000</v>
      </c>
      <c r="G338" s="1" t="s">
        <v>278</v>
      </c>
      <c r="H338" s="17">
        <v>45720</v>
      </c>
      <c r="I338" s="25" t="s">
        <v>3146</v>
      </c>
    </row>
    <row r="339" spans="2:9">
      <c r="B339" s="46">
        <v>161</v>
      </c>
      <c r="C339" s="46" t="s">
        <v>47</v>
      </c>
      <c r="D339" s="46" t="s">
        <v>100</v>
      </c>
      <c r="E339" s="160" t="s">
        <v>101</v>
      </c>
      <c r="F339" s="50">
        <v>16200000</v>
      </c>
      <c r="G339" s="46" t="s">
        <v>102</v>
      </c>
      <c r="H339" s="53">
        <v>45720</v>
      </c>
      <c r="I339" s="57">
        <v>45777</v>
      </c>
    </row>
    <row r="340" spans="2:9">
      <c r="B340" s="1">
        <v>163</v>
      </c>
      <c r="C340" s="1" t="s">
        <v>47</v>
      </c>
      <c r="D340" s="1" t="s">
        <v>100</v>
      </c>
      <c r="E340" s="24" t="s">
        <v>106</v>
      </c>
      <c r="F340" s="14">
        <v>9720000</v>
      </c>
      <c r="G340" s="1" t="s">
        <v>228</v>
      </c>
      <c r="H340" s="17">
        <v>45720</v>
      </c>
      <c r="I340" s="25" t="s">
        <v>3146</v>
      </c>
    </row>
    <row r="341" spans="2:9">
      <c r="B341" s="1">
        <v>166</v>
      </c>
      <c r="C341" s="1" t="s">
        <v>47</v>
      </c>
      <c r="D341" s="1" t="s">
        <v>293</v>
      </c>
      <c r="E341" s="1" t="s">
        <v>738</v>
      </c>
      <c r="F341" s="14">
        <v>15000000</v>
      </c>
      <c r="G341" s="1" t="s">
        <v>318</v>
      </c>
      <c r="H341" s="17">
        <v>45693</v>
      </c>
      <c r="I341" s="25" t="s">
        <v>4153</v>
      </c>
    </row>
    <row r="342" spans="2:9">
      <c r="B342" s="1">
        <v>180</v>
      </c>
      <c r="C342" s="1" t="s">
        <v>47</v>
      </c>
      <c r="D342" s="1" t="s">
        <v>293</v>
      </c>
      <c r="E342" s="1" t="s">
        <v>294</v>
      </c>
      <c r="F342" s="14">
        <v>5922500</v>
      </c>
      <c r="G342" s="1" t="s">
        <v>303</v>
      </c>
      <c r="H342" s="17" t="s">
        <v>4157</v>
      </c>
      <c r="I342" s="25" t="s">
        <v>4158</v>
      </c>
    </row>
    <row r="343" spans="2:9">
      <c r="B343" s="1">
        <v>181</v>
      </c>
      <c r="C343" s="1" t="s">
        <v>47</v>
      </c>
      <c r="D343" s="1" t="s">
        <v>293</v>
      </c>
      <c r="E343" s="1" t="s">
        <v>294</v>
      </c>
      <c r="F343" s="14">
        <v>5922500</v>
      </c>
      <c r="G343" s="1" t="s">
        <v>789</v>
      </c>
      <c r="H343" s="17">
        <v>45721</v>
      </c>
      <c r="I343" s="25" t="s">
        <v>4158</v>
      </c>
    </row>
    <row r="344" spans="2:9">
      <c r="B344" s="1">
        <v>182</v>
      </c>
      <c r="C344" s="1" t="s">
        <v>47</v>
      </c>
      <c r="D344" s="1" t="s">
        <v>293</v>
      </c>
      <c r="E344" s="1" t="s">
        <v>294</v>
      </c>
      <c r="F344" s="14">
        <v>5922500</v>
      </c>
      <c r="G344" s="1" t="s">
        <v>792</v>
      </c>
      <c r="H344" s="17">
        <v>45722</v>
      </c>
      <c r="I344" s="25" t="s">
        <v>4158</v>
      </c>
    </row>
    <row r="345" spans="2:9">
      <c r="B345" s="1">
        <v>184</v>
      </c>
      <c r="C345" s="1" t="s">
        <v>47</v>
      </c>
      <c r="D345" s="1" t="s">
        <v>293</v>
      </c>
      <c r="E345" s="1" t="s">
        <v>294</v>
      </c>
      <c r="F345" s="14">
        <v>5922500</v>
      </c>
      <c r="G345" s="1" t="s">
        <v>285</v>
      </c>
      <c r="H345" s="17">
        <v>45358</v>
      </c>
      <c r="I345" s="25" t="s">
        <v>4158</v>
      </c>
    </row>
    <row r="346" spans="2:9">
      <c r="B346" s="46">
        <v>185</v>
      </c>
      <c r="C346" s="46" t="s">
        <v>47</v>
      </c>
      <c r="D346" s="46" t="s">
        <v>293</v>
      </c>
      <c r="E346" s="46" t="s">
        <v>294</v>
      </c>
      <c r="F346" s="50">
        <v>5922500</v>
      </c>
      <c r="G346" s="46" t="s">
        <v>299</v>
      </c>
      <c r="H346" s="53">
        <v>45722</v>
      </c>
      <c r="I346" s="57" t="s">
        <v>4158</v>
      </c>
    </row>
    <row r="347" spans="2:9">
      <c r="B347" s="1">
        <v>187</v>
      </c>
      <c r="C347" s="1" t="s">
        <v>47</v>
      </c>
      <c r="D347" s="1" t="s">
        <v>100</v>
      </c>
      <c r="E347" s="1" t="s">
        <v>809</v>
      </c>
      <c r="F347" s="14">
        <v>19440000</v>
      </c>
      <c r="G347" s="1" t="s">
        <v>267</v>
      </c>
      <c r="H347" s="17">
        <v>45723</v>
      </c>
      <c r="I347" s="25" t="s">
        <v>3146</v>
      </c>
    </row>
    <row r="348" spans="2:9">
      <c r="B348" s="1">
        <v>188</v>
      </c>
      <c r="C348" s="1" t="s">
        <v>47</v>
      </c>
      <c r="D348" s="1" t="s">
        <v>100</v>
      </c>
      <c r="E348" s="24" t="s">
        <v>106</v>
      </c>
      <c r="F348" s="14">
        <v>9720000</v>
      </c>
      <c r="G348" s="1" t="s">
        <v>107</v>
      </c>
      <c r="H348" s="17">
        <v>45723</v>
      </c>
      <c r="I348" s="25" t="s">
        <v>3146</v>
      </c>
    </row>
    <row r="349" spans="2:9">
      <c r="B349" s="1">
        <v>189</v>
      </c>
      <c r="C349" s="1" t="s">
        <v>47</v>
      </c>
      <c r="D349" s="1" t="s">
        <v>100</v>
      </c>
      <c r="E349" s="24" t="s">
        <v>237</v>
      </c>
      <c r="F349" s="14">
        <v>16200000</v>
      </c>
      <c r="G349" s="1" t="s">
        <v>238</v>
      </c>
      <c r="H349" s="17"/>
      <c r="I349" s="25" t="s">
        <v>3146</v>
      </c>
    </row>
    <row r="350" spans="2:9">
      <c r="B350" s="132">
        <v>191</v>
      </c>
      <c r="C350" s="132" t="s">
        <v>47</v>
      </c>
      <c r="D350" s="132" t="s">
        <v>190</v>
      </c>
      <c r="E350" s="161" t="s">
        <v>818</v>
      </c>
      <c r="F350" s="134">
        <v>4738000</v>
      </c>
      <c r="G350" s="132" t="s">
        <v>191</v>
      </c>
      <c r="H350" s="152">
        <v>45723</v>
      </c>
      <c r="I350" s="156" t="s">
        <v>3146</v>
      </c>
    </row>
    <row r="351" spans="2:9">
      <c r="B351" s="1">
        <v>192</v>
      </c>
      <c r="C351" s="1" t="s">
        <v>47</v>
      </c>
      <c r="D351" s="1" t="s">
        <v>48</v>
      </c>
      <c r="E351" s="24" t="s">
        <v>67</v>
      </c>
      <c r="F351" s="14">
        <v>19440000</v>
      </c>
      <c r="G351" s="1" t="s">
        <v>174</v>
      </c>
      <c r="H351" s="17" t="s">
        <v>4156</v>
      </c>
      <c r="I351" s="25" t="s">
        <v>3146</v>
      </c>
    </row>
    <row r="352" spans="2:9">
      <c r="B352" s="1">
        <v>193</v>
      </c>
      <c r="C352" s="1" t="s">
        <v>47</v>
      </c>
      <c r="D352" s="1" t="s">
        <v>293</v>
      </c>
      <c r="E352" s="1" t="s">
        <v>294</v>
      </c>
      <c r="F352" s="14">
        <v>5922500</v>
      </c>
      <c r="G352" s="1" t="s">
        <v>289</v>
      </c>
      <c r="H352" s="17"/>
      <c r="I352" s="25" t="s">
        <v>4158</v>
      </c>
    </row>
    <row r="353" spans="2:9">
      <c r="B353" s="1">
        <v>194</v>
      </c>
      <c r="C353" s="1" t="s">
        <v>47</v>
      </c>
      <c r="D353" s="1" t="s">
        <v>48</v>
      </c>
      <c r="E353" s="267" t="s">
        <v>824</v>
      </c>
      <c r="F353" s="14">
        <v>14800128</v>
      </c>
      <c r="G353" s="1" t="s">
        <v>213</v>
      </c>
      <c r="H353" s="17"/>
      <c r="I353" s="25" t="s">
        <v>3146</v>
      </c>
    </row>
    <row r="354" spans="2:9">
      <c r="B354" s="1">
        <v>195</v>
      </c>
      <c r="C354" s="1" t="s">
        <v>47</v>
      </c>
      <c r="D354" s="1" t="s">
        <v>48</v>
      </c>
      <c r="E354" s="24" t="s">
        <v>201</v>
      </c>
      <c r="F354" s="14">
        <v>7200000</v>
      </c>
      <c r="G354" s="1" t="s">
        <v>202</v>
      </c>
      <c r="H354" s="17">
        <v>45723</v>
      </c>
      <c r="I354" s="25" t="s">
        <v>3146</v>
      </c>
    </row>
    <row r="355" spans="2:9">
      <c r="B355" s="1">
        <v>196</v>
      </c>
      <c r="C355" s="1" t="s">
        <v>47</v>
      </c>
      <c r="D355" s="1" t="s">
        <v>48</v>
      </c>
      <c r="E355" s="24" t="s">
        <v>201</v>
      </c>
      <c r="F355" s="14">
        <v>7200000</v>
      </c>
      <c r="G355" s="1" t="s">
        <v>207</v>
      </c>
      <c r="H355" s="17">
        <v>45723</v>
      </c>
      <c r="I355" s="25" t="s">
        <v>3146</v>
      </c>
    </row>
    <row r="356" spans="2:9">
      <c r="B356" s="1">
        <v>197</v>
      </c>
      <c r="C356" s="1" t="s">
        <v>47</v>
      </c>
      <c r="D356" s="1" t="s">
        <v>48</v>
      </c>
      <c r="E356" s="267" t="s">
        <v>824</v>
      </c>
      <c r="F356" s="14">
        <v>14800128</v>
      </c>
      <c r="G356" s="1" t="s">
        <v>218</v>
      </c>
      <c r="H356" s="17">
        <v>45724</v>
      </c>
      <c r="I356" s="25" t="s">
        <v>3146</v>
      </c>
    </row>
    <row r="357" spans="2:9">
      <c r="B357" s="1">
        <v>204</v>
      </c>
      <c r="C357" s="1" t="s">
        <v>47</v>
      </c>
      <c r="D357" s="1" t="s">
        <v>311</v>
      </c>
      <c r="E357" s="24" t="s">
        <v>326</v>
      </c>
      <c r="F357" s="14">
        <v>9450000</v>
      </c>
      <c r="G357" s="1" t="s">
        <v>327</v>
      </c>
      <c r="H357" s="17"/>
      <c r="I357" s="25" t="s">
        <v>3146</v>
      </c>
    </row>
    <row r="358" spans="2:9">
      <c r="B358" s="46">
        <v>205</v>
      </c>
      <c r="C358" s="46" t="s">
        <v>47</v>
      </c>
      <c r="D358" s="46" t="s">
        <v>178</v>
      </c>
      <c r="E358" s="160" t="s">
        <v>858</v>
      </c>
      <c r="F358" s="50">
        <v>4738000</v>
      </c>
      <c r="G358" s="46" t="s">
        <v>180</v>
      </c>
      <c r="H358" s="53"/>
      <c r="I358" s="49" t="s">
        <v>3146</v>
      </c>
    </row>
    <row r="359" spans="2:9">
      <c r="B359" s="1">
        <v>206</v>
      </c>
      <c r="C359" s="1" t="s">
        <v>47</v>
      </c>
      <c r="D359" s="1" t="s">
        <v>178</v>
      </c>
      <c r="E359" s="24" t="s">
        <v>858</v>
      </c>
      <c r="F359" s="14">
        <v>4738000</v>
      </c>
      <c r="G359" s="1" t="s">
        <v>187</v>
      </c>
      <c r="H359" s="17"/>
      <c r="I359" s="13" t="s">
        <v>3146</v>
      </c>
    </row>
    <row r="360" spans="2:9">
      <c r="F360" s="171">
        <f>SUBTOTAL(9,F259:F359)</f>
        <v>867547052</v>
      </c>
    </row>
    <row r="363" spans="2:9">
      <c r="E363" s="464" t="s">
        <v>4416</v>
      </c>
      <c r="F363" s="465"/>
      <c r="G363" s="465"/>
    </row>
    <row r="364" spans="2:9" ht="23.25">
      <c r="B364" s="29" t="s">
        <v>4143</v>
      </c>
      <c r="C364" s="30" t="s">
        <v>0</v>
      </c>
      <c r="D364" s="31" t="s">
        <v>1</v>
      </c>
      <c r="E364" s="166" t="s">
        <v>2</v>
      </c>
      <c r="F364" s="167" t="s">
        <v>4</v>
      </c>
      <c r="G364" s="168" t="s">
        <v>5</v>
      </c>
      <c r="H364" s="41" t="s">
        <v>20</v>
      </c>
      <c r="I364" s="40" t="s">
        <v>21</v>
      </c>
    </row>
    <row r="365" spans="2:9">
      <c r="B365" s="1">
        <v>1</v>
      </c>
      <c r="C365" s="1" t="s">
        <v>37</v>
      </c>
      <c r="D365" s="1" t="s">
        <v>38</v>
      </c>
      <c r="E365" s="1" t="s">
        <v>39</v>
      </c>
      <c r="F365" s="14">
        <v>7888770</v>
      </c>
      <c r="G365" s="1" t="s">
        <v>41</v>
      </c>
      <c r="H365" s="17">
        <v>45658</v>
      </c>
      <c r="I365" s="25">
        <v>45716</v>
      </c>
    </row>
    <row r="366" spans="2:9">
      <c r="B366" s="1">
        <v>13</v>
      </c>
      <c r="C366" s="1" t="s">
        <v>37</v>
      </c>
      <c r="D366" s="1" t="s">
        <v>100</v>
      </c>
      <c r="E366" s="1" t="s">
        <v>113</v>
      </c>
      <c r="F366" s="14">
        <v>259000000</v>
      </c>
      <c r="G366" s="1" t="s">
        <v>114</v>
      </c>
      <c r="H366" s="17">
        <v>45659</v>
      </c>
      <c r="I366" s="25">
        <v>45716</v>
      </c>
    </row>
    <row r="367" spans="2:9">
      <c r="B367" s="1">
        <v>14</v>
      </c>
      <c r="C367" s="1" t="s">
        <v>37</v>
      </c>
      <c r="D367" s="1" t="s">
        <v>100</v>
      </c>
      <c r="E367" s="24" t="s">
        <v>119</v>
      </c>
      <c r="F367" s="14">
        <v>130000000</v>
      </c>
      <c r="G367" s="1" t="s">
        <v>120</v>
      </c>
      <c r="H367" s="17">
        <v>45658</v>
      </c>
      <c r="I367" s="25">
        <v>45716</v>
      </c>
    </row>
    <row r="368" spans="2:9">
      <c r="B368" s="1">
        <v>15</v>
      </c>
      <c r="C368" s="1" t="s">
        <v>37</v>
      </c>
      <c r="D368" s="1" t="s">
        <v>124</v>
      </c>
      <c r="E368" s="24" t="s">
        <v>125</v>
      </c>
      <c r="F368" s="14">
        <v>4600000</v>
      </c>
      <c r="G368" s="24" t="s">
        <v>126</v>
      </c>
      <c r="H368" s="17">
        <v>45658</v>
      </c>
      <c r="I368" s="25">
        <v>45716</v>
      </c>
    </row>
    <row r="369" spans="2:9">
      <c r="B369" s="1">
        <v>16</v>
      </c>
      <c r="C369" s="1" t="s">
        <v>37</v>
      </c>
      <c r="D369" s="1" t="s">
        <v>129</v>
      </c>
      <c r="E369" s="1" t="s">
        <v>130</v>
      </c>
      <c r="F369" s="14">
        <v>11200000</v>
      </c>
      <c r="G369" s="1" t="s">
        <v>131</v>
      </c>
      <c r="H369" s="17">
        <v>45664</v>
      </c>
      <c r="I369" s="25">
        <v>45722</v>
      </c>
    </row>
    <row r="370" spans="2:9">
      <c r="B370" s="1">
        <v>17</v>
      </c>
      <c r="C370" s="1" t="s">
        <v>37</v>
      </c>
      <c r="D370" s="1" t="s">
        <v>124</v>
      </c>
      <c r="E370" s="1" t="s">
        <v>135</v>
      </c>
      <c r="F370" s="14">
        <v>13055400</v>
      </c>
      <c r="G370" s="1" t="s">
        <v>136</v>
      </c>
      <c r="H370" s="17">
        <v>45292</v>
      </c>
      <c r="I370" s="25">
        <v>45716</v>
      </c>
    </row>
    <row r="371" spans="2:9">
      <c r="B371" s="1">
        <v>18</v>
      </c>
      <c r="C371" s="1" t="s">
        <v>37</v>
      </c>
      <c r="D371" s="1" t="s">
        <v>140</v>
      </c>
      <c r="E371" s="24" t="s">
        <v>141</v>
      </c>
      <c r="F371" s="14">
        <v>202182126</v>
      </c>
      <c r="G371" s="1" t="s">
        <v>142</v>
      </c>
      <c r="H371" s="17">
        <v>45658</v>
      </c>
      <c r="I371" s="25">
        <v>45703</v>
      </c>
    </row>
    <row r="372" spans="2:9">
      <c r="B372" s="1">
        <v>19</v>
      </c>
      <c r="C372" s="1" t="s">
        <v>37</v>
      </c>
      <c r="D372" s="1" t="s">
        <v>146</v>
      </c>
      <c r="E372" s="24" t="s">
        <v>147</v>
      </c>
      <c r="F372" s="14">
        <v>254674933</v>
      </c>
      <c r="G372" s="24" t="s">
        <v>148</v>
      </c>
      <c r="H372" s="17">
        <v>45659</v>
      </c>
      <c r="I372" s="25">
        <v>45702</v>
      </c>
    </row>
    <row r="373" spans="2:9">
      <c r="B373" s="1">
        <v>20</v>
      </c>
      <c r="C373" s="1" t="s">
        <v>37</v>
      </c>
      <c r="D373" s="1" t="s">
        <v>146</v>
      </c>
      <c r="E373" s="1" t="s">
        <v>4144</v>
      </c>
      <c r="F373" s="14">
        <v>10246500</v>
      </c>
      <c r="G373" s="1" t="s">
        <v>153</v>
      </c>
      <c r="H373" s="17">
        <v>45658</v>
      </c>
      <c r="I373" s="25">
        <v>45747</v>
      </c>
    </row>
    <row r="374" spans="2:9">
      <c r="B374" s="1">
        <v>57</v>
      </c>
      <c r="C374" s="1" t="s">
        <v>37</v>
      </c>
      <c r="D374" s="1" t="s">
        <v>140</v>
      </c>
      <c r="E374" s="48" t="s">
        <v>341</v>
      </c>
      <c r="F374" s="14">
        <v>56815640</v>
      </c>
      <c r="G374" s="1" t="s">
        <v>342</v>
      </c>
      <c r="H374" s="17">
        <v>45680</v>
      </c>
      <c r="I374" s="25">
        <v>46022</v>
      </c>
    </row>
    <row r="375" spans="2:9">
      <c r="B375" s="46">
        <v>61</v>
      </c>
      <c r="C375" s="46" t="s">
        <v>37</v>
      </c>
      <c r="D375" s="46" t="s">
        <v>146</v>
      </c>
      <c r="E375" s="46" t="s">
        <v>361</v>
      </c>
      <c r="F375" s="50">
        <v>36834680</v>
      </c>
      <c r="G375" s="46" t="s">
        <v>362</v>
      </c>
      <c r="H375" s="53">
        <v>45685</v>
      </c>
      <c r="I375" s="49" t="s">
        <v>668</v>
      </c>
    </row>
    <row r="376" spans="2:9">
      <c r="B376" s="1">
        <v>62</v>
      </c>
      <c r="C376" s="1" t="s">
        <v>37</v>
      </c>
      <c r="D376" s="1" t="s">
        <v>248</v>
      </c>
      <c r="E376" s="24" t="s">
        <v>365</v>
      </c>
      <c r="F376" s="14">
        <v>65000000</v>
      </c>
      <c r="G376" s="1" t="s">
        <v>366</v>
      </c>
      <c r="H376" s="17">
        <v>45686</v>
      </c>
      <c r="I376" s="25">
        <v>46022</v>
      </c>
    </row>
    <row r="377" spans="2:9">
      <c r="B377" s="1">
        <v>63</v>
      </c>
      <c r="C377" s="1" t="s">
        <v>37</v>
      </c>
      <c r="D377" s="1" t="s">
        <v>283</v>
      </c>
      <c r="E377" s="1" t="s">
        <v>371</v>
      </c>
      <c r="F377" s="14">
        <v>77993274</v>
      </c>
      <c r="G377" s="1" t="s">
        <v>372</v>
      </c>
      <c r="H377" s="17">
        <v>45685</v>
      </c>
      <c r="I377" s="25">
        <v>46022</v>
      </c>
    </row>
    <row r="378" spans="2:9">
      <c r="B378" s="1">
        <v>64</v>
      </c>
      <c r="C378" s="1" t="s">
        <v>37</v>
      </c>
      <c r="D378" s="1" t="s">
        <v>146</v>
      </c>
      <c r="E378" s="1" t="s">
        <v>376</v>
      </c>
      <c r="F378" s="14">
        <v>17724375</v>
      </c>
      <c r="G378" s="1" t="s">
        <v>377</v>
      </c>
      <c r="H378" s="17">
        <v>45688</v>
      </c>
      <c r="I378" s="25">
        <v>45747</v>
      </c>
    </row>
    <row r="379" spans="2:9">
      <c r="B379" s="1">
        <v>65</v>
      </c>
      <c r="C379" s="1" t="s">
        <v>37</v>
      </c>
      <c r="D379" s="1" t="s">
        <v>330</v>
      </c>
      <c r="E379" s="1" t="s">
        <v>380</v>
      </c>
      <c r="F379" s="14">
        <v>10300000</v>
      </c>
      <c r="G379" s="1" t="s">
        <v>381</v>
      </c>
      <c r="H379" s="17">
        <v>45686</v>
      </c>
      <c r="I379" s="25">
        <v>45744</v>
      </c>
    </row>
    <row r="380" spans="2:9">
      <c r="B380" s="2">
        <v>66</v>
      </c>
      <c r="C380" s="2" t="s">
        <v>37</v>
      </c>
      <c r="D380" s="2" t="s">
        <v>384</v>
      </c>
      <c r="E380" s="267" t="s">
        <v>385</v>
      </c>
      <c r="F380" s="4">
        <v>114240000</v>
      </c>
      <c r="G380" s="2" t="s">
        <v>386</v>
      </c>
      <c r="H380" s="7">
        <v>45688</v>
      </c>
      <c r="I380" s="3" t="s">
        <v>4145</v>
      </c>
    </row>
    <row r="381" spans="2:9">
      <c r="B381" s="46">
        <v>77</v>
      </c>
      <c r="C381" s="46" t="s">
        <v>37</v>
      </c>
      <c r="D381" s="46" t="s">
        <v>146</v>
      </c>
      <c r="E381" s="46" t="s">
        <v>436</v>
      </c>
      <c r="F381" s="50">
        <v>85087300</v>
      </c>
      <c r="G381" s="46" t="s">
        <v>437</v>
      </c>
      <c r="H381" s="53"/>
      <c r="I381" s="57">
        <v>46022</v>
      </c>
    </row>
    <row r="382" spans="2:9">
      <c r="B382" s="1">
        <v>83</v>
      </c>
      <c r="C382" s="1" t="s">
        <v>37</v>
      </c>
      <c r="D382" s="1" t="s">
        <v>146</v>
      </c>
      <c r="E382" s="1" t="s">
        <v>464</v>
      </c>
      <c r="F382" s="14">
        <v>26666666</v>
      </c>
      <c r="G382" s="1" t="s">
        <v>465</v>
      </c>
      <c r="H382" s="17">
        <v>45694</v>
      </c>
      <c r="I382" s="25">
        <v>45752</v>
      </c>
    </row>
    <row r="383" spans="2:9">
      <c r="B383" s="1">
        <v>84</v>
      </c>
      <c r="C383" s="1" t="s">
        <v>37</v>
      </c>
      <c r="D383" s="1" t="s">
        <v>468</v>
      </c>
      <c r="E383" s="1" t="s">
        <v>469</v>
      </c>
      <c r="F383" s="14">
        <v>43413601</v>
      </c>
      <c r="G383" s="1" t="s">
        <v>470</v>
      </c>
      <c r="H383" s="17">
        <v>45694</v>
      </c>
      <c r="I383" s="25">
        <v>46022</v>
      </c>
    </row>
    <row r="384" spans="2:9">
      <c r="B384" s="1">
        <v>85</v>
      </c>
      <c r="C384" s="1" t="s">
        <v>37</v>
      </c>
      <c r="D384" s="1" t="s">
        <v>146</v>
      </c>
      <c r="E384" s="1" t="s">
        <v>474</v>
      </c>
      <c r="F384" s="14">
        <v>19429344</v>
      </c>
      <c r="G384" s="1" t="s">
        <v>475</v>
      </c>
      <c r="H384" s="17">
        <v>45698</v>
      </c>
      <c r="I384" s="25">
        <v>45786</v>
      </c>
    </row>
    <row r="385" spans="2:9">
      <c r="B385" s="1">
        <v>89</v>
      </c>
      <c r="C385" s="1" t="s">
        <v>37</v>
      </c>
      <c r="D385" s="1" t="s">
        <v>146</v>
      </c>
      <c r="E385" s="1" t="s">
        <v>493</v>
      </c>
      <c r="F385" s="14">
        <v>11193525</v>
      </c>
      <c r="G385" s="1" t="s">
        <v>494</v>
      </c>
      <c r="H385" s="17">
        <v>45695</v>
      </c>
      <c r="I385" s="25">
        <v>45783</v>
      </c>
    </row>
    <row r="386" spans="2:9">
      <c r="B386" s="1">
        <v>90</v>
      </c>
      <c r="C386" s="1" t="s">
        <v>37</v>
      </c>
      <c r="D386" s="1" t="s">
        <v>146</v>
      </c>
      <c r="E386" s="1" t="s">
        <v>493</v>
      </c>
      <c r="F386" s="14">
        <v>11193525</v>
      </c>
      <c r="G386" s="1" t="s">
        <v>497</v>
      </c>
      <c r="H386" s="17">
        <v>45695</v>
      </c>
      <c r="I386" s="25">
        <v>45783</v>
      </c>
    </row>
    <row r="387" spans="2:9">
      <c r="B387" s="1">
        <v>91</v>
      </c>
      <c r="C387" s="1" t="s">
        <v>37</v>
      </c>
      <c r="D387" s="1" t="s">
        <v>146</v>
      </c>
      <c r="E387" s="1" t="s">
        <v>493</v>
      </c>
      <c r="F387" s="14">
        <v>11193525</v>
      </c>
      <c r="G387" s="1" t="s">
        <v>500</v>
      </c>
      <c r="H387" s="17">
        <v>45695</v>
      </c>
      <c r="I387" s="25">
        <v>45783</v>
      </c>
    </row>
    <row r="388" spans="2:9">
      <c r="B388" s="1">
        <v>92</v>
      </c>
      <c r="C388" s="1" t="s">
        <v>37</v>
      </c>
      <c r="D388" s="1" t="s">
        <v>146</v>
      </c>
      <c r="E388" s="1" t="s">
        <v>493</v>
      </c>
      <c r="F388" s="14">
        <v>11193525</v>
      </c>
      <c r="G388" s="1" t="s">
        <v>503</v>
      </c>
      <c r="H388" s="17">
        <v>45695</v>
      </c>
      <c r="I388" s="25">
        <v>45783</v>
      </c>
    </row>
    <row r="389" spans="2:9">
      <c r="B389" s="46">
        <v>96</v>
      </c>
      <c r="C389" s="46" t="s">
        <v>37</v>
      </c>
      <c r="D389" s="46" t="s">
        <v>73</v>
      </c>
      <c r="E389" s="46" t="s">
        <v>519</v>
      </c>
      <c r="F389" s="50">
        <v>210000000</v>
      </c>
      <c r="G389" s="46" t="s">
        <v>520</v>
      </c>
      <c r="H389" s="53">
        <v>45695</v>
      </c>
      <c r="I389" s="57">
        <v>45722</v>
      </c>
    </row>
    <row r="390" spans="2:9">
      <c r="B390" s="1">
        <v>97</v>
      </c>
      <c r="C390" s="1" t="s">
        <v>37</v>
      </c>
      <c r="D390" s="1" t="s">
        <v>146</v>
      </c>
      <c r="E390" s="1" t="s">
        <v>524</v>
      </c>
      <c r="F390" s="14">
        <v>90000000</v>
      </c>
      <c r="G390" s="1" t="s">
        <v>525</v>
      </c>
      <c r="H390" s="17">
        <v>45700</v>
      </c>
      <c r="I390" s="13" t="s">
        <v>4148</v>
      </c>
    </row>
    <row r="391" spans="2:9">
      <c r="B391" s="1">
        <v>104</v>
      </c>
      <c r="C391" s="1" t="s">
        <v>37</v>
      </c>
      <c r="D391" s="1" t="s">
        <v>146</v>
      </c>
      <c r="E391" s="24" t="s">
        <v>147</v>
      </c>
      <c r="F391" s="14">
        <v>173642000</v>
      </c>
      <c r="G391" s="24" t="s">
        <v>148</v>
      </c>
      <c r="H391" s="17">
        <v>45702</v>
      </c>
      <c r="I391" s="25" t="s">
        <v>3012</v>
      </c>
    </row>
    <row r="392" spans="2:9">
      <c r="B392" s="1">
        <v>105</v>
      </c>
      <c r="C392" s="1" t="s">
        <v>37</v>
      </c>
      <c r="D392" s="1" t="s">
        <v>140</v>
      </c>
      <c r="E392" s="24" t="s">
        <v>141</v>
      </c>
      <c r="F392" s="14">
        <v>136646879</v>
      </c>
      <c r="G392" s="1" t="s">
        <v>142</v>
      </c>
      <c r="H392" s="17">
        <v>45702</v>
      </c>
      <c r="I392" s="25">
        <v>45703</v>
      </c>
    </row>
    <row r="393" spans="2:9">
      <c r="B393" s="1">
        <v>108</v>
      </c>
      <c r="C393" s="1" t="s">
        <v>37</v>
      </c>
      <c r="D393" s="1" t="s">
        <v>100</v>
      </c>
      <c r="E393" s="1" t="s">
        <v>113</v>
      </c>
      <c r="F393" s="14">
        <v>176900000</v>
      </c>
      <c r="G393" s="1" t="s">
        <v>114</v>
      </c>
      <c r="H393" s="17">
        <v>45705</v>
      </c>
      <c r="I393" s="25" t="s">
        <v>3012</v>
      </c>
    </row>
    <row r="394" spans="2:9">
      <c r="B394" s="1">
        <v>111</v>
      </c>
      <c r="C394" s="1" t="s">
        <v>37</v>
      </c>
      <c r="D394" s="1" t="s">
        <v>124</v>
      </c>
      <c r="E394" s="24" t="s">
        <v>125</v>
      </c>
      <c r="F394" s="14">
        <v>4600000</v>
      </c>
      <c r="G394" s="24" t="s">
        <v>566</v>
      </c>
      <c r="H394" s="17">
        <v>45707</v>
      </c>
      <c r="I394" s="25" t="s">
        <v>3146</v>
      </c>
    </row>
    <row r="395" spans="2:9">
      <c r="B395" s="1">
        <v>112</v>
      </c>
      <c r="C395" s="1" t="s">
        <v>37</v>
      </c>
      <c r="D395" s="1" t="s">
        <v>124</v>
      </c>
      <c r="E395" s="24" t="s">
        <v>125</v>
      </c>
      <c r="F395" s="14">
        <v>4600000</v>
      </c>
      <c r="G395" s="24" t="s">
        <v>569</v>
      </c>
      <c r="H395" s="17">
        <v>45708</v>
      </c>
      <c r="I395" s="25" t="s">
        <v>3146</v>
      </c>
    </row>
    <row r="396" spans="2:9">
      <c r="B396" s="46">
        <v>121</v>
      </c>
      <c r="C396" s="46" t="s">
        <v>37</v>
      </c>
      <c r="D396" s="46" t="s">
        <v>73</v>
      </c>
      <c r="E396" s="267" t="s">
        <v>608</v>
      </c>
      <c r="F396" s="50">
        <v>80000000</v>
      </c>
      <c r="G396" s="46" t="s">
        <v>520</v>
      </c>
      <c r="H396" s="53">
        <v>45713</v>
      </c>
      <c r="I396" s="57" t="s">
        <v>3012</v>
      </c>
    </row>
    <row r="397" spans="2:9">
      <c r="B397" s="1">
        <v>123</v>
      </c>
      <c r="C397" s="1" t="s">
        <v>37</v>
      </c>
      <c r="D397" s="1" t="s">
        <v>73</v>
      </c>
      <c r="E397" s="24" t="s">
        <v>612</v>
      </c>
      <c r="F397" s="14">
        <v>4109375</v>
      </c>
      <c r="G397" s="1" t="s">
        <v>520</v>
      </c>
      <c r="H397" s="17">
        <v>45715</v>
      </c>
      <c r="I397" s="25" t="s">
        <v>3012</v>
      </c>
    </row>
    <row r="398" spans="2:9">
      <c r="B398" s="1">
        <v>124</v>
      </c>
      <c r="C398" s="1" t="s">
        <v>37</v>
      </c>
      <c r="D398" s="1" t="s">
        <v>468</v>
      </c>
      <c r="E398" s="1" t="s">
        <v>613</v>
      </c>
      <c r="F398" s="14">
        <v>182733988</v>
      </c>
      <c r="G398" s="1" t="s">
        <v>520</v>
      </c>
      <c r="H398" s="17">
        <v>45715</v>
      </c>
      <c r="I398" s="13" t="s">
        <v>4148</v>
      </c>
    </row>
    <row r="399" spans="2:9">
      <c r="B399" s="1">
        <v>125</v>
      </c>
      <c r="C399" s="1" t="s">
        <v>37</v>
      </c>
      <c r="D399" s="1" t="s">
        <v>124</v>
      </c>
      <c r="E399" s="1" t="s">
        <v>616</v>
      </c>
      <c r="F399" s="14">
        <v>46566150</v>
      </c>
      <c r="G399" s="1" t="s">
        <v>617</v>
      </c>
      <c r="H399" s="17"/>
      <c r="I399" s="25">
        <v>46022</v>
      </c>
    </row>
    <row r="400" spans="2:9">
      <c r="B400" s="1">
        <v>133</v>
      </c>
      <c r="C400" s="1" t="s">
        <v>37</v>
      </c>
      <c r="D400" s="1" t="s">
        <v>38</v>
      </c>
      <c r="E400" s="1" t="s">
        <v>629</v>
      </c>
      <c r="F400" s="14">
        <v>5916578</v>
      </c>
      <c r="G400" s="1" t="s">
        <v>41</v>
      </c>
      <c r="H400" s="17">
        <v>45719</v>
      </c>
      <c r="I400" s="25" t="s">
        <v>4150</v>
      </c>
    </row>
    <row r="401" spans="2:9">
      <c r="B401" s="1">
        <v>137</v>
      </c>
      <c r="C401" s="1" t="s">
        <v>37</v>
      </c>
      <c r="D401" s="1" t="s">
        <v>100</v>
      </c>
      <c r="E401" s="24" t="s">
        <v>119</v>
      </c>
      <c r="F401" s="14">
        <v>242000000</v>
      </c>
      <c r="G401" s="1" t="s">
        <v>120</v>
      </c>
      <c r="H401" s="17">
        <v>45719</v>
      </c>
      <c r="I401" s="25" t="s">
        <v>668</v>
      </c>
    </row>
    <row r="402" spans="2:9">
      <c r="B402" s="1">
        <v>148</v>
      </c>
      <c r="C402" s="1" t="s">
        <v>37</v>
      </c>
      <c r="D402" s="1" t="s">
        <v>248</v>
      </c>
      <c r="E402" s="1" t="s">
        <v>675</v>
      </c>
      <c r="F402" s="14">
        <v>48020984</v>
      </c>
      <c r="G402" s="1" t="s">
        <v>676</v>
      </c>
      <c r="H402" s="17"/>
      <c r="I402" s="13" t="s">
        <v>679</v>
      </c>
    </row>
    <row r="403" spans="2:9">
      <c r="B403" s="1">
        <v>179</v>
      </c>
      <c r="C403" s="1" t="s">
        <v>37</v>
      </c>
      <c r="D403" s="1" t="s">
        <v>124</v>
      </c>
      <c r="E403" s="24" t="s">
        <v>787</v>
      </c>
      <c r="F403" s="14">
        <v>9200000</v>
      </c>
      <c r="G403" s="24" t="s">
        <v>126</v>
      </c>
      <c r="H403" s="17">
        <v>45722</v>
      </c>
      <c r="I403" s="25" t="s">
        <v>4145</v>
      </c>
    </row>
    <row r="404" spans="2:9">
      <c r="B404" s="1">
        <v>198</v>
      </c>
      <c r="C404" s="1" t="s">
        <v>37</v>
      </c>
      <c r="D404" s="1" t="s">
        <v>129</v>
      </c>
      <c r="E404" s="1" t="s">
        <v>130</v>
      </c>
      <c r="F404" s="50">
        <v>8400000</v>
      </c>
      <c r="G404" s="1" t="s">
        <v>131</v>
      </c>
      <c r="H404" s="17"/>
      <c r="I404" s="25" t="s">
        <v>416</v>
      </c>
    </row>
    <row r="405" spans="2:9">
      <c r="F405" s="169">
        <f>SUBTOTAL(9,F365:F404)</f>
        <v>2914462663</v>
      </c>
    </row>
    <row r="407" spans="2:9">
      <c r="E407" s="163" t="s">
        <v>4417</v>
      </c>
      <c r="F407" s="172">
        <f>+F405+F360+F234</f>
        <v>4330092115</v>
      </c>
      <c r="G407" s="165"/>
    </row>
  </sheetData>
  <autoFilter ref="C1:C187" xr:uid="{5E87995C-60FF-4EF8-BFD7-4A34E7198594}"/>
  <mergeCells count="4">
    <mergeCell ref="E237:G237"/>
    <mergeCell ref="E189:G189"/>
    <mergeCell ref="D256:G256"/>
    <mergeCell ref="E363:G363"/>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OCTAVIO CONTRATCION</dc:creator>
  <cp:keywords/>
  <dc:description/>
  <cp:lastModifiedBy>JOHANA HENAO CONTRATACION HSF</cp:lastModifiedBy>
  <cp:revision/>
  <dcterms:created xsi:type="dcterms:W3CDTF">2021-01-12T19:14:29Z</dcterms:created>
  <dcterms:modified xsi:type="dcterms:W3CDTF">2025-09-22T15:38:51Z</dcterms:modified>
  <cp:category/>
  <cp:contentStatus/>
</cp:coreProperties>
</file>